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autoCompressPictures="0"/>
  <mc:AlternateContent xmlns:mc="http://schemas.openxmlformats.org/markup-compatibility/2006">
    <mc:Choice Requires="x15">
      <x15ac:absPath xmlns:x15ac="http://schemas.microsoft.com/office/spreadsheetml/2010/11/ac" url="/Users/jennyharley/Documents/EETC Leagues/2024/2024 Youth League/"/>
    </mc:Choice>
  </mc:AlternateContent>
  <xr:revisionPtr revIDLastSave="0" documentId="13_ncr:1_{358D7C2F-F9F0-1543-896D-CA11FB8176A1}" xr6:coauthVersionLast="47" xr6:coauthVersionMax="47" xr10:uidLastSave="{00000000-0000-0000-0000-000000000000}"/>
  <bookViews>
    <workbookView xWindow="0" yWindow="760" windowWidth="34560" windowHeight="21580" xr2:uid="{00000000-000D-0000-FFFF-FFFF00000000}"/>
  </bookViews>
  <sheets>
    <sheet name="League Positions" sheetId="3" r:id="rId1"/>
    <sheet name="League Events" sheetId="5" r:id="rId2"/>
    <sheet name="Calendar" sheetId="6" r:id="rId3"/>
    <sheet name="Event Points" sheetId="2" r:id="rId4"/>
    <sheet name="Your Points" sheetId="7" r:id="rId5"/>
    <sheet name="Calculation" sheetId="4" r:id="rId6"/>
  </sheets>
  <definedNames>
    <definedName name="Aqua_01">'Event Points'!$B$9:$E$15</definedName>
    <definedName name="Aqua_02">'Event Points'!$B$20:$E$26</definedName>
    <definedName name="Aqua_03">'Event Points'!$B$31:$E$37</definedName>
    <definedName name="Aqua_04">'Event Points'!$B$42:$E$48</definedName>
    <definedName name="Aqua_05">'Event Points'!$B$53:$E$59</definedName>
    <definedName name="Aqua_06">'Event Points'!$B$64:$E$70</definedName>
    <definedName name="Aqua_07">'Event Points'!$B$75:$E$81</definedName>
    <definedName name="Aqua_08">'Event Points'!$B$86:$E$92</definedName>
    <definedName name="Aqua_09">'Event Points'!$B$97:$E$103</definedName>
    <definedName name="Aqua_10">'Event Points'!#REF!</definedName>
    <definedName name="Aqua01head">'Event Points'!$B$7</definedName>
    <definedName name="Aqua02head">'Event Points'!$B$18</definedName>
    <definedName name="Aqua03head">'Event Points'!$B$29</definedName>
    <definedName name="Aqua04head">'Event Points'!$B$40</definedName>
    <definedName name="Aqua05head">'Event Points'!$B$51</definedName>
    <definedName name="Aqua06head">'Event Points'!$B$62</definedName>
    <definedName name="Aqua07head">'Event Points'!$B$73</definedName>
    <definedName name="Aqua08head">'Event Points'!$B$84:$E$84</definedName>
    <definedName name="Aqua09head">'Event Points'!$B$95:$E$95</definedName>
    <definedName name="Aqua10head">'Event Points'!#REF!</definedName>
    <definedName name="Bike_1">'Event Points'!$B$411:$E$417</definedName>
    <definedName name="Bike_2">'Event Points'!$B$422:$E$428</definedName>
    <definedName name="Bike_3">'Event Points'!$B$433:$E$439</definedName>
    <definedName name="Bike_4">'Event Points'!$B$444:$E$450</definedName>
    <definedName name="Bike_5">'Event Points'!$B$455:$E$461</definedName>
    <definedName name="Bike_6">'Event Points'!$B$466:$E$472</definedName>
    <definedName name="Bike_7">'Event Points'!$B$477:$E$483</definedName>
    <definedName name="Bike1head">'Event Points'!$B$409</definedName>
    <definedName name="Bike2head">'Event Points'!$B$420</definedName>
    <definedName name="Bike3head">'Event Points'!$B$431</definedName>
    <definedName name="Bike4head">'Event Points'!$B$442</definedName>
    <definedName name="Bike5head">'Event Points'!$B$453</definedName>
    <definedName name="Bike6head">'Event Points'!$B$464</definedName>
    <definedName name="Bike7head">'Event Points'!$B$475</definedName>
    <definedName name="home">'League Positions'!$C$2</definedName>
    <definedName name="League_events">'League Events'!$A$2</definedName>
    <definedName name="league_points">'Event Points'!#REF!</definedName>
    <definedName name="league_positions">'League Positions'!$B$1</definedName>
    <definedName name="M_Youth_Winner">'Event Points'!#REF!</definedName>
    <definedName name="mentots">Calculation!$C$3:$F$8</definedName>
    <definedName name="name">Calculation!$C$1:$D$41</definedName>
    <definedName name="_xlnm.Print_Area" localSheetId="3">'Event Points'!$A$7:$E$48</definedName>
    <definedName name="Run_1">'Event Points'!$B$302:$E$308</definedName>
    <definedName name="Run_2">'Event Points'!$B$313:$E$319</definedName>
    <definedName name="Run_3">'Event Points'!$B$324:$E$330</definedName>
    <definedName name="Run_4">'Event Points'!$B$335:$E$341</definedName>
    <definedName name="Run_5">'Event Points'!$B$346:$E$352</definedName>
    <definedName name="Run1head">'Event Points'!$B$300</definedName>
    <definedName name="Run2head">'Event Points'!$B$311</definedName>
    <definedName name="Run3head">'Event Points'!$B$322</definedName>
    <definedName name="Run4head">'Event Points'!$B$333</definedName>
    <definedName name="Run5head">'Event Points'!$B$344</definedName>
    <definedName name="Swim_A">'Event Points'!$B$357:$E$362</definedName>
    <definedName name="Swim_B">'Event Points'!$B$367:$E$373</definedName>
    <definedName name="Swim_C">'Event Points'!$B$378:$E$384</definedName>
    <definedName name="Swim_D">'Event Points'!$B$389:$E$395</definedName>
    <definedName name="Swim_E">'Event Points'!$B$400:$E$406</definedName>
    <definedName name="SwimAhead">'Event Points'!$B$355</definedName>
    <definedName name="SwimBhead">'Event Points'!$B$365</definedName>
    <definedName name="SwimChead">'Event Points'!$B$376</definedName>
    <definedName name="SwimDhead">'Event Points'!$B$387</definedName>
    <definedName name="SwimEhead">'Event Points'!$B$398</definedName>
    <definedName name="Tri_01">'Event Points'!$B$108:$E$114</definedName>
    <definedName name="Tri_02">'Event Points'!$B$119:$E$125</definedName>
    <definedName name="Tri_03">'Event Points'!$B$130:$E$136</definedName>
    <definedName name="Tri_04">'Event Points'!$B$141:$E$147</definedName>
    <definedName name="Tri_05">'Event Points'!$B$152:$E$158</definedName>
    <definedName name="Tri_06">'Event Points'!$B$163:$E$169</definedName>
    <definedName name="Tri_07">'Event Points'!$B$174:$E$180</definedName>
    <definedName name="Tri_08">'Event Points'!$B$185:$E$191</definedName>
    <definedName name="Tri_09">'Event Points'!$B$196:$E$202</definedName>
    <definedName name="Tri_10">'Event Points'!$B$207:$E$213</definedName>
    <definedName name="Tri_11">'Event Points'!$B$218:$E$224</definedName>
    <definedName name="Tri_12">'Event Points'!$B$229:$E$235</definedName>
    <definedName name="Tri_13">'Event Points'!$B$240:$E$246</definedName>
    <definedName name="Tri_14">'Event Points'!$B$251:$E$257</definedName>
    <definedName name="Tri_15">'Event Points'!$B$262:$E$268</definedName>
    <definedName name="Tri_16">'Event Points'!$B$273:$E$279</definedName>
    <definedName name="Tri_17">'Event Points'!$B$284:$E$288</definedName>
    <definedName name="Tri_18">'Event Points'!$B$293:$E$297</definedName>
    <definedName name="Tri01head">'Event Points'!$B$106</definedName>
    <definedName name="Tri02head">'Event Points'!$B$117</definedName>
    <definedName name="Tri03head">'Event Points'!$B$128</definedName>
    <definedName name="Tri04head">'Event Points'!$B$139</definedName>
    <definedName name="Tri05head">'Event Points'!$B$150</definedName>
    <definedName name="Tri06head">'Event Points'!$B$161</definedName>
    <definedName name="Tri07head">'Event Points'!$B$172</definedName>
    <definedName name="Tri08head">'Event Points'!$B$183</definedName>
    <definedName name="Tri09head">'Event Points'!$B$194</definedName>
    <definedName name="Tri10head">'Event Points'!$B$205</definedName>
    <definedName name="Tri11head">'Event Points'!$B$216</definedName>
    <definedName name="Tri12head">'Event Points'!$B$227</definedName>
    <definedName name="Tri13head">'Event Points'!$B$238</definedName>
    <definedName name="Tri14head">'Event Points'!$B$249</definedName>
    <definedName name="Tri15head">'Event Points'!$B$260</definedName>
    <definedName name="Tri16head">'Event Points'!$B$271</definedName>
    <definedName name="Tri17head">'Event Points'!$B$282:$E$282</definedName>
    <definedName name="Tri18head">'Event Points'!$B$291:$E$291</definedName>
    <definedName name="vettots">Calculation!#REF!</definedName>
    <definedName name="womentots">Calculation!$C$9:$F$9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8" i="2" l="1"/>
  <c r="E167" i="2"/>
  <c r="E165" i="2"/>
  <c r="E164" i="2"/>
  <c r="E146" i="2"/>
  <c r="E145" i="2"/>
  <c r="E143" i="2"/>
  <c r="E142" i="2"/>
  <c r="F25" i="2" l="1"/>
  <c r="E22" i="2"/>
  <c r="F22" i="2"/>
  <c r="E25" i="2" l="1"/>
  <c r="G34" i="4" l="1"/>
  <c r="H34" i="4"/>
  <c r="I34" i="4"/>
  <c r="E393" i="2"/>
  <c r="J30" i="4" s="1"/>
  <c r="J34" i="4"/>
  <c r="E404" i="2"/>
  <c r="K34" i="4"/>
  <c r="E306" i="2"/>
  <c r="L24" i="4" s="1"/>
  <c r="L34" i="4"/>
  <c r="M34" i="4"/>
  <c r="N34" i="4"/>
  <c r="O34" i="4"/>
  <c r="E347" i="2"/>
  <c r="P34" i="4"/>
  <c r="Q34" i="4"/>
  <c r="R34" i="4"/>
  <c r="E437" i="2"/>
  <c r="S28" i="4" s="1"/>
  <c r="S34" i="4"/>
  <c r="T34" i="4"/>
  <c r="U34" i="4"/>
  <c r="V34" i="4"/>
  <c r="W34" i="4"/>
  <c r="X34" i="4"/>
  <c r="Y34" i="4"/>
  <c r="Z34" i="4"/>
  <c r="AA34" i="4"/>
  <c r="E57" i="2"/>
  <c r="AB34" i="4"/>
  <c r="AC34" i="4"/>
  <c r="AD34" i="4"/>
  <c r="AE34" i="4"/>
  <c r="AF34" i="4"/>
  <c r="F482" i="2"/>
  <c r="F481" i="2"/>
  <c r="F479" i="2"/>
  <c r="F478" i="2"/>
  <c r="F471" i="2"/>
  <c r="F470" i="2"/>
  <c r="F468" i="2"/>
  <c r="F467" i="2"/>
  <c r="F460" i="2"/>
  <c r="F459" i="2"/>
  <c r="F457" i="2"/>
  <c r="F456" i="2"/>
  <c r="F449" i="2"/>
  <c r="F448" i="2"/>
  <c r="F446" i="2"/>
  <c r="F445" i="2"/>
  <c r="F438" i="2"/>
  <c r="F437" i="2"/>
  <c r="F435" i="2"/>
  <c r="F434" i="2"/>
  <c r="F424" i="2"/>
  <c r="F423" i="2"/>
  <c r="F416" i="2"/>
  <c r="F415" i="2"/>
  <c r="F413" i="2"/>
  <c r="F412" i="2"/>
  <c r="F405" i="2"/>
  <c r="F404" i="2"/>
  <c r="F402" i="2"/>
  <c r="F401" i="2"/>
  <c r="F394" i="2"/>
  <c r="F393" i="2"/>
  <c r="F391" i="2"/>
  <c r="F390" i="2"/>
  <c r="F383" i="2"/>
  <c r="F382" i="2"/>
  <c r="F380" i="2"/>
  <c r="F379" i="2"/>
  <c r="F372" i="2"/>
  <c r="F371" i="2"/>
  <c r="F369" i="2"/>
  <c r="F368" i="2"/>
  <c r="F361" i="2"/>
  <c r="F360" i="2"/>
  <c r="F358" i="2"/>
  <c r="F351" i="2"/>
  <c r="F350" i="2"/>
  <c r="F348" i="2"/>
  <c r="F347" i="2"/>
  <c r="F340" i="2"/>
  <c r="F339" i="2"/>
  <c r="F337" i="2"/>
  <c r="F336" i="2"/>
  <c r="F329" i="2"/>
  <c r="F328" i="2"/>
  <c r="F326" i="2"/>
  <c r="F325" i="2"/>
  <c r="F318" i="2"/>
  <c r="F317" i="2"/>
  <c r="F315" i="2"/>
  <c r="F314" i="2"/>
  <c r="F307" i="2"/>
  <c r="F306" i="2"/>
  <c r="F304" i="2"/>
  <c r="F303" i="2"/>
  <c r="F296" i="2"/>
  <c r="F295" i="2"/>
  <c r="F294" i="2"/>
  <c r="F293" i="2"/>
  <c r="F287" i="2"/>
  <c r="F286" i="2"/>
  <c r="F285" i="2"/>
  <c r="F284" i="2"/>
  <c r="F278" i="2"/>
  <c r="F277" i="2"/>
  <c r="F275" i="2"/>
  <c r="F274" i="2"/>
  <c r="F267" i="2"/>
  <c r="F266" i="2"/>
  <c r="F264" i="2"/>
  <c r="F263" i="2"/>
  <c r="F256" i="2"/>
  <c r="F255" i="2"/>
  <c r="F253" i="2"/>
  <c r="F252" i="2"/>
  <c r="F245" i="2"/>
  <c r="F244" i="2"/>
  <c r="F242" i="2"/>
  <c r="F241" i="2"/>
  <c r="F234" i="2"/>
  <c r="F233" i="2"/>
  <c r="F231" i="2"/>
  <c r="F230" i="2"/>
  <c r="F223" i="2"/>
  <c r="F222" i="2"/>
  <c r="F220" i="2"/>
  <c r="F219" i="2"/>
  <c r="F212" i="2"/>
  <c r="F211" i="2"/>
  <c r="F209" i="2"/>
  <c r="F208" i="2"/>
  <c r="F201" i="2"/>
  <c r="F200" i="2"/>
  <c r="F198" i="2"/>
  <c r="F197" i="2"/>
  <c r="F190" i="2"/>
  <c r="F189" i="2"/>
  <c r="F187" i="2"/>
  <c r="F186" i="2"/>
  <c r="F179" i="2"/>
  <c r="F178" i="2"/>
  <c r="F176" i="2"/>
  <c r="F175" i="2"/>
  <c r="F168" i="2"/>
  <c r="F167" i="2"/>
  <c r="F165" i="2"/>
  <c r="F164" i="2"/>
  <c r="F157" i="2"/>
  <c r="F156" i="2"/>
  <c r="F154" i="2"/>
  <c r="F153" i="2"/>
  <c r="F146" i="2"/>
  <c r="F145" i="2"/>
  <c r="F143" i="2"/>
  <c r="F142" i="2"/>
  <c r="F135" i="2"/>
  <c r="F134" i="2"/>
  <c r="F132" i="2"/>
  <c r="F131" i="2"/>
  <c r="F124" i="2"/>
  <c r="F123" i="2"/>
  <c r="F121" i="2"/>
  <c r="F120" i="2"/>
  <c r="F113" i="2"/>
  <c r="F112" i="2"/>
  <c r="F110" i="2"/>
  <c r="F109" i="2"/>
  <c r="F102" i="2"/>
  <c r="F101" i="2"/>
  <c r="F99" i="2"/>
  <c r="F98" i="2"/>
  <c r="F91" i="2"/>
  <c r="F90" i="2"/>
  <c r="F88" i="2"/>
  <c r="F87" i="2"/>
  <c r="F80" i="2"/>
  <c r="F79" i="2"/>
  <c r="F77" i="2"/>
  <c r="F76" i="2"/>
  <c r="F69" i="2"/>
  <c r="F68" i="2"/>
  <c r="F66" i="2"/>
  <c r="F65" i="2"/>
  <c r="F58" i="2"/>
  <c r="F57" i="2"/>
  <c r="F55" i="2"/>
  <c r="F54" i="2"/>
  <c r="F47" i="2"/>
  <c r="F46" i="2"/>
  <c r="F44" i="2"/>
  <c r="F43" i="2"/>
  <c r="F36" i="2"/>
  <c r="F35" i="2"/>
  <c r="F33" i="2"/>
  <c r="F32" i="2"/>
  <c r="F24" i="2"/>
  <c r="F21" i="2"/>
  <c r="F11" i="2"/>
  <c r="F10" i="2"/>
  <c r="F14" i="2"/>
  <c r="F13" i="2"/>
  <c r="E124" i="2"/>
  <c r="E112" i="2"/>
  <c r="AG25" i="4" s="1"/>
  <c r="AG34" i="4"/>
  <c r="AH34" i="4"/>
  <c r="AI34" i="4"/>
  <c r="AJ34" i="4"/>
  <c r="AK34" i="4"/>
  <c r="AL34" i="4"/>
  <c r="AM34" i="4"/>
  <c r="AN34" i="4"/>
  <c r="AO34" i="4"/>
  <c r="AP34" i="4"/>
  <c r="E222" i="2"/>
  <c r="AQ34" i="4"/>
  <c r="AR34" i="4"/>
  <c r="AS34" i="4"/>
  <c r="AT34" i="4"/>
  <c r="AU34" i="4"/>
  <c r="AV34" i="4"/>
  <c r="AW34" i="4"/>
  <c r="E293" i="2"/>
  <c r="AX34" i="4"/>
  <c r="AG33" i="4"/>
  <c r="AH33" i="4"/>
  <c r="AI33" i="4"/>
  <c r="AJ33" i="4"/>
  <c r="AK33" i="4"/>
  <c r="AL33" i="4"/>
  <c r="AM33" i="4"/>
  <c r="AN33" i="4"/>
  <c r="AO33" i="4"/>
  <c r="AP33" i="4"/>
  <c r="AQ33" i="4"/>
  <c r="AR33" i="4"/>
  <c r="AS33" i="4"/>
  <c r="AT33" i="4"/>
  <c r="AU33" i="4"/>
  <c r="AV33" i="4"/>
  <c r="X33" i="4"/>
  <c r="Y33" i="4"/>
  <c r="Z33" i="4"/>
  <c r="AA33" i="4"/>
  <c r="AB33" i="4"/>
  <c r="AC33" i="4"/>
  <c r="AD33" i="4"/>
  <c r="AE33" i="4"/>
  <c r="AF33" i="4"/>
  <c r="E307" i="2"/>
  <c r="L33" i="4"/>
  <c r="M33" i="4"/>
  <c r="N33" i="4"/>
  <c r="O33" i="4"/>
  <c r="P33" i="4"/>
  <c r="G33" i="4"/>
  <c r="H33" i="4"/>
  <c r="I33" i="4"/>
  <c r="J33" i="4"/>
  <c r="K33" i="4"/>
  <c r="Q33" i="4"/>
  <c r="R33" i="4"/>
  <c r="S33" i="4"/>
  <c r="T33" i="4"/>
  <c r="U33" i="4"/>
  <c r="V33" i="4"/>
  <c r="W33" i="4"/>
  <c r="AW33" i="4"/>
  <c r="AX33" i="4"/>
  <c r="E361" i="2"/>
  <c r="G25" i="4" s="1"/>
  <c r="AG31" i="4"/>
  <c r="AH31" i="4"/>
  <c r="AI31" i="4"/>
  <c r="AJ31" i="4"/>
  <c r="AK31" i="4"/>
  <c r="AL31" i="4"/>
  <c r="AM31" i="4"/>
  <c r="AN31" i="4"/>
  <c r="AO31" i="4"/>
  <c r="AP31" i="4"/>
  <c r="AQ31" i="4"/>
  <c r="AR31" i="4"/>
  <c r="AS31" i="4"/>
  <c r="AT31" i="4"/>
  <c r="AU31" i="4"/>
  <c r="AV31" i="4"/>
  <c r="X31" i="4"/>
  <c r="Y31" i="4"/>
  <c r="Z31" i="4"/>
  <c r="AA31" i="4"/>
  <c r="AB31" i="4"/>
  <c r="AC31" i="4"/>
  <c r="AD31" i="4"/>
  <c r="AE31" i="4"/>
  <c r="AF31" i="4"/>
  <c r="L31" i="4"/>
  <c r="M31" i="4"/>
  <c r="N31" i="4"/>
  <c r="O31" i="4"/>
  <c r="P31" i="4"/>
  <c r="G31" i="4"/>
  <c r="H31" i="4"/>
  <c r="I31" i="4"/>
  <c r="J31" i="4"/>
  <c r="K31" i="4"/>
  <c r="Q31" i="4"/>
  <c r="R31" i="4"/>
  <c r="S31" i="4"/>
  <c r="T31" i="4"/>
  <c r="U31" i="4"/>
  <c r="V31" i="4"/>
  <c r="W31" i="4"/>
  <c r="E286" i="2"/>
  <c r="AW31" i="4"/>
  <c r="AX31" i="4"/>
  <c r="AG32" i="4"/>
  <c r="AH32" i="4"/>
  <c r="AI32" i="4"/>
  <c r="AJ32" i="4"/>
  <c r="AK32" i="4"/>
  <c r="AL32" i="4"/>
  <c r="AM32" i="4"/>
  <c r="AN32" i="4"/>
  <c r="AO32" i="4"/>
  <c r="AP32" i="4"/>
  <c r="AQ32" i="4"/>
  <c r="AR32" i="4"/>
  <c r="AS32" i="4"/>
  <c r="AT32" i="4"/>
  <c r="AU32" i="4"/>
  <c r="AV32" i="4"/>
  <c r="X32" i="4"/>
  <c r="Y32" i="4"/>
  <c r="Z32" i="4"/>
  <c r="AA32" i="4"/>
  <c r="AB32" i="4"/>
  <c r="AC32" i="4"/>
  <c r="AD32" i="4"/>
  <c r="AE32" i="4"/>
  <c r="AF32" i="4"/>
  <c r="L32" i="4"/>
  <c r="M32" i="4"/>
  <c r="N32" i="4"/>
  <c r="O32" i="4"/>
  <c r="P32" i="4"/>
  <c r="G32" i="4"/>
  <c r="H32" i="4"/>
  <c r="I32" i="4"/>
  <c r="J32" i="4"/>
  <c r="K32" i="4"/>
  <c r="Q32" i="4"/>
  <c r="R32" i="4"/>
  <c r="S32" i="4"/>
  <c r="T32" i="4"/>
  <c r="U32" i="4"/>
  <c r="V32" i="4"/>
  <c r="E481" i="2"/>
  <c r="W32" i="4"/>
  <c r="AW32" i="4"/>
  <c r="AX32" i="4"/>
  <c r="AJ4" i="4"/>
  <c r="AH4" i="4"/>
  <c r="AI4" i="4"/>
  <c r="AK4" i="4"/>
  <c r="AL4" i="4"/>
  <c r="AM4" i="4"/>
  <c r="AN4" i="4"/>
  <c r="AO4" i="4"/>
  <c r="AP4" i="4"/>
  <c r="AQ4" i="4"/>
  <c r="AR4" i="4"/>
  <c r="AS4" i="4"/>
  <c r="AT4" i="4"/>
  <c r="AU4" i="4"/>
  <c r="AV4" i="4"/>
  <c r="Y4" i="4"/>
  <c r="Z4" i="4"/>
  <c r="AA4" i="4"/>
  <c r="AB4" i="4"/>
  <c r="AC4" i="4"/>
  <c r="AD4" i="4"/>
  <c r="AE4" i="4"/>
  <c r="AF4" i="4"/>
  <c r="L4" i="4"/>
  <c r="M4" i="4"/>
  <c r="N4" i="4"/>
  <c r="O4" i="4"/>
  <c r="P4" i="4"/>
  <c r="H4" i="4"/>
  <c r="I4" i="4"/>
  <c r="J4" i="4"/>
  <c r="K4" i="4"/>
  <c r="Q4" i="4"/>
  <c r="R4" i="4"/>
  <c r="S4" i="4"/>
  <c r="T4" i="4"/>
  <c r="U4" i="4"/>
  <c r="V4" i="4"/>
  <c r="W4" i="4"/>
  <c r="AJ5" i="4"/>
  <c r="AG5" i="4"/>
  <c r="AH5" i="4"/>
  <c r="AI5" i="4"/>
  <c r="AK5" i="4"/>
  <c r="AL5" i="4"/>
  <c r="AM5" i="4"/>
  <c r="AN5" i="4"/>
  <c r="AO5" i="4"/>
  <c r="AP5" i="4"/>
  <c r="AQ5" i="4"/>
  <c r="AR5" i="4"/>
  <c r="AS5" i="4"/>
  <c r="AT5" i="4"/>
  <c r="AU5" i="4"/>
  <c r="AV5" i="4"/>
  <c r="X5" i="4"/>
  <c r="E21" i="2"/>
  <c r="Y5" i="4"/>
  <c r="Z5" i="4"/>
  <c r="AA5" i="4"/>
  <c r="AB5" i="4"/>
  <c r="AC5" i="4"/>
  <c r="AD5" i="4"/>
  <c r="AE5" i="4"/>
  <c r="AF5" i="4"/>
  <c r="L5" i="4"/>
  <c r="M5" i="4"/>
  <c r="N5" i="4"/>
  <c r="O5" i="4"/>
  <c r="P5" i="4"/>
  <c r="E358" i="2"/>
  <c r="G4" i="4" s="1"/>
  <c r="G5" i="4"/>
  <c r="H5" i="4"/>
  <c r="I5" i="4"/>
  <c r="J5" i="4"/>
  <c r="K5" i="4"/>
  <c r="Q5" i="4"/>
  <c r="R5" i="4"/>
  <c r="S5" i="4"/>
  <c r="T5" i="4"/>
  <c r="U5" i="4"/>
  <c r="V5" i="4"/>
  <c r="W5" i="4"/>
  <c r="AJ6" i="4"/>
  <c r="AG6" i="4"/>
  <c r="AH6" i="4"/>
  <c r="AI6" i="4"/>
  <c r="AK6" i="4"/>
  <c r="AL6" i="4"/>
  <c r="AM6" i="4"/>
  <c r="AN6" i="4"/>
  <c r="AO6" i="4"/>
  <c r="AP6" i="4"/>
  <c r="AQ6" i="4"/>
  <c r="AR6" i="4"/>
  <c r="AS6" i="4"/>
  <c r="AT6" i="4"/>
  <c r="AU6" i="4"/>
  <c r="AV6" i="4"/>
  <c r="E11" i="2"/>
  <c r="X6" i="4"/>
  <c r="Y6" i="4"/>
  <c r="Z6" i="4"/>
  <c r="AA6" i="4"/>
  <c r="AB6" i="4"/>
  <c r="AC6" i="4"/>
  <c r="AD6" i="4"/>
  <c r="AE6" i="4"/>
  <c r="AF6" i="4"/>
  <c r="L6" i="4"/>
  <c r="M6" i="4"/>
  <c r="N6" i="4"/>
  <c r="O6" i="4"/>
  <c r="P6" i="4"/>
  <c r="G6" i="4"/>
  <c r="H6" i="4"/>
  <c r="I6" i="4"/>
  <c r="J6" i="4"/>
  <c r="K6" i="4"/>
  <c r="Q6" i="4"/>
  <c r="R6" i="4"/>
  <c r="E434" i="2"/>
  <c r="S6" i="4"/>
  <c r="T6" i="4"/>
  <c r="U6" i="4"/>
  <c r="V6" i="4"/>
  <c r="W6" i="4"/>
  <c r="AJ7" i="4"/>
  <c r="AG7" i="4"/>
  <c r="AH7" i="4"/>
  <c r="AI7" i="4"/>
  <c r="AK7" i="4"/>
  <c r="AL7" i="4"/>
  <c r="AM7" i="4"/>
  <c r="AN7" i="4"/>
  <c r="AO7" i="4"/>
  <c r="AP7" i="4"/>
  <c r="AQ7" i="4"/>
  <c r="AR7" i="4"/>
  <c r="AS7" i="4"/>
  <c r="AT7" i="4"/>
  <c r="AU7" i="4"/>
  <c r="AV7" i="4"/>
  <c r="X7" i="4"/>
  <c r="Y7" i="4"/>
  <c r="Z7" i="4"/>
  <c r="AA7" i="4"/>
  <c r="AB7" i="4"/>
  <c r="AC7" i="4"/>
  <c r="AD7" i="4"/>
  <c r="AE7" i="4"/>
  <c r="AF7" i="4"/>
  <c r="L7" i="4"/>
  <c r="M7" i="4"/>
  <c r="N7" i="4"/>
  <c r="O7" i="4"/>
  <c r="P7" i="4"/>
  <c r="G7" i="4"/>
  <c r="H7" i="4"/>
  <c r="I7" i="4"/>
  <c r="J7" i="4"/>
  <c r="K7" i="4"/>
  <c r="Q7" i="4"/>
  <c r="R7" i="4"/>
  <c r="S7" i="4"/>
  <c r="T7" i="4"/>
  <c r="U7" i="4"/>
  <c r="V7" i="4"/>
  <c r="W7" i="4"/>
  <c r="AJ8" i="4"/>
  <c r="AG8" i="4"/>
  <c r="AH8" i="4"/>
  <c r="AI8" i="4"/>
  <c r="AK8" i="4"/>
  <c r="AL8" i="4"/>
  <c r="AM8" i="4"/>
  <c r="AN8" i="4"/>
  <c r="AO8" i="4"/>
  <c r="AP8" i="4"/>
  <c r="AQ8" i="4"/>
  <c r="AR8" i="4"/>
  <c r="AS8" i="4"/>
  <c r="AT8" i="4"/>
  <c r="AU8" i="4"/>
  <c r="AV8" i="4"/>
  <c r="X8" i="4"/>
  <c r="Y8" i="4"/>
  <c r="Z8" i="4"/>
  <c r="AA8" i="4"/>
  <c r="AB8" i="4"/>
  <c r="AC8" i="4"/>
  <c r="AD8" i="4"/>
  <c r="AE8" i="4"/>
  <c r="AF8" i="4"/>
  <c r="E303" i="2"/>
  <c r="L8" i="4"/>
  <c r="M8" i="4"/>
  <c r="N8" i="4"/>
  <c r="O8" i="4"/>
  <c r="P8" i="4"/>
  <c r="G8" i="4"/>
  <c r="H8" i="4"/>
  <c r="I8" i="4"/>
  <c r="J8" i="4"/>
  <c r="K8" i="4"/>
  <c r="Q8" i="4"/>
  <c r="R8" i="4"/>
  <c r="S8" i="4"/>
  <c r="T8" i="4"/>
  <c r="U8" i="4"/>
  <c r="V8" i="4"/>
  <c r="W8" i="4"/>
  <c r="AJ9" i="4"/>
  <c r="AG9" i="4"/>
  <c r="AH9" i="4"/>
  <c r="AI9" i="4"/>
  <c r="AK9" i="4"/>
  <c r="AL9" i="4"/>
  <c r="AM9" i="4"/>
  <c r="AN9" i="4"/>
  <c r="AO9" i="4"/>
  <c r="AP9" i="4"/>
  <c r="AQ9" i="4"/>
  <c r="AR9" i="4"/>
  <c r="AS9" i="4"/>
  <c r="AT9" i="4"/>
  <c r="AU9" i="4"/>
  <c r="AV9" i="4"/>
  <c r="X9" i="4"/>
  <c r="Y9" i="4"/>
  <c r="Z9" i="4"/>
  <c r="AA9" i="4"/>
  <c r="AB9" i="4"/>
  <c r="AC9" i="4"/>
  <c r="AD9" i="4"/>
  <c r="AE9" i="4"/>
  <c r="AF9" i="4"/>
  <c r="L9" i="4"/>
  <c r="M9" i="4"/>
  <c r="N9" i="4"/>
  <c r="O9" i="4"/>
  <c r="P9" i="4"/>
  <c r="G9" i="4"/>
  <c r="H9" i="4"/>
  <c r="I9" i="4"/>
  <c r="J9" i="4"/>
  <c r="K9" i="4"/>
  <c r="Q9" i="4"/>
  <c r="R9" i="4"/>
  <c r="S9" i="4"/>
  <c r="T9" i="4"/>
  <c r="U9" i="4"/>
  <c r="V9" i="4"/>
  <c r="W9" i="4"/>
  <c r="AJ10" i="4"/>
  <c r="AG10" i="4"/>
  <c r="AH10" i="4"/>
  <c r="AI10" i="4"/>
  <c r="AK10" i="4"/>
  <c r="AL10" i="4"/>
  <c r="AM10" i="4"/>
  <c r="AN10" i="4"/>
  <c r="AO10" i="4"/>
  <c r="AP10" i="4"/>
  <c r="AQ10" i="4"/>
  <c r="AR10" i="4"/>
  <c r="AS10" i="4"/>
  <c r="AT10" i="4"/>
  <c r="AU10" i="4"/>
  <c r="AV10" i="4"/>
  <c r="X10" i="4"/>
  <c r="Y10" i="4"/>
  <c r="Z10" i="4"/>
  <c r="AA10" i="4"/>
  <c r="AB10" i="4"/>
  <c r="AC10" i="4"/>
  <c r="AD10" i="4"/>
  <c r="AE10" i="4"/>
  <c r="AF10" i="4"/>
  <c r="L10" i="4"/>
  <c r="M10" i="4"/>
  <c r="N10" i="4"/>
  <c r="O10" i="4"/>
  <c r="P10" i="4"/>
  <c r="G10" i="4"/>
  <c r="H10" i="4"/>
  <c r="I10" i="4"/>
  <c r="J10" i="4"/>
  <c r="K10" i="4"/>
  <c r="Q10" i="4"/>
  <c r="R10" i="4"/>
  <c r="S10" i="4"/>
  <c r="T10" i="4"/>
  <c r="U10" i="4"/>
  <c r="V10" i="4"/>
  <c r="W10" i="4"/>
  <c r="AJ11" i="4"/>
  <c r="AG11" i="4"/>
  <c r="AH11" i="4"/>
  <c r="AI11" i="4"/>
  <c r="AK11" i="4"/>
  <c r="AL11" i="4"/>
  <c r="AM11" i="4"/>
  <c r="AN11" i="4"/>
  <c r="AO11" i="4"/>
  <c r="AP11" i="4"/>
  <c r="AQ11" i="4"/>
  <c r="AR11" i="4"/>
  <c r="AS11" i="4"/>
  <c r="AT11" i="4"/>
  <c r="AU11" i="4"/>
  <c r="AV11" i="4"/>
  <c r="X11" i="4"/>
  <c r="Y11" i="4"/>
  <c r="Z11" i="4"/>
  <c r="AA11" i="4"/>
  <c r="AB11" i="4"/>
  <c r="AC11" i="4"/>
  <c r="AD11" i="4"/>
  <c r="AE11" i="4"/>
  <c r="AF11" i="4"/>
  <c r="L11" i="4"/>
  <c r="M11" i="4"/>
  <c r="N11" i="4"/>
  <c r="O11" i="4"/>
  <c r="P11" i="4"/>
  <c r="G11" i="4"/>
  <c r="H11" i="4"/>
  <c r="I11" i="4"/>
  <c r="J11" i="4"/>
  <c r="K11" i="4"/>
  <c r="Q11" i="4"/>
  <c r="R11" i="4"/>
  <c r="S11" i="4"/>
  <c r="T11" i="4"/>
  <c r="U11" i="4"/>
  <c r="V11" i="4"/>
  <c r="W11" i="4"/>
  <c r="AJ12" i="4"/>
  <c r="AG12" i="4"/>
  <c r="AH12" i="4"/>
  <c r="AI12" i="4"/>
  <c r="AK12" i="4"/>
  <c r="AL12" i="4"/>
  <c r="AM12" i="4"/>
  <c r="AN12" i="4"/>
  <c r="AO12" i="4"/>
  <c r="AP12" i="4"/>
  <c r="AQ12" i="4"/>
  <c r="AR12" i="4"/>
  <c r="AS12" i="4"/>
  <c r="AT12" i="4"/>
  <c r="AU12" i="4"/>
  <c r="AV12" i="4"/>
  <c r="X12" i="4"/>
  <c r="Y12" i="4"/>
  <c r="Z12" i="4"/>
  <c r="AA12" i="4"/>
  <c r="AB12" i="4"/>
  <c r="AC12" i="4"/>
  <c r="AD12" i="4"/>
  <c r="AE12" i="4"/>
  <c r="AF12" i="4"/>
  <c r="L12" i="4"/>
  <c r="M12" i="4"/>
  <c r="N12" i="4"/>
  <c r="O12" i="4"/>
  <c r="P12" i="4"/>
  <c r="G12" i="4"/>
  <c r="H12" i="4"/>
  <c r="I12" i="4"/>
  <c r="J12" i="4"/>
  <c r="K12" i="4"/>
  <c r="Q12" i="4"/>
  <c r="R12" i="4"/>
  <c r="S12" i="4"/>
  <c r="T12" i="4"/>
  <c r="U12" i="4"/>
  <c r="V12" i="4"/>
  <c r="W12" i="4"/>
  <c r="AJ13" i="4"/>
  <c r="AG13" i="4"/>
  <c r="AH13" i="4"/>
  <c r="AI13" i="4"/>
  <c r="AK13" i="4"/>
  <c r="AL13" i="4"/>
  <c r="AM13" i="4"/>
  <c r="AN13" i="4"/>
  <c r="AO13" i="4"/>
  <c r="AP13" i="4"/>
  <c r="AQ13" i="4"/>
  <c r="AR13" i="4"/>
  <c r="AS13" i="4"/>
  <c r="AT13" i="4"/>
  <c r="AU13" i="4"/>
  <c r="AV13" i="4"/>
  <c r="X13" i="4"/>
  <c r="Y13" i="4"/>
  <c r="Z13" i="4"/>
  <c r="AA13" i="4"/>
  <c r="AB13" i="4"/>
  <c r="AC13" i="4"/>
  <c r="AD13" i="4"/>
  <c r="AE13" i="4"/>
  <c r="AF13" i="4"/>
  <c r="L13" i="4"/>
  <c r="M13" i="4"/>
  <c r="N13" i="4"/>
  <c r="O13" i="4"/>
  <c r="P13" i="4"/>
  <c r="G13" i="4"/>
  <c r="H13" i="4"/>
  <c r="I13" i="4"/>
  <c r="J13" i="4"/>
  <c r="K13" i="4"/>
  <c r="Q13" i="4"/>
  <c r="R13" i="4"/>
  <c r="S13" i="4"/>
  <c r="T13" i="4"/>
  <c r="U13" i="4"/>
  <c r="V13" i="4"/>
  <c r="W13" i="4"/>
  <c r="AJ14" i="4"/>
  <c r="AG14" i="4"/>
  <c r="AH14" i="4"/>
  <c r="AI14" i="4"/>
  <c r="AK14" i="4"/>
  <c r="AL14" i="4"/>
  <c r="AM14" i="4"/>
  <c r="AN14" i="4"/>
  <c r="AO14" i="4"/>
  <c r="AP14" i="4"/>
  <c r="AQ14" i="4"/>
  <c r="AR14" i="4"/>
  <c r="AS14" i="4"/>
  <c r="AT14" i="4"/>
  <c r="AU14" i="4"/>
  <c r="AV14" i="4"/>
  <c r="X14" i="4"/>
  <c r="Y14" i="4"/>
  <c r="Z14" i="4"/>
  <c r="AA14" i="4"/>
  <c r="AB14" i="4"/>
  <c r="AC14" i="4"/>
  <c r="AD14" i="4"/>
  <c r="AE14" i="4"/>
  <c r="AF14" i="4"/>
  <c r="L14" i="4"/>
  <c r="M14" i="4"/>
  <c r="N14" i="4"/>
  <c r="O14" i="4"/>
  <c r="P14" i="4"/>
  <c r="G14" i="4"/>
  <c r="H14" i="4"/>
  <c r="I14" i="4"/>
  <c r="J14" i="4"/>
  <c r="K14" i="4"/>
  <c r="Q14" i="4"/>
  <c r="R14" i="4"/>
  <c r="S14" i="4"/>
  <c r="T14" i="4"/>
  <c r="U14" i="4"/>
  <c r="V14" i="4"/>
  <c r="W14" i="4"/>
  <c r="AJ15" i="4"/>
  <c r="AG15" i="4"/>
  <c r="AH15" i="4"/>
  <c r="AI15" i="4"/>
  <c r="AK15" i="4"/>
  <c r="AL15" i="4"/>
  <c r="AM15" i="4"/>
  <c r="AN15" i="4"/>
  <c r="AO15" i="4"/>
  <c r="AP15" i="4"/>
  <c r="AQ15" i="4"/>
  <c r="AR15" i="4"/>
  <c r="AS15" i="4"/>
  <c r="AT15" i="4"/>
  <c r="AU15" i="4"/>
  <c r="AV15" i="4"/>
  <c r="X15" i="4"/>
  <c r="Y15" i="4"/>
  <c r="Z15" i="4"/>
  <c r="AA15" i="4"/>
  <c r="AB15" i="4"/>
  <c r="AC15" i="4"/>
  <c r="AD15" i="4"/>
  <c r="AE15" i="4"/>
  <c r="AF15" i="4"/>
  <c r="L15" i="4"/>
  <c r="M15" i="4"/>
  <c r="N15" i="4"/>
  <c r="O15" i="4"/>
  <c r="P15" i="4"/>
  <c r="G15" i="4"/>
  <c r="H15" i="4"/>
  <c r="I15" i="4"/>
  <c r="J15" i="4"/>
  <c r="K15" i="4"/>
  <c r="Q15" i="4"/>
  <c r="R15" i="4"/>
  <c r="S15" i="4"/>
  <c r="T15" i="4"/>
  <c r="U15" i="4"/>
  <c r="V15" i="4"/>
  <c r="W15" i="4"/>
  <c r="AJ16" i="4"/>
  <c r="AG16" i="4"/>
  <c r="AH16" i="4"/>
  <c r="AI16" i="4"/>
  <c r="AK16" i="4"/>
  <c r="AL16" i="4"/>
  <c r="AM16" i="4"/>
  <c r="AN16" i="4"/>
  <c r="AO16" i="4"/>
  <c r="AP16" i="4"/>
  <c r="AQ16" i="4"/>
  <c r="AR16" i="4"/>
  <c r="AS16" i="4"/>
  <c r="AT16" i="4"/>
  <c r="AU16" i="4"/>
  <c r="AV16" i="4"/>
  <c r="X16" i="4"/>
  <c r="Y16" i="4"/>
  <c r="Z16" i="4"/>
  <c r="AA16" i="4"/>
  <c r="AB16" i="4"/>
  <c r="AC16" i="4"/>
  <c r="AD16" i="4"/>
  <c r="AE16" i="4"/>
  <c r="AF16" i="4"/>
  <c r="L16" i="4"/>
  <c r="M16" i="4"/>
  <c r="N16" i="4"/>
  <c r="O16" i="4"/>
  <c r="P16" i="4"/>
  <c r="G16" i="4"/>
  <c r="H16" i="4"/>
  <c r="I16" i="4"/>
  <c r="J16" i="4"/>
  <c r="K16" i="4"/>
  <c r="Q16" i="4"/>
  <c r="R16" i="4"/>
  <c r="S16" i="4"/>
  <c r="T16" i="4"/>
  <c r="U16" i="4"/>
  <c r="V16" i="4"/>
  <c r="W16" i="4"/>
  <c r="AJ17" i="4"/>
  <c r="AG17" i="4"/>
  <c r="AH17" i="4"/>
  <c r="AI17" i="4"/>
  <c r="AK17" i="4"/>
  <c r="AL17" i="4"/>
  <c r="AM17" i="4"/>
  <c r="AN17" i="4"/>
  <c r="AO17" i="4"/>
  <c r="AP17" i="4"/>
  <c r="AQ17" i="4"/>
  <c r="AR17" i="4"/>
  <c r="AS17" i="4"/>
  <c r="AT17" i="4"/>
  <c r="AU17" i="4"/>
  <c r="AV17" i="4"/>
  <c r="X17" i="4"/>
  <c r="Y17" i="4"/>
  <c r="Z17" i="4"/>
  <c r="AA17" i="4"/>
  <c r="AB17" i="4"/>
  <c r="AC17" i="4"/>
  <c r="AD17" i="4"/>
  <c r="AE17" i="4"/>
  <c r="AF17" i="4"/>
  <c r="L17" i="4"/>
  <c r="M17" i="4"/>
  <c r="N17" i="4"/>
  <c r="O17" i="4"/>
  <c r="P17" i="4"/>
  <c r="G17" i="4"/>
  <c r="H17" i="4"/>
  <c r="I17" i="4"/>
  <c r="J17" i="4"/>
  <c r="K17" i="4"/>
  <c r="Q17" i="4"/>
  <c r="R17" i="4"/>
  <c r="S17" i="4"/>
  <c r="T17" i="4"/>
  <c r="U17" i="4"/>
  <c r="V17" i="4"/>
  <c r="W17" i="4"/>
  <c r="AJ18" i="4"/>
  <c r="AG18" i="4"/>
  <c r="AH18" i="4"/>
  <c r="AI18" i="4"/>
  <c r="AK18" i="4"/>
  <c r="AL18" i="4"/>
  <c r="AM18" i="4"/>
  <c r="AN18" i="4"/>
  <c r="AO18" i="4"/>
  <c r="AP18" i="4"/>
  <c r="AQ18" i="4"/>
  <c r="AR18" i="4"/>
  <c r="AS18" i="4"/>
  <c r="AT18" i="4"/>
  <c r="AU18" i="4"/>
  <c r="AV18" i="4"/>
  <c r="X18" i="4"/>
  <c r="Y18" i="4"/>
  <c r="Z18" i="4"/>
  <c r="AA18" i="4"/>
  <c r="AB18" i="4"/>
  <c r="AC18" i="4"/>
  <c r="AD18" i="4"/>
  <c r="AE18" i="4"/>
  <c r="AF18" i="4"/>
  <c r="L18" i="4"/>
  <c r="M18" i="4"/>
  <c r="N18" i="4"/>
  <c r="O18" i="4"/>
  <c r="P18" i="4"/>
  <c r="G18" i="4"/>
  <c r="H18" i="4"/>
  <c r="I18" i="4"/>
  <c r="J18" i="4"/>
  <c r="K18" i="4"/>
  <c r="Q18" i="4"/>
  <c r="R18" i="4"/>
  <c r="S18" i="4"/>
  <c r="T18" i="4"/>
  <c r="U18" i="4"/>
  <c r="V18" i="4"/>
  <c r="W18" i="4"/>
  <c r="AJ19" i="4"/>
  <c r="AG19" i="4"/>
  <c r="AH19" i="4"/>
  <c r="AI19" i="4"/>
  <c r="AK19" i="4"/>
  <c r="AL19" i="4"/>
  <c r="AM19" i="4"/>
  <c r="AN19" i="4"/>
  <c r="AO19" i="4"/>
  <c r="AP19" i="4"/>
  <c r="AQ19" i="4"/>
  <c r="AR19" i="4"/>
  <c r="AS19" i="4"/>
  <c r="AT19" i="4"/>
  <c r="AU19" i="4"/>
  <c r="AV19" i="4"/>
  <c r="X19" i="4"/>
  <c r="Y19" i="4"/>
  <c r="Z19" i="4"/>
  <c r="AA19" i="4"/>
  <c r="AB19" i="4"/>
  <c r="AC19" i="4"/>
  <c r="AD19" i="4"/>
  <c r="AE19" i="4"/>
  <c r="AF19" i="4"/>
  <c r="L19" i="4"/>
  <c r="M19" i="4"/>
  <c r="N19" i="4"/>
  <c r="O19" i="4"/>
  <c r="P19" i="4"/>
  <c r="G19" i="4"/>
  <c r="H19" i="4"/>
  <c r="I19" i="4"/>
  <c r="J19" i="4"/>
  <c r="K19" i="4"/>
  <c r="Q19" i="4"/>
  <c r="R19" i="4"/>
  <c r="S19" i="4"/>
  <c r="T19" i="4"/>
  <c r="U19" i="4"/>
  <c r="V19" i="4"/>
  <c r="W19" i="4"/>
  <c r="AJ20" i="4"/>
  <c r="AG20" i="4"/>
  <c r="AH20" i="4"/>
  <c r="AI20" i="4"/>
  <c r="AK20" i="4"/>
  <c r="AL20" i="4"/>
  <c r="AM20" i="4"/>
  <c r="AN20" i="4"/>
  <c r="AO20" i="4"/>
  <c r="AP20" i="4"/>
  <c r="AQ20" i="4"/>
  <c r="AR20" i="4"/>
  <c r="AS20" i="4"/>
  <c r="AT20" i="4"/>
  <c r="AU20" i="4"/>
  <c r="AV20" i="4"/>
  <c r="X20" i="4"/>
  <c r="Y20" i="4"/>
  <c r="Z20" i="4"/>
  <c r="AA20" i="4"/>
  <c r="AB20" i="4"/>
  <c r="AC20" i="4"/>
  <c r="AD20" i="4"/>
  <c r="AE20" i="4"/>
  <c r="AF20" i="4"/>
  <c r="L20" i="4"/>
  <c r="M20" i="4"/>
  <c r="N20" i="4"/>
  <c r="O20" i="4"/>
  <c r="P20" i="4"/>
  <c r="G20" i="4"/>
  <c r="H20" i="4"/>
  <c r="I20" i="4"/>
  <c r="J20" i="4"/>
  <c r="K20" i="4"/>
  <c r="Q20" i="4"/>
  <c r="R20" i="4"/>
  <c r="S20" i="4"/>
  <c r="T20" i="4"/>
  <c r="U20" i="4"/>
  <c r="V20" i="4"/>
  <c r="W20" i="4"/>
  <c r="AJ21" i="4"/>
  <c r="AG21" i="4"/>
  <c r="AH21" i="4"/>
  <c r="AI21" i="4"/>
  <c r="AK21" i="4"/>
  <c r="AL21" i="4"/>
  <c r="AM21" i="4"/>
  <c r="AN21" i="4"/>
  <c r="AO21" i="4"/>
  <c r="AP21" i="4"/>
  <c r="AQ21" i="4"/>
  <c r="AR21" i="4"/>
  <c r="AS21" i="4"/>
  <c r="AT21" i="4"/>
  <c r="AU21" i="4"/>
  <c r="AV21" i="4"/>
  <c r="X21" i="4"/>
  <c r="Y21" i="4"/>
  <c r="Z21" i="4"/>
  <c r="AA21" i="4"/>
  <c r="AB21" i="4"/>
  <c r="AC21" i="4"/>
  <c r="AD21" i="4"/>
  <c r="AE21" i="4"/>
  <c r="AF21" i="4"/>
  <c r="L21" i="4"/>
  <c r="M21" i="4"/>
  <c r="N21" i="4"/>
  <c r="O21" i="4"/>
  <c r="P21" i="4"/>
  <c r="G21" i="4"/>
  <c r="H21" i="4"/>
  <c r="I21" i="4"/>
  <c r="J21" i="4"/>
  <c r="K21" i="4"/>
  <c r="Q21" i="4"/>
  <c r="R21" i="4"/>
  <c r="S21" i="4"/>
  <c r="T21" i="4"/>
  <c r="U21" i="4"/>
  <c r="V21" i="4"/>
  <c r="W21" i="4"/>
  <c r="AJ22" i="4"/>
  <c r="AG22" i="4"/>
  <c r="AH22" i="4"/>
  <c r="AI22" i="4"/>
  <c r="AK22" i="4"/>
  <c r="AL22" i="4"/>
  <c r="AM22" i="4"/>
  <c r="AN22" i="4"/>
  <c r="AO22" i="4"/>
  <c r="AP22" i="4"/>
  <c r="AQ22" i="4"/>
  <c r="AR22" i="4"/>
  <c r="AS22" i="4"/>
  <c r="AT22" i="4"/>
  <c r="AU22" i="4"/>
  <c r="AV22" i="4"/>
  <c r="X22" i="4"/>
  <c r="Y22" i="4"/>
  <c r="Z22" i="4"/>
  <c r="AA22" i="4"/>
  <c r="AB22" i="4"/>
  <c r="AC22" i="4"/>
  <c r="AD22" i="4"/>
  <c r="AE22" i="4"/>
  <c r="AF22" i="4"/>
  <c r="L22" i="4"/>
  <c r="M22" i="4"/>
  <c r="N22" i="4"/>
  <c r="O22" i="4"/>
  <c r="P22" i="4"/>
  <c r="G22" i="4"/>
  <c r="H22" i="4"/>
  <c r="I22" i="4"/>
  <c r="J22" i="4"/>
  <c r="K22" i="4"/>
  <c r="Q22" i="4"/>
  <c r="R22" i="4"/>
  <c r="S22" i="4"/>
  <c r="T22" i="4"/>
  <c r="U22" i="4"/>
  <c r="V22" i="4"/>
  <c r="W22" i="4"/>
  <c r="AJ24" i="4"/>
  <c r="AG24" i="4"/>
  <c r="AH24" i="4"/>
  <c r="AI24" i="4"/>
  <c r="AL24" i="4"/>
  <c r="AN24" i="4"/>
  <c r="AO24" i="4"/>
  <c r="AP24" i="4"/>
  <c r="AQ24" i="4"/>
  <c r="AR24" i="4"/>
  <c r="AS24" i="4"/>
  <c r="AT24" i="4"/>
  <c r="AU24" i="4"/>
  <c r="AV24" i="4"/>
  <c r="E14" i="2"/>
  <c r="X24" i="4"/>
  <c r="Z24" i="4"/>
  <c r="AB24" i="4"/>
  <c r="AC24" i="4"/>
  <c r="AD24" i="4"/>
  <c r="AE24" i="4"/>
  <c r="AF24" i="4"/>
  <c r="M24" i="4"/>
  <c r="N24" i="4"/>
  <c r="O24" i="4"/>
  <c r="P24" i="4"/>
  <c r="E360" i="2"/>
  <c r="G24" i="4" s="1"/>
  <c r="I24" i="4"/>
  <c r="J24" i="4"/>
  <c r="K24" i="4"/>
  <c r="Q24" i="4"/>
  <c r="R24" i="4"/>
  <c r="S24" i="4"/>
  <c r="U24" i="4"/>
  <c r="V24" i="4"/>
  <c r="W24" i="4"/>
  <c r="AJ25" i="4"/>
  <c r="AH25" i="4"/>
  <c r="AI25" i="4"/>
  <c r="AK25" i="4"/>
  <c r="AL25" i="4"/>
  <c r="AM25" i="4"/>
  <c r="AN25" i="4"/>
  <c r="AO25" i="4"/>
  <c r="AP25" i="4"/>
  <c r="AQ25" i="4"/>
  <c r="AR25" i="4"/>
  <c r="AS25" i="4"/>
  <c r="AT25" i="4"/>
  <c r="AU25" i="4"/>
  <c r="AV25" i="4"/>
  <c r="X25" i="4"/>
  <c r="Z25" i="4"/>
  <c r="AB25" i="4"/>
  <c r="AC25" i="4"/>
  <c r="AD25" i="4"/>
  <c r="AE25" i="4"/>
  <c r="AF25" i="4"/>
  <c r="L25" i="4"/>
  <c r="M25" i="4"/>
  <c r="N25" i="4"/>
  <c r="O25" i="4"/>
  <c r="P25" i="4"/>
  <c r="E371" i="2"/>
  <c r="H24" i="4" s="1"/>
  <c r="J25" i="4"/>
  <c r="K25" i="4"/>
  <c r="Q25" i="4"/>
  <c r="R25" i="4"/>
  <c r="S25" i="4"/>
  <c r="T25" i="4"/>
  <c r="U25" i="4"/>
  <c r="V25" i="4"/>
  <c r="W25" i="4"/>
  <c r="AJ26" i="4"/>
  <c r="AH26" i="4"/>
  <c r="AI26" i="4"/>
  <c r="AK26" i="4"/>
  <c r="AL26" i="4"/>
  <c r="AM26" i="4"/>
  <c r="AN26" i="4"/>
  <c r="AO26" i="4"/>
  <c r="AP26" i="4"/>
  <c r="AQ26" i="4"/>
  <c r="AR26" i="4"/>
  <c r="AS26" i="4"/>
  <c r="AT26" i="4"/>
  <c r="AU26" i="4"/>
  <c r="AV26" i="4"/>
  <c r="X26" i="4"/>
  <c r="E24" i="2"/>
  <c r="Y25" i="4" s="1"/>
  <c r="Y26" i="4"/>
  <c r="Z26" i="4"/>
  <c r="AA26" i="4"/>
  <c r="AB26" i="4"/>
  <c r="AC26" i="4"/>
  <c r="AD26" i="4"/>
  <c r="AE26" i="4"/>
  <c r="AF26" i="4"/>
  <c r="L26" i="4"/>
  <c r="M26" i="4"/>
  <c r="N26" i="4"/>
  <c r="O26" i="4"/>
  <c r="P26" i="4"/>
  <c r="G26" i="4"/>
  <c r="H26" i="4"/>
  <c r="I26" i="4"/>
  <c r="J26" i="4"/>
  <c r="K26" i="4"/>
  <c r="Q26" i="4"/>
  <c r="R26" i="4"/>
  <c r="S26" i="4"/>
  <c r="T26" i="4"/>
  <c r="U26" i="4"/>
  <c r="V26" i="4"/>
  <c r="W26" i="4"/>
  <c r="AJ27" i="4"/>
  <c r="AG27" i="4"/>
  <c r="AH27" i="4"/>
  <c r="AI27" i="4"/>
  <c r="AK27" i="4"/>
  <c r="AL27" i="4"/>
  <c r="AM27" i="4"/>
  <c r="AN27" i="4"/>
  <c r="AO27" i="4"/>
  <c r="AP27" i="4"/>
  <c r="AQ27" i="4"/>
  <c r="AR27" i="4"/>
  <c r="AS27" i="4"/>
  <c r="AT27" i="4"/>
  <c r="AU27" i="4"/>
  <c r="AV27" i="4"/>
  <c r="X27" i="4"/>
  <c r="Y27" i="4"/>
  <c r="Z27" i="4"/>
  <c r="AA27" i="4"/>
  <c r="AB27" i="4"/>
  <c r="AC27" i="4"/>
  <c r="AD27" i="4"/>
  <c r="AE27" i="4"/>
  <c r="AF27" i="4"/>
  <c r="L27" i="4"/>
  <c r="M27" i="4"/>
  <c r="O27" i="4"/>
  <c r="P27" i="4"/>
  <c r="G27" i="4"/>
  <c r="H27" i="4"/>
  <c r="I27" i="4"/>
  <c r="J27" i="4"/>
  <c r="K27" i="4"/>
  <c r="Q27" i="4"/>
  <c r="R27" i="4"/>
  <c r="S27" i="4"/>
  <c r="T27" i="4"/>
  <c r="U27" i="4"/>
  <c r="V27" i="4"/>
  <c r="W27" i="4"/>
  <c r="AJ28" i="4"/>
  <c r="AH28" i="4"/>
  <c r="AI28" i="4"/>
  <c r="AK28" i="4"/>
  <c r="AL28" i="4"/>
  <c r="AM28" i="4"/>
  <c r="AN28" i="4"/>
  <c r="AO28" i="4"/>
  <c r="AP28" i="4"/>
  <c r="AQ28" i="4"/>
  <c r="AR28" i="4"/>
  <c r="AS28" i="4"/>
  <c r="AT28" i="4"/>
  <c r="AU28" i="4"/>
  <c r="AV28" i="4"/>
  <c r="X28" i="4"/>
  <c r="Y28" i="4"/>
  <c r="Z28" i="4"/>
  <c r="AA28" i="4"/>
  <c r="AB28" i="4"/>
  <c r="AC28" i="4"/>
  <c r="AD28" i="4"/>
  <c r="AE28" i="4"/>
  <c r="AF28" i="4"/>
  <c r="L28" i="4"/>
  <c r="M28" i="4"/>
  <c r="O28" i="4"/>
  <c r="G28" i="4"/>
  <c r="H28" i="4"/>
  <c r="I28" i="4"/>
  <c r="J28" i="4"/>
  <c r="K28" i="4"/>
  <c r="Q28" i="4"/>
  <c r="R28" i="4"/>
  <c r="U28" i="4"/>
  <c r="V28" i="4"/>
  <c r="W28" i="4"/>
  <c r="AJ29" i="4"/>
  <c r="AG29" i="4"/>
  <c r="AH29" i="4"/>
  <c r="AI29" i="4"/>
  <c r="AK29" i="4"/>
  <c r="AL29" i="4"/>
  <c r="AM29" i="4"/>
  <c r="AN29" i="4"/>
  <c r="AO29" i="4"/>
  <c r="AP29" i="4"/>
  <c r="AQ29" i="4"/>
  <c r="AR29" i="4"/>
  <c r="AS29" i="4"/>
  <c r="AT29" i="4"/>
  <c r="AU29" i="4"/>
  <c r="AV29" i="4"/>
  <c r="X29" i="4"/>
  <c r="Y29" i="4"/>
  <c r="Z29" i="4"/>
  <c r="AA29" i="4"/>
  <c r="AB29" i="4"/>
  <c r="AC29" i="4"/>
  <c r="AD29" i="4"/>
  <c r="AE29" i="4"/>
  <c r="AF29" i="4"/>
  <c r="L29" i="4"/>
  <c r="M29" i="4"/>
  <c r="N29" i="4"/>
  <c r="O29" i="4"/>
  <c r="G29" i="4"/>
  <c r="H29" i="4"/>
  <c r="I29" i="4"/>
  <c r="K29" i="4"/>
  <c r="Q29" i="4"/>
  <c r="R29" i="4"/>
  <c r="S29" i="4"/>
  <c r="T29" i="4"/>
  <c r="U29" i="4"/>
  <c r="V29" i="4"/>
  <c r="W29" i="4"/>
  <c r="AJ30" i="4"/>
  <c r="AG30" i="4"/>
  <c r="E123" i="2"/>
  <c r="AH30" i="4"/>
  <c r="AI30" i="4"/>
  <c r="E156" i="2"/>
  <c r="AK24" i="4" s="1"/>
  <c r="AK30" i="4"/>
  <c r="AL30" i="4"/>
  <c r="AM30" i="4"/>
  <c r="E189" i="2"/>
  <c r="AN30" i="4"/>
  <c r="AO30" i="4"/>
  <c r="AP30" i="4"/>
  <c r="AQ30" i="4"/>
  <c r="AR30" i="4"/>
  <c r="AS30" i="4"/>
  <c r="AT30" i="4"/>
  <c r="AU30" i="4"/>
  <c r="AV30" i="4"/>
  <c r="X30" i="4"/>
  <c r="Y30" i="4"/>
  <c r="Z30" i="4"/>
  <c r="AA30" i="4"/>
  <c r="AB30" i="4"/>
  <c r="AC30" i="4"/>
  <c r="AD30" i="4"/>
  <c r="AE30" i="4"/>
  <c r="AF30" i="4"/>
  <c r="L30" i="4"/>
  <c r="M30" i="4"/>
  <c r="N30" i="4"/>
  <c r="O30" i="4"/>
  <c r="P30" i="4"/>
  <c r="G30" i="4"/>
  <c r="I30" i="4"/>
  <c r="K30" i="4"/>
  <c r="Q30" i="4"/>
  <c r="R30" i="4"/>
  <c r="S30" i="4"/>
  <c r="T30" i="4"/>
  <c r="U30" i="4"/>
  <c r="V30" i="4"/>
  <c r="W30" i="4"/>
  <c r="AJ35" i="4"/>
  <c r="AG35" i="4"/>
  <c r="AH35" i="4"/>
  <c r="AI35" i="4"/>
  <c r="AK35" i="4"/>
  <c r="AL35" i="4"/>
  <c r="AM35" i="4"/>
  <c r="AN35" i="4"/>
  <c r="AO35" i="4"/>
  <c r="AP35" i="4"/>
  <c r="AQ35" i="4"/>
  <c r="AR35" i="4"/>
  <c r="AS35" i="4"/>
  <c r="AT35" i="4"/>
  <c r="AU35" i="4"/>
  <c r="AV35" i="4"/>
  <c r="X35" i="4"/>
  <c r="Y35" i="4"/>
  <c r="Z35" i="4"/>
  <c r="AA35" i="4"/>
  <c r="AB35" i="4"/>
  <c r="AC35" i="4"/>
  <c r="AD35" i="4"/>
  <c r="AE35" i="4"/>
  <c r="AF35" i="4"/>
  <c r="L35" i="4"/>
  <c r="M35" i="4"/>
  <c r="N35" i="4"/>
  <c r="O35" i="4"/>
  <c r="P35" i="4"/>
  <c r="G35" i="4"/>
  <c r="H35" i="4"/>
  <c r="I35" i="4"/>
  <c r="J35" i="4"/>
  <c r="K35" i="4"/>
  <c r="Q35" i="4"/>
  <c r="R35" i="4"/>
  <c r="S35" i="4"/>
  <c r="T35" i="4"/>
  <c r="U35" i="4"/>
  <c r="V35" i="4"/>
  <c r="W35" i="4"/>
  <c r="AJ36" i="4"/>
  <c r="AG36" i="4"/>
  <c r="AH36" i="4"/>
  <c r="AI36" i="4"/>
  <c r="AK36" i="4"/>
  <c r="AL36" i="4"/>
  <c r="AM36" i="4"/>
  <c r="AN36" i="4"/>
  <c r="AO36" i="4"/>
  <c r="AP36" i="4"/>
  <c r="AQ36" i="4"/>
  <c r="AR36" i="4"/>
  <c r="AS36" i="4"/>
  <c r="AT36" i="4"/>
  <c r="AU36" i="4"/>
  <c r="AV36" i="4"/>
  <c r="X36" i="4"/>
  <c r="Y36" i="4"/>
  <c r="Z36" i="4"/>
  <c r="AA36" i="4"/>
  <c r="AB36" i="4"/>
  <c r="AC36" i="4"/>
  <c r="AD36" i="4"/>
  <c r="AE36" i="4"/>
  <c r="AF36" i="4"/>
  <c r="L36" i="4"/>
  <c r="M36" i="4"/>
  <c r="N36" i="4"/>
  <c r="O36" i="4"/>
  <c r="P36" i="4"/>
  <c r="G36" i="4"/>
  <c r="H36" i="4"/>
  <c r="I36" i="4"/>
  <c r="J36" i="4"/>
  <c r="K36" i="4"/>
  <c r="Q36" i="4"/>
  <c r="R36" i="4"/>
  <c r="S36" i="4"/>
  <c r="T36" i="4"/>
  <c r="U36" i="4"/>
  <c r="V36" i="4"/>
  <c r="W36" i="4"/>
  <c r="AJ3" i="4"/>
  <c r="E109" i="2"/>
  <c r="AG3" i="4" s="1"/>
  <c r="E120" i="2"/>
  <c r="AH3" i="4"/>
  <c r="AI3" i="4"/>
  <c r="AK3" i="4"/>
  <c r="AL3" i="4"/>
  <c r="E175" i="2"/>
  <c r="AM3" i="4"/>
  <c r="E186" i="2"/>
  <c r="AN3" i="4"/>
  <c r="AO3" i="4"/>
  <c r="AP3" i="4"/>
  <c r="E219" i="2"/>
  <c r="AQ3" i="4"/>
  <c r="AR3" i="4"/>
  <c r="AS3" i="4"/>
  <c r="AT3" i="4"/>
  <c r="AU3" i="4"/>
  <c r="AV3" i="4"/>
  <c r="E10" i="2"/>
  <c r="X4" i="4" s="1"/>
  <c r="X3" i="4"/>
  <c r="Y3" i="4"/>
  <c r="E32" i="2"/>
  <c r="Z3" i="4"/>
  <c r="AA3" i="4"/>
  <c r="E54" i="2"/>
  <c r="AB3" i="4"/>
  <c r="AC3" i="4"/>
  <c r="AD3" i="4"/>
  <c r="AE3" i="4"/>
  <c r="AF3" i="4"/>
  <c r="L3" i="4"/>
  <c r="N3" i="4"/>
  <c r="O3" i="4"/>
  <c r="P3" i="4"/>
  <c r="E368" i="2"/>
  <c r="H3" i="4"/>
  <c r="I3" i="4"/>
  <c r="E401" i="2"/>
  <c r="K3" i="4"/>
  <c r="E412" i="2"/>
  <c r="Q3" i="4"/>
  <c r="R3" i="4"/>
  <c r="S3" i="4"/>
  <c r="U3" i="4"/>
  <c r="V3" i="4"/>
  <c r="E478" i="2"/>
  <c r="W3" i="4"/>
  <c r="AX26" i="4"/>
  <c r="AW26" i="4"/>
  <c r="AX27" i="4"/>
  <c r="E285" i="2"/>
  <c r="AW28" i="4" s="1"/>
  <c r="AW27" i="4"/>
  <c r="AX28" i="4"/>
  <c r="AX29" i="4"/>
  <c r="AW29" i="4"/>
  <c r="AX30" i="4"/>
  <c r="AW30" i="4"/>
  <c r="AX24" i="4"/>
  <c r="AW24" i="4"/>
  <c r="AX25" i="4"/>
  <c r="E284" i="2"/>
  <c r="AW3" i="4" s="1"/>
  <c r="AW25" i="4"/>
  <c r="AX5" i="4"/>
  <c r="AW5" i="4"/>
  <c r="AX6" i="4"/>
  <c r="AW6" i="4"/>
  <c r="AX7" i="4"/>
  <c r="AW7" i="4"/>
  <c r="E131" i="2"/>
  <c r="AX8" i="4"/>
  <c r="AW8" i="4"/>
  <c r="AX9" i="4"/>
  <c r="AW9" i="4"/>
  <c r="AX10" i="4"/>
  <c r="AW10" i="4"/>
  <c r="AX3" i="4"/>
  <c r="E287" i="2"/>
  <c r="AX4" i="4"/>
  <c r="AW4" i="4"/>
  <c r="B8" i="7"/>
  <c r="B9" i="7"/>
  <c r="B13" i="7"/>
  <c r="B14" i="7"/>
  <c r="B15" i="7"/>
  <c r="B16" i="7"/>
  <c r="AX11" i="4"/>
  <c r="AW11" i="4"/>
  <c r="AX12" i="4"/>
  <c r="AW12" i="4"/>
  <c r="AX13" i="4"/>
  <c r="AW13" i="4"/>
  <c r="AX14" i="4"/>
  <c r="AW14" i="4"/>
  <c r="AX15" i="4"/>
  <c r="AW15" i="4"/>
  <c r="AX16" i="4"/>
  <c r="AW16" i="4"/>
  <c r="AX17" i="4"/>
  <c r="AW17" i="4"/>
  <c r="AX18" i="4"/>
  <c r="AW18" i="4"/>
  <c r="AX19" i="4"/>
  <c r="AW19" i="4"/>
  <c r="AX20" i="4"/>
  <c r="AW20" i="4"/>
  <c r="AX21" i="4"/>
  <c r="AW21" i="4"/>
  <c r="AX22" i="4"/>
  <c r="AW22" i="4"/>
  <c r="AX35" i="4"/>
  <c r="AW35" i="4"/>
  <c r="AX36" i="4"/>
  <c r="AW36" i="4"/>
  <c r="E295" i="2"/>
  <c r="E296" i="2"/>
  <c r="E294" i="2"/>
  <c r="E479" i="2"/>
  <c r="E134" i="2"/>
  <c r="E43" i="2"/>
  <c r="E98" i="2"/>
  <c r="E314" i="2"/>
  <c r="M3" i="4" s="1"/>
  <c r="E423" i="2"/>
  <c r="E445" i="2"/>
  <c r="T3" i="4" s="1"/>
  <c r="E230" i="2"/>
  <c r="E379" i="2"/>
  <c r="E135" i="2"/>
  <c r="E35" i="2"/>
  <c r="E448" i="2"/>
  <c r="T28" i="4" s="1"/>
  <c r="E223" i="2"/>
  <c r="E468" i="2"/>
  <c r="E337" i="2"/>
  <c r="E245" i="2"/>
  <c r="E220" i="2"/>
  <c r="E157" i="2"/>
  <c r="E132" i="2"/>
  <c r="E446" i="2"/>
  <c r="E405" i="2"/>
  <c r="E402" i="2"/>
  <c r="E394" i="2"/>
  <c r="J29" i="4" s="1"/>
  <c r="E391" i="2"/>
  <c r="E390" i="2"/>
  <c r="J3" i="4" s="1"/>
  <c r="E178" i="2"/>
  <c r="AM24" i="4" s="1"/>
  <c r="E241" i="2"/>
  <c r="E79" i="2"/>
  <c r="E415" i="2"/>
  <c r="E426" i="2"/>
  <c r="E47" i="2"/>
  <c r="E317" i="2"/>
  <c r="E318" i="2"/>
  <c r="E350" i="2"/>
  <c r="P28" i="4" s="1"/>
  <c r="E459" i="2"/>
  <c r="E470" i="2"/>
  <c r="E382" i="2"/>
  <c r="I25" i="4" s="1"/>
  <c r="E242" i="2"/>
  <c r="E328" i="2"/>
  <c r="N27" i="4" s="1"/>
  <c r="E46" i="2"/>
  <c r="AA25" i="4" s="1"/>
  <c r="E80" i="2"/>
  <c r="E121" i="2"/>
  <c r="E253" i="2"/>
  <c r="E66" i="2"/>
  <c r="E304" i="2"/>
  <c r="E325" i="2"/>
  <c r="E348" i="2"/>
  <c r="E372" i="2"/>
  <c r="H30" i="4" s="1"/>
  <c r="E467" i="2"/>
  <c r="E154" i="2"/>
  <c r="E197" i="2"/>
  <c r="E208" i="2"/>
  <c r="E252" i="2"/>
  <c r="E65" i="2"/>
  <c r="E435" i="2"/>
  <c r="E456" i="2"/>
  <c r="E153" i="2"/>
  <c r="E315" i="2"/>
  <c r="E244" i="2"/>
  <c r="E424" i="2"/>
  <c r="E231" i="2"/>
  <c r="E326" i="2"/>
  <c r="E336" i="2"/>
  <c r="E44" i="2"/>
  <c r="E69" i="2"/>
  <c r="E449" i="2"/>
  <c r="E460" i="2"/>
  <c r="E438" i="2"/>
  <c r="E482" i="2"/>
  <c r="E36" i="2"/>
  <c r="E190" i="2"/>
  <c r="E211" i="2"/>
  <c r="E90" i="2"/>
  <c r="E101" i="2"/>
  <c r="E329" i="2"/>
  <c r="E68" i="2"/>
  <c r="E113" i="2"/>
  <c r="AG28" i="4" s="1"/>
  <c r="E212" i="2"/>
  <c r="E266" i="2"/>
  <c r="E209" i="2"/>
  <c r="E263" i="2"/>
  <c r="E76" i="2"/>
  <c r="E87" i="2"/>
  <c r="E102" i="2"/>
  <c r="E99" i="2"/>
  <c r="E91" i="2"/>
  <c r="E88" i="2"/>
  <c r="E198" i="2"/>
  <c r="E274" i="2"/>
  <c r="E413" i="2"/>
  <c r="E176" i="2"/>
  <c r="E380" i="2"/>
  <c r="E369" i="2"/>
  <c r="E200" i="2"/>
  <c r="E255" i="2"/>
  <c r="E33" i="2"/>
  <c r="E77" i="2"/>
  <c r="E179" i="2"/>
  <c r="E416" i="2"/>
  <c r="E275" i="2"/>
  <c r="E187" i="2"/>
  <c r="E110" i="2"/>
  <c r="AG4" i="4" s="1"/>
  <c r="E471" i="2"/>
  <c r="E351" i="2"/>
  <c r="P29" i="4" s="1"/>
  <c r="E340" i="2"/>
  <c r="E339" i="2"/>
  <c r="E278" i="2"/>
  <c r="E277" i="2"/>
  <c r="E267" i="2"/>
  <c r="E264" i="2"/>
  <c r="E256" i="2"/>
  <c r="E234" i="2"/>
  <c r="E233" i="2"/>
  <c r="E201" i="2"/>
  <c r="E58" i="2"/>
  <c r="E55" i="2"/>
  <c r="E13" i="2"/>
  <c r="E427" i="2"/>
  <c r="E383" i="2"/>
  <c r="E457" i="2"/>
  <c r="H25" i="4" l="1"/>
  <c r="G3" i="4"/>
  <c r="BE3" i="4" s="1"/>
  <c r="G8" i="7" s="1"/>
  <c r="T24" i="4"/>
  <c r="AA24" i="4"/>
  <c r="AG26" i="4"/>
  <c r="E26" i="4" s="1"/>
  <c r="Y24" i="4"/>
  <c r="BB24" i="4" s="1"/>
  <c r="BK34" i="4"/>
  <c r="BK31" i="4"/>
  <c r="N28" i="4"/>
  <c r="BK28" i="4"/>
  <c r="BK19" i="4"/>
  <c r="BK33" i="4"/>
  <c r="BK21" i="4"/>
  <c r="BK30" i="4"/>
  <c r="E19" i="4"/>
  <c r="AZ34" i="4"/>
  <c r="BK27" i="4"/>
  <c r="J16" i="7" s="1"/>
  <c r="AZ36" i="4"/>
  <c r="BF21" i="4"/>
  <c r="BF13" i="4"/>
  <c r="BK15" i="4"/>
  <c r="BK6" i="4"/>
  <c r="BK18" i="4"/>
  <c r="BK17" i="4"/>
  <c r="BK29" i="4"/>
  <c r="BF32" i="4"/>
  <c r="BK36" i="4"/>
  <c r="BK16" i="4"/>
  <c r="BK12" i="4"/>
  <c r="BK7" i="4"/>
  <c r="BK11" i="4"/>
  <c r="BK9" i="4"/>
  <c r="BK20" i="4"/>
  <c r="BK13" i="4"/>
  <c r="BK26" i="4"/>
  <c r="J15" i="7" s="1"/>
  <c r="AZ29" i="4"/>
  <c r="BK35" i="4"/>
  <c r="BA36" i="4"/>
  <c r="BJ30" i="4"/>
  <c r="BG26" i="4"/>
  <c r="H15" i="7" s="1"/>
  <c r="BA15" i="4"/>
  <c r="BG32" i="4"/>
  <c r="BG19" i="4"/>
  <c r="BF16" i="4"/>
  <c r="BG11" i="4"/>
  <c r="BK14" i="4"/>
  <c r="BK10" i="4"/>
  <c r="BK24" i="4"/>
  <c r="J13" i="7" s="1"/>
  <c r="BC19" i="4"/>
  <c r="BC15" i="4"/>
  <c r="BC11" i="4"/>
  <c r="BK32" i="4"/>
  <c r="BK4" i="4"/>
  <c r="J9" i="7" s="1"/>
  <c r="BF6" i="4"/>
  <c r="BF8" i="4"/>
  <c r="BK22" i="4"/>
  <c r="BK8" i="4"/>
  <c r="AZ6" i="4"/>
  <c r="BC12" i="4"/>
  <c r="BI27" i="4"/>
  <c r="C16" i="7" s="1"/>
  <c r="BC20" i="4"/>
  <c r="BJ12" i="4"/>
  <c r="BC8" i="4"/>
  <c r="BC36" i="4"/>
  <c r="BK3" i="4"/>
  <c r="J8" i="7" s="1"/>
  <c r="BJ9" i="4"/>
  <c r="BJ33" i="4"/>
  <c r="BC26" i="4"/>
  <c r="BC31" i="4"/>
  <c r="BC29" i="4"/>
  <c r="BC22" i="4"/>
  <c r="BC14" i="4"/>
  <c r="BJ32" i="4"/>
  <c r="BC28" i="4"/>
  <c r="BC21" i="4"/>
  <c r="BC17" i="4"/>
  <c r="BI13" i="4"/>
  <c r="BC9" i="4"/>
  <c r="BI34" i="4"/>
  <c r="BK25" i="4"/>
  <c r="J14" i="7" s="1"/>
  <c r="BC25" i="4"/>
  <c r="BF24" i="4"/>
  <c r="F13" i="7" s="1"/>
  <c r="BC24" i="4"/>
  <c r="BC7" i="4"/>
  <c r="BC6" i="4"/>
  <c r="BK5" i="4"/>
  <c r="BI5" i="4"/>
  <c r="BG4" i="4"/>
  <c r="H9" i="7" s="1"/>
  <c r="BI4" i="4"/>
  <c r="C9" i="7" s="1"/>
  <c r="BG8" i="4"/>
  <c r="BG25" i="4"/>
  <c r="H14" i="7" s="1"/>
  <c r="BG31" i="4"/>
  <c r="BG35" i="4"/>
  <c r="BA29" i="4"/>
  <c r="BG22" i="4"/>
  <c r="BA18" i="4"/>
  <c r="BG14" i="4"/>
  <c r="BA10" i="4"/>
  <c r="BG7" i="4"/>
  <c r="BG34" i="4"/>
  <c r="BG30" i="4"/>
  <c r="BA21" i="4"/>
  <c r="BG17" i="4"/>
  <c r="BA13" i="4"/>
  <c r="BG9" i="4"/>
  <c r="BA32" i="4"/>
  <c r="BA27" i="4"/>
  <c r="BG20" i="4"/>
  <c r="BG12" i="4"/>
  <c r="BA4" i="4"/>
  <c r="BG29" i="4"/>
  <c r="BA24" i="4"/>
  <c r="BG33" i="4"/>
  <c r="BA22" i="4"/>
  <c r="BG18" i="4"/>
  <c r="BG5" i="4"/>
  <c r="BA31" i="4"/>
  <c r="BG3" i="4"/>
  <c r="H8" i="7" s="1"/>
  <c r="BA6" i="4"/>
  <c r="BA19" i="4"/>
  <c r="BG28" i="4"/>
  <c r="BG16" i="4"/>
  <c r="BA11" i="4"/>
  <c r="BG6" i="4"/>
  <c r="BA34" i="4"/>
  <c r="BG36" i="4"/>
  <c r="BG15" i="4"/>
  <c r="BG10" i="4"/>
  <c r="AY30" i="4"/>
  <c r="BE28" i="4"/>
  <c r="AY26" i="4"/>
  <c r="AY12" i="4"/>
  <c r="BE9" i="4"/>
  <c r="AY32" i="4"/>
  <c r="BE11" i="4"/>
  <c r="AY25" i="4"/>
  <c r="AY21" i="4"/>
  <c r="BE14" i="4"/>
  <c r="BE5" i="4"/>
  <c r="AY27" i="4"/>
  <c r="AY20" i="4"/>
  <c r="AY13" i="4"/>
  <c r="BE7" i="4"/>
  <c r="BE31" i="4"/>
  <c r="BE19" i="4"/>
  <c r="AY29" i="4"/>
  <c r="BE22" i="4"/>
  <c r="AY15" i="4"/>
  <c r="BE34" i="4"/>
  <c r="BF19" i="4"/>
  <c r="AZ27" i="4"/>
  <c r="AZ21" i="4"/>
  <c r="BF22" i="4"/>
  <c r="BF15" i="4"/>
  <c r="BF20" i="4"/>
  <c r="BF12" i="4"/>
  <c r="BF9" i="4"/>
  <c r="AZ26" i="4"/>
  <c r="AZ20" i="4"/>
  <c r="AZ18" i="4"/>
  <c r="BF34" i="4"/>
  <c r="AZ13" i="4"/>
  <c r="AZ30" i="4"/>
  <c r="AZ25" i="4"/>
  <c r="AZ12" i="4"/>
  <c r="AZ32" i="4"/>
  <c r="AZ3" i="4"/>
  <c r="BI36" i="4"/>
  <c r="E33" i="4"/>
  <c r="BC27" i="4"/>
  <c r="BI19" i="4"/>
  <c r="BJ17" i="4"/>
  <c r="BJ36" i="4"/>
  <c r="BJ14" i="4"/>
  <c r="BC10" i="4"/>
  <c r="E5" i="4"/>
  <c r="BC13" i="4"/>
  <c r="BJ26" i="4"/>
  <c r="D15" i="7" s="1"/>
  <c r="BJ20" i="4"/>
  <c r="BC18" i="4"/>
  <c r="E16" i="4"/>
  <c r="BJ16" i="4"/>
  <c r="BJ3" i="4"/>
  <c r="D8" i="7" s="1"/>
  <c r="BC3" i="4"/>
  <c r="BI31" i="4"/>
  <c r="BC34" i="4"/>
  <c r="BC30" i="4"/>
  <c r="BJ28" i="4"/>
  <c r="BI26" i="4"/>
  <c r="C15" i="7" s="1"/>
  <c r="BI24" i="4"/>
  <c r="C13" i="7" s="1"/>
  <c r="BI21" i="4"/>
  <c r="BJ15" i="4"/>
  <c r="BJ13" i="4"/>
  <c r="BJ10" i="4"/>
  <c r="BJ7" i="4"/>
  <c r="BI33" i="4"/>
  <c r="BJ24" i="4"/>
  <c r="D13" i="7" s="1"/>
  <c r="BJ21" i="4"/>
  <c r="BJ18" i="4"/>
  <c r="BI11" i="4"/>
  <c r="BJ6" i="4"/>
  <c r="BI32" i="4"/>
  <c r="BC4" i="4"/>
  <c r="BJ8" i="4"/>
  <c r="BI6" i="4"/>
  <c r="BJ34" i="4"/>
  <c r="BC35" i="4"/>
  <c r="BJ27" i="4"/>
  <c r="D16" i="7" s="1"/>
  <c r="BJ22" i="4"/>
  <c r="BJ29" i="4"/>
  <c r="BI8" i="4"/>
  <c r="BC5" i="4"/>
  <c r="BJ4" i="4"/>
  <c r="D9" i="7" s="1"/>
  <c r="E21" i="4"/>
  <c r="BB15" i="4"/>
  <c r="E10" i="4"/>
  <c r="BB28" i="4"/>
  <c r="BB34" i="4"/>
  <c r="BB35" i="4"/>
  <c r="BH29" i="4"/>
  <c r="BB11" i="4"/>
  <c r="BB19" i="4"/>
  <c r="BH34" i="4"/>
  <c r="BH13" i="4"/>
  <c r="BB33" i="4"/>
  <c r="BB3" i="4"/>
  <c r="BB30" i="4"/>
  <c r="BB5" i="4"/>
  <c r="E12" i="4"/>
  <c r="BH31" i="4"/>
  <c r="BB17" i="4"/>
  <c r="BB14" i="4"/>
  <c r="BB32" i="4"/>
  <c r="BB25" i="4"/>
  <c r="BB22" i="4"/>
  <c r="BB9" i="4"/>
  <c r="E25" i="4"/>
  <c r="E22" i="4"/>
  <c r="BB4" i="4"/>
  <c r="BB29" i="4"/>
  <c r="BB21" i="4"/>
  <c r="BH6" i="4"/>
  <c r="BB6" i="4"/>
  <c r="BB31" i="4"/>
  <c r="BB16" i="4"/>
  <c r="BB13" i="4"/>
  <c r="BH8" i="4"/>
  <c r="BB36" i="4"/>
  <c r="BB20" i="4"/>
  <c r="BB8" i="4"/>
  <c r="BH5" i="4"/>
  <c r="BB18" i="4"/>
  <c r="BB12" i="4"/>
  <c r="BH15" i="4"/>
  <c r="BH7" i="4"/>
  <c r="E6" i="4"/>
  <c r="BH32" i="4"/>
  <c r="BB26" i="4"/>
  <c r="BB10" i="4"/>
  <c r="BB7" i="4"/>
  <c r="BH33" i="4"/>
  <c r="BH35" i="4"/>
  <c r="BB27" i="4"/>
  <c r="BH17" i="4"/>
  <c r="E4" i="4"/>
  <c r="E34" i="4"/>
  <c r="E14" i="4"/>
  <c r="E32" i="4"/>
  <c r="AY19" i="4"/>
  <c r="AY3" i="4"/>
  <c r="AY5" i="4"/>
  <c r="E8" i="4"/>
  <c r="BF31" i="4"/>
  <c r="BF35" i="4"/>
  <c r="BF30" i="4"/>
  <c r="BF27" i="4"/>
  <c r="F16" i="7" s="1"/>
  <c r="BF11" i="4"/>
  <c r="BF18" i="4"/>
  <c r="AZ8" i="4"/>
  <c r="AZ4" i="4"/>
  <c r="AZ22" i="4"/>
  <c r="E35" i="4"/>
  <c r="BF25" i="4"/>
  <c r="F14" i="7" s="1"/>
  <c r="AZ15" i="4"/>
  <c r="AZ10" i="4"/>
  <c r="BF36" i="4"/>
  <c r="BF28" i="4"/>
  <c r="BF26" i="4"/>
  <c r="F15" i="7" s="1"/>
  <c r="BF17" i="4"/>
  <c r="BF10" i="4"/>
  <c r="BF5" i="4"/>
  <c r="AZ28" i="4"/>
  <c r="AZ19" i="4"/>
  <c r="AZ17" i="4"/>
  <c r="BF7" i="4"/>
  <c r="BF3" i="4"/>
  <c r="F8" i="7" s="1"/>
  <c r="E18" i="4"/>
  <c r="BF14" i="4"/>
  <c r="AZ7" i="4"/>
  <c r="AZ5" i="4"/>
  <c r="AZ14" i="4"/>
  <c r="AZ11" i="4"/>
  <c r="AZ9" i="4"/>
  <c r="BF33" i="4"/>
  <c r="AZ35" i="4"/>
  <c r="BF29" i="4"/>
  <c r="AZ24" i="4"/>
  <c r="E17" i="4"/>
  <c r="AZ16" i="4"/>
  <c r="E15" i="4"/>
  <c r="E13" i="4"/>
  <c r="E28" i="4"/>
  <c r="BE17" i="4"/>
  <c r="BE35" i="4"/>
  <c r="E7" i="4"/>
  <c r="AY35" i="4"/>
  <c r="AY34" i="4"/>
  <c r="E31" i="4"/>
  <c r="BE18" i="4"/>
  <c r="BE16" i="4"/>
  <c r="AY11" i="4"/>
  <c r="AY9" i="4"/>
  <c r="AY7" i="4"/>
  <c r="AY4" i="4"/>
  <c r="E27" i="4"/>
  <c r="E9" i="4"/>
  <c r="BE29" i="4"/>
  <c r="BE33" i="4"/>
  <c r="AY17" i="4"/>
  <c r="BE15" i="4"/>
  <c r="BE10" i="4"/>
  <c r="AY8" i="4"/>
  <c r="AY6" i="4"/>
  <c r="BE8" i="4"/>
  <c r="BE6" i="4"/>
  <c r="E30" i="4"/>
  <c r="E20" i="4"/>
  <c r="E3" i="4"/>
  <c r="AY10" i="4"/>
  <c r="BE4" i="4"/>
  <c r="G9" i="7" s="1"/>
  <c r="E29" i="4"/>
  <c r="E11" i="4"/>
  <c r="BE36" i="4"/>
  <c r="BE32" i="4"/>
  <c r="AY24" i="4"/>
  <c r="E24" i="4"/>
  <c r="BE24" i="4"/>
  <c r="G13" i="7" s="1"/>
  <c r="E36" i="4"/>
  <c r="BA3" i="4"/>
  <c r="BH36" i="4"/>
  <c r="BJ35" i="4"/>
  <c r="BE30" i="4"/>
  <c r="BA28" i="4"/>
  <c r="AY28" i="4"/>
  <c r="BG27" i="4"/>
  <c r="H16" i="7" s="1"/>
  <c r="BE26" i="4"/>
  <c r="G15" i="7" s="1"/>
  <c r="BE25" i="4"/>
  <c r="G14" i="7" s="1"/>
  <c r="BG24" i="4"/>
  <c r="H13" i="7" s="1"/>
  <c r="AY22" i="4"/>
  <c r="BG21" i="4"/>
  <c r="BE20" i="4"/>
  <c r="BH18" i="4"/>
  <c r="BI16" i="4"/>
  <c r="BC16" i="4"/>
  <c r="BA14" i="4"/>
  <c r="AY14" i="4"/>
  <c r="BG13" i="4"/>
  <c r="BE12" i="4"/>
  <c r="BH10" i="4"/>
  <c r="BJ5" i="4"/>
  <c r="BF4" i="4"/>
  <c r="AZ31" i="4"/>
  <c r="BJ31" i="4"/>
  <c r="BC33" i="4"/>
  <c r="BI35" i="4"/>
  <c r="BE27" i="4"/>
  <c r="G16" i="7" s="1"/>
  <c r="BE21" i="4"/>
  <c r="BH19" i="4"/>
  <c r="BI17" i="4"/>
  <c r="BE13" i="4"/>
  <c r="BH11" i="4"/>
  <c r="BI9" i="4"/>
  <c r="BI7" i="4"/>
  <c r="BH4" i="4"/>
  <c r="E9" i="7" s="1"/>
  <c r="BC32" i="4"/>
  <c r="AY31" i="4"/>
  <c r="BH30" i="4"/>
  <c r="BH26" i="4"/>
  <c r="E15" i="7" s="1"/>
  <c r="BH25" i="4"/>
  <c r="E14" i="7" s="1"/>
  <c r="BH20" i="4"/>
  <c r="BJ19" i="4"/>
  <c r="BI18" i="4"/>
  <c r="BA16" i="4"/>
  <c r="AY16" i="4"/>
  <c r="BH12" i="4"/>
  <c r="BJ11" i="4"/>
  <c r="BI10" i="4"/>
  <c r="BA8" i="4"/>
  <c r="BA33" i="4"/>
  <c r="BA35" i="4"/>
  <c r="BH27" i="4"/>
  <c r="E16" i="7" s="1"/>
  <c r="BJ25" i="4"/>
  <c r="D14" i="7" s="1"/>
  <c r="BH21" i="4"/>
  <c r="BA17" i="4"/>
  <c r="BA9" i="4"/>
  <c r="BA7" i="4"/>
  <c r="BA5" i="4"/>
  <c r="AZ33" i="4"/>
  <c r="BH3" i="4"/>
  <c r="E8" i="7" s="1"/>
  <c r="AY36" i="4"/>
  <c r="BI30" i="4"/>
  <c r="BH28" i="4"/>
  <c r="BI25" i="4"/>
  <c r="C14" i="7" s="1"/>
  <c r="BH22" i="4"/>
  <c r="BI20" i="4"/>
  <c r="AY18" i="4"/>
  <c r="BH14" i="4"/>
  <c r="BI12" i="4"/>
  <c r="AY33" i="4"/>
  <c r="BI3" i="4"/>
  <c r="C8" i="7" s="1"/>
  <c r="BA30" i="4"/>
  <c r="BI28" i="4"/>
  <c r="BA26" i="4"/>
  <c r="BA25" i="4"/>
  <c r="BI22" i="4"/>
  <c r="BA20" i="4"/>
  <c r="BH16" i="4"/>
  <c r="BI14" i="4"/>
  <c r="BA12" i="4"/>
  <c r="BI29" i="4"/>
  <c r="BI15" i="4"/>
  <c r="BH9" i="4"/>
  <c r="BH24" i="4" l="1"/>
  <c r="E13" i="7" s="1"/>
  <c r="BD36" i="4"/>
  <c r="F36" i="4" s="1"/>
  <c r="BD20" i="4"/>
  <c r="F20" i="4" s="1"/>
  <c r="BD32" i="4"/>
  <c r="BL32" i="4" s="1"/>
  <c r="B32" i="4" s="1"/>
  <c r="BD22" i="4"/>
  <c r="F22" i="4" s="1"/>
  <c r="BD30" i="4"/>
  <c r="BD21" i="4"/>
  <c r="F21" i="4" s="1"/>
  <c r="BD12" i="4"/>
  <c r="BL12" i="4" s="1"/>
  <c r="B12" i="4" s="1"/>
  <c r="BD15" i="4"/>
  <c r="BL15" i="4" s="1"/>
  <c r="B15" i="4" s="1"/>
  <c r="BD19" i="4"/>
  <c r="F19" i="4" s="1"/>
  <c r="BD34" i="4"/>
  <c r="F34" i="4" s="1"/>
  <c r="BD13" i="4"/>
  <c r="BL13" i="4" s="1"/>
  <c r="B13" i="4" s="1"/>
  <c r="BD29" i="4"/>
  <c r="BD27" i="4"/>
  <c r="I16" i="7" s="1"/>
  <c r="BD25" i="4"/>
  <c r="I14" i="7" s="1"/>
  <c r="BD4" i="4"/>
  <c r="I9" i="7" s="1"/>
  <c r="BD5" i="4"/>
  <c r="F5" i="4" s="1"/>
  <c r="BD3" i="4"/>
  <c r="I8" i="7" s="1"/>
  <c r="BD31" i="4"/>
  <c r="BD28" i="4"/>
  <c r="BD10" i="4"/>
  <c r="F10" i="4" s="1"/>
  <c r="BD14" i="4"/>
  <c r="F14" i="4" s="1"/>
  <c r="BD24" i="4"/>
  <c r="I13" i="7" s="1"/>
  <c r="BD11" i="4"/>
  <c r="F11" i="4" s="1"/>
  <c r="BD6" i="4"/>
  <c r="BL6" i="4" s="1"/>
  <c r="BD16" i="4"/>
  <c r="F16" i="4" s="1"/>
  <c r="BD26" i="4"/>
  <c r="BL26" i="4" s="1"/>
  <c r="BD18" i="4"/>
  <c r="BL18" i="4" s="1"/>
  <c r="B18" i="4" s="1"/>
  <c r="BD17" i="4"/>
  <c r="BL17" i="4" s="1"/>
  <c r="B17" i="4" s="1"/>
  <c r="BD7" i="4"/>
  <c r="F7" i="4" s="1"/>
  <c r="BD9" i="4"/>
  <c r="F9" i="4" s="1"/>
  <c r="BD8" i="4"/>
  <c r="F8" i="4" s="1"/>
  <c r="BD35" i="4"/>
  <c r="BL35" i="4" s="1"/>
  <c r="B35" i="4" s="1"/>
  <c r="G20" i="3"/>
  <c r="E20" i="3" s="1"/>
  <c r="G19" i="3"/>
  <c r="E19" i="3" s="1"/>
  <c r="G21" i="3"/>
  <c r="C21" i="3" s="1"/>
  <c r="G12" i="3"/>
  <c r="G17" i="3"/>
  <c r="G22" i="3"/>
  <c r="G18" i="3"/>
  <c r="G14" i="3"/>
  <c r="G16" i="3"/>
  <c r="G15" i="3"/>
  <c r="G13" i="3"/>
  <c r="E13" i="3" s="1"/>
  <c r="F9" i="7"/>
  <c r="BD33" i="4"/>
  <c r="N15" i="3"/>
  <c r="N19" i="3"/>
  <c r="N22" i="3"/>
  <c r="N21" i="3"/>
  <c r="N20" i="3"/>
  <c r="N17" i="3"/>
  <c r="N16" i="3"/>
  <c r="N18" i="3"/>
  <c r="F32" i="4" l="1"/>
  <c r="BL31" i="4"/>
  <c r="F13" i="4"/>
  <c r="F30" i="4"/>
  <c r="BL29" i="4"/>
  <c r="F29" i="4"/>
  <c r="BL36" i="4"/>
  <c r="B36" i="4" s="1"/>
  <c r="F12" i="4"/>
  <c r="BL22" i="4"/>
  <c r="B22" i="4" s="1"/>
  <c r="BL20" i="4"/>
  <c r="B20" i="4" s="1"/>
  <c r="F31" i="4"/>
  <c r="BL30" i="4"/>
  <c r="BL21" i="4"/>
  <c r="B21" i="4" s="1"/>
  <c r="F15" i="4"/>
  <c r="BL19" i="4"/>
  <c r="B19" i="4" s="1"/>
  <c r="BL34" i="4"/>
  <c r="B34" i="4" s="1"/>
  <c r="BL28" i="4"/>
  <c r="BL27" i="4"/>
  <c r="K16" i="7" s="1"/>
  <c r="F27" i="4"/>
  <c r="BL4" i="4"/>
  <c r="K9" i="7" s="1"/>
  <c r="F4" i="4"/>
  <c r="F25" i="4"/>
  <c r="BL25" i="4"/>
  <c r="K14" i="7" s="1"/>
  <c r="BL3" i="4"/>
  <c r="K8" i="7" s="1"/>
  <c r="BL5" i="4"/>
  <c r="F3" i="4"/>
  <c r="F18" i="4"/>
  <c r="F28" i="4"/>
  <c r="F6" i="4"/>
  <c r="BL24" i="4"/>
  <c r="K13" i="7" s="1"/>
  <c r="BL14" i="4"/>
  <c r="B14" i="4" s="1"/>
  <c r="BL10" i="4"/>
  <c r="B10" i="4" s="1"/>
  <c r="F24" i="4"/>
  <c r="BL11" i="4"/>
  <c r="B11" i="4" s="1"/>
  <c r="F21" i="3"/>
  <c r="I15" i="7"/>
  <c r="F26" i="4"/>
  <c r="C20" i="3"/>
  <c r="F17" i="4"/>
  <c r="E21" i="3"/>
  <c r="BL16" i="4"/>
  <c r="B16" i="4" s="1"/>
  <c r="F35" i="4"/>
  <c r="C13" i="3"/>
  <c r="D13" i="3"/>
  <c r="BL8" i="4"/>
  <c r="B8" i="4" s="1"/>
  <c r="F20" i="3"/>
  <c r="F13" i="3"/>
  <c r="BL7" i="4"/>
  <c r="B7" i="4" s="1"/>
  <c r="D20" i="3"/>
  <c r="D21" i="3"/>
  <c r="BL9" i="4"/>
  <c r="B9" i="4" s="1"/>
  <c r="C19" i="3"/>
  <c r="D19" i="3"/>
  <c r="F19" i="3"/>
  <c r="F15" i="3"/>
  <c r="C15" i="3"/>
  <c r="E15" i="3"/>
  <c r="D15" i="3"/>
  <c r="E16" i="3"/>
  <c r="D16" i="3"/>
  <c r="F16" i="3"/>
  <c r="C16" i="3"/>
  <c r="F14" i="3"/>
  <c r="D14" i="3"/>
  <c r="C14" i="3"/>
  <c r="E14" i="3"/>
  <c r="D18" i="3"/>
  <c r="C18" i="3"/>
  <c r="E18" i="3"/>
  <c r="F18" i="3"/>
  <c r="F22" i="3"/>
  <c r="E22" i="3"/>
  <c r="C22" i="3"/>
  <c r="D22" i="3"/>
  <c r="D17" i="3"/>
  <c r="F17" i="3"/>
  <c r="E17" i="3"/>
  <c r="C17" i="3"/>
  <c r="E12" i="3"/>
  <c r="D12" i="3"/>
  <c r="F12" i="3"/>
  <c r="C12" i="3"/>
  <c r="M18" i="3"/>
  <c r="L18" i="3"/>
  <c r="J18" i="3"/>
  <c r="K18" i="3"/>
  <c r="M19" i="3"/>
  <c r="K19" i="3"/>
  <c r="J19" i="3"/>
  <c r="L19" i="3"/>
  <c r="J15" i="3"/>
  <c r="M15" i="3"/>
  <c r="K15" i="3"/>
  <c r="L15" i="3"/>
  <c r="K16" i="3"/>
  <c r="J16" i="3"/>
  <c r="L16" i="3"/>
  <c r="M16" i="3"/>
  <c r="J17" i="3"/>
  <c r="K17" i="3"/>
  <c r="L17" i="3"/>
  <c r="M17" i="3"/>
  <c r="BL33" i="4"/>
  <c r="B33" i="4" s="1"/>
  <c r="F33" i="4"/>
  <c r="B26" i="4"/>
  <c r="K15" i="7"/>
  <c r="J20" i="3"/>
  <c r="K20" i="3"/>
  <c r="L20" i="3"/>
  <c r="M20" i="3"/>
  <c r="B6" i="4"/>
  <c r="M21" i="3"/>
  <c r="L21" i="3"/>
  <c r="K21" i="3"/>
  <c r="J21" i="3"/>
  <c r="B31" i="4" l="1"/>
  <c r="B29" i="4"/>
  <c r="B30" i="4"/>
  <c r="B27" i="4"/>
  <c r="B28" i="4"/>
  <c r="B25" i="4"/>
  <c r="B4" i="4"/>
  <c r="B3" i="4"/>
  <c r="B5" i="4"/>
  <c r="B24" i="4"/>
  <c r="N14" i="3" l="1"/>
  <c r="K14" i="3" s="1"/>
  <c r="N13" i="3"/>
  <c r="J13" i="3" s="1"/>
  <c r="N12" i="3"/>
  <c r="K12" i="3" s="1"/>
  <c r="N11" i="3"/>
  <c r="K11" i="3" s="1"/>
  <c r="N10" i="3"/>
  <c r="K10" i="3" s="1"/>
  <c r="G10" i="3"/>
  <c r="E10" i="3" s="1"/>
  <c r="G11" i="3"/>
  <c r="F11" i="3" s="1"/>
  <c r="J14" i="3" l="1"/>
  <c r="L14" i="3"/>
  <c r="M14" i="3"/>
  <c r="K13" i="3"/>
  <c r="L13" i="3"/>
  <c r="M13" i="3"/>
  <c r="J12" i="3"/>
  <c r="M12" i="3"/>
  <c r="L12" i="3"/>
  <c r="M11" i="3"/>
  <c r="J11" i="3"/>
  <c r="L11" i="3"/>
  <c r="J10" i="3"/>
  <c r="L10" i="3"/>
  <c r="M10" i="3"/>
  <c r="C10" i="3"/>
  <c r="D10" i="3"/>
  <c r="F10" i="3"/>
  <c r="D11" i="3"/>
  <c r="C11" i="3"/>
  <c r="E11" i="3"/>
</calcChain>
</file>

<file path=xl/sharedStrings.xml><?xml version="1.0" encoding="utf-8"?>
<sst xmlns="http://schemas.openxmlformats.org/spreadsheetml/2006/main" count="986" uniqueCount="258">
  <si>
    <t>Grays</t>
  </si>
  <si>
    <t>Name</t>
  </si>
  <si>
    <t>Category</t>
  </si>
  <si>
    <t>Place</t>
  </si>
  <si>
    <t>Time</t>
  </si>
  <si>
    <t>Points</t>
  </si>
  <si>
    <t>F Youth</t>
  </si>
  <si>
    <t>M Youth</t>
  </si>
  <si>
    <t>x</t>
  </si>
  <si>
    <t>Boys</t>
  </si>
  <si>
    <t>Girls</t>
  </si>
  <si>
    <t>Pos'n</t>
  </si>
  <si>
    <t>3rd Tri</t>
  </si>
  <si>
    <t>1st Tri</t>
  </si>
  <si>
    <t>2nd Tri</t>
  </si>
  <si>
    <t>winner</t>
  </si>
  <si>
    <t>M Youth Winner</t>
  </si>
  <si>
    <t>F Youth Winner</t>
  </si>
  <si>
    <t>SwimA</t>
  </si>
  <si>
    <t>SwimB</t>
  </si>
  <si>
    <t>SwimC</t>
  </si>
  <si>
    <t>TT1</t>
  </si>
  <si>
    <t>TT2</t>
  </si>
  <si>
    <t>1st Swim</t>
  </si>
  <si>
    <t>1st TT</t>
  </si>
  <si>
    <t>2nd Swim</t>
  </si>
  <si>
    <t>2nd TT</t>
  </si>
  <si>
    <t>PR1</t>
  </si>
  <si>
    <t>PR2</t>
  </si>
  <si>
    <t>EETC</t>
  </si>
  <si>
    <t>2nd Run</t>
  </si>
  <si>
    <t>2nd Aqua</t>
  </si>
  <si>
    <t>1st Other</t>
  </si>
  <si>
    <t>1st Run</t>
  </si>
  <si>
    <t>1st Aqua</t>
  </si>
  <si>
    <t>Hogg Hill (Time Trial &amp; Hill Climb)</t>
  </si>
  <si>
    <t>Basildon Aquathlon</t>
  </si>
  <si>
    <t>Run Races</t>
  </si>
  <si>
    <t>Updated:</t>
  </si>
  <si>
    <t>PR4</t>
  </si>
  <si>
    <t>PR3</t>
  </si>
  <si>
    <t>Grays Sprint Triathlon</t>
  </si>
  <si>
    <t>SwimD</t>
  </si>
  <si>
    <t>Date</t>
  </si>
  <si>
    <t>Event</t>
  </si>
  <si>
    <t>Distances</t>
  </si>
  <si>
    <t>Surfaces</t>
  </si>
  <si>
    <t>Eastern Region Classification / Notes</t>
  </si>
  <si>
    <t>Results</t>
  </si>
  <si>
    <t>Enter</t>
  </si>
  <si>
    <t>400m/5km</t>
  </si>
  <si>
    <t>Pool/Trail</t>
  </si>
  <si>
    <t>Triathlon</t>
  </si>
  <si>
    <t>400m/5km/3km</t>
  </si>
  <si>
    <t>Pool/Grass/Grass</t>
  </si>
  <si>
    <t>400m/20km/5km</t>
  </si>
  <si>
    <t>Pool/Road/Trail</t>
  </si>
  <si>
    <t>Pool/Road/Tarmac</t>
  </si>
  <si>
    <t>5km</t>
  </si>
  <si>
    <t>Trail</t>
  </si>
  <si>
    <t xml:space="preserve">     "</t>
  </si>
  <si>
    <t>Swim Time Trials</t>
  </si>
  <si>
    <t>400m</t>
  </si>
  <si>
    <t>Pool</t>
  </si>
  <si>
    <t>Free to enter.  Just turn up on the night</t>
  </si>
  <si>
    <t>Bike Time Trials</t>
  </si>
  <si>
    <t>10 miles</t>
  </si>
  <si>
    <t>Road</t>
  </si>
  <si>
    <t>Hogg Hill (Redbridge Cycle Centre)</t>
  </si>
  <si>
    <t>1 lap + hill climb</t>
  </si>
  <si>
    <t>Tarmac</t>
  </si>
  <si>
    <r>
      <t>Event</t>
    </r>
    <r>
      <rPr>
        <sz val="10"/>
        <rFont val="Arial"/>
        <family val="2"/>
      </rPr>
      <t xml:space="preserve"> - click for more information</t>
    </r>
  </si>
  <si>
    <t>Entry</t>
  </si>
  <si>
    <t>Link</t>
  </si>
  <si>
    <t>League</t>
  </si>
  <si>
    <t>January</t>
  </si>
  <si>
    <t>February</t>
  </si>
  <si>
    <t>March</t>
  </si>
  <si>
    <t>April</t>
  </si>
  <si>
    <t>May</t>
  </si>
  <si>
    <t>June</t>
  </si>
  <si>
    <t>July</t>
  </si>
  <si>
    <t>August</t>
  </si>
  <si>
    <t>September</t>
  </si>
  <si>
    <t>October</t>
  </si>
  <si>
    <t>November</t>
  </si>
  <si>
    <t>December</t>
  </si>
  <si>
    <t>Mon</t>
  </si>
  <si>
    <t>Tue</t>
  </si>
  <si>
    <t>Wed</t>
  </si>
  <si>
    <t>Thu</t>
  </si>
  <si>
    <t>Fri</t>
  </si>
  <si>
    <t>Sat</t>
  </si>
  <si>
    <t>Sun</t>
  </si>
  <si>
    <t>Basildon</t>
  </si>
  <si>
    <t>Discover</t>
  </si>
  <si>
    <t>TOTAL</t>
  </si>
  <si>
    <t>1st Aq/Du</t>
  </si>
  <si>
    <t>Total</t>
  </si>
  <si>
    <t>1st Bike</t>
  </si>
  <si>
    <t>Events</t>
  </si>
  <si>
    <t>Scoring</t>
  </si>
  <si>
    <t>Blackwater Sprint Tri</t>
  </si>
  <si>
    <t>Parkrun:  Register for bar-code on-line, all races free</t>
  </si>
  <si>
    <t>BlackW</t>
  </si>
  <si>
    <t>Crown 2 Crown (Easter)</t>
  </si>
  <si>
    <t>C2C</t>
  </si>
  <si>
    <t>F</t>
  </si>
  <si>
    <t>Swim A, 400m</t>
  </si>
  <si>
    <t>Swim B, 400m</t>
  </si>
  <si>
    <t>Southend Wheelers event - see web site for information</t>
  </si>
  <si>
    <t>Marsh1</t>
  </si>
  <si>
    <t>Marsh2</t>
  </si>
  <si>
    <t>Marshal 1</t>
  </si>
  <si>
    <t>Marshal 2</t>
  </si>
  <si>
    <t>Marshal</t>
  </si>
  <si>
    <t>Walden Duathlon</t>
  </si>
  <si>
    <t>Aquathlon / Duathlon / Aquabike</t>
  </si>
  <si>
    <t>2km/8km/800m</t>
  </si>
  <si>
    <t>Grass/Tarmac/Grass</t>
  </si>
  <si>
    <t>Duck n Dash Aquathlon, Letchworth</t>
  </si>
  <si>
    <t>Duck n Dash Aquathlon</t>
  </si>
  <si>
    <t>Walden</t>
  </si>
  <si>
    <t>Duck n D</t>
  </si>
  <si>
    <t>Items in red/brackets are other events/training sessions which may be of interest, but do not form part of the Youth League</t>
  </si>
  <si>
    <t>300m/6km/2.4km</t>
  </si>
  <si>
    <t>Chalkwell Beach Parkrun 1</t>
  </si>
  <si>
    <t>Wickford Memorial Parkrun 2</t>
  </si>
  <si>
    <t>Billericay Parkrun 4</t>
  </si>
  <si>
    <t>Hockley Woods Parkrun 3</t>
  </si>
  <si>
    <t>Oundle Childrens Triathlon</t>
  </si>
  <si>
    <t>400m/8km/3km</t>
  </si>
  <si>
    <t>Pool/Grass/Tarmac</t>
  </si>
  <si>
    <t>Tarmac &amp; Trail</t>
  </si>
  <si>
    <t>Grays Sprint Tri (Club Champs - 10 extra points)</t>
  </si>
  <si>
    <t>Cambridge (Rob McLean) Junior Tri</t>
  </si>
  <si>
    <t>East Essex Kids Tri</t>
  </si>
  <si>
    <t>TT3</t>
  </si>
  <si>
    <t>H'Hill</t>
  </si>
  <si>
    <t>Cambr</t>
  </si>
  <si>
    <t>Oundle</t>
  </si>
  <si>
    <t>Runnymede Swim TT B</t>
  </si>
  <si>
    <t>League Events</t>
  </si>
  <si>
    <t>Pitsea Crown 2 Crown (Easter Friday)</t>
  </si>
  <si>
    <t>Online entry, or enter on the day (limited numbers)</t>
  </si>
  <si>
    <t>EAST ESSEX TRI - YOUTH LEAGUE:</t>
  </si>
  <si>
    <t>East Essex Tri Junior Facebook Group</t>
  </si>
  <si>
    <t>Best 2 Triathlons:</t>
  </si>
  <si>
    <t>Maximum 100 points *</t>
  </si>
  <si>
    <t>Measured from 1st youth to complete race</t>
  </si>
  <si>
    <t>Best Aquathlon / Duathlon:</t>
  </si>
  <si>
    <t>Maximum 100 points</t>
  </si>
  <si>
    <t>Best Run:</t>
  </si>
  <si>
    <t>Maximum 80 points</t>
  </si>
  <si>
    <t>Measured from 1st EETC youth</t>
  </si>
  <si>
    <t>Best Swim TT:</t>
  </si>
  <si>
    <t>Best Bike TT:</t>
  </si>
  <si>
    <t>Best other event (any category)</t>
  </si>
  <si>
    <t>Marshalling bonus</t>
  </si>
  <si>
    <t>10 points per event</t>
  </si>
  <si>
    <t>Total of 7 events (+ marshalling bonus)</t>
  </si>
  <si>
    <t>* Club Champs Bonus Points: There will be 10 bonus points for all youths competing in the Youth Club Championships at Grays Tri</t>
  </si>
  <si>
    <t>Please note that, whilst we have been very careful to record the results as accurately as possible, we do sometimes make mistakes.  If you spot any errors or omissions, or would like any further information, please contact the youth league administrator:</t>
  </si>
  <si>
    <t>Jenny Harley</t>
  </si>
  <si>
    <t>EAST REGION RACE CLASSIFICATIONS:</t>
  </si>
  <si>
    <t>Updates &amp; entry information will be posted on the Facebook group:</t>
  </si>
  <si>
    <t>More Information</t>
  </si>
  <si>
    <t>Blackwater Tri</t>
  </si>
  <si>
    <t>EJS = Events in the East Region Junior Series</t>
  </si>
  <si>
    <t>Runnymede Swim TT A</t>
  </si>
  <si>
    <t>Runnymede Swim TT D</t>
  </si>
  <si>
    <t>EETC Club event - details will be published nearer the date</t>
  </si>
  <si>
    <t>Stradbroke Aquathlon</t>
  </si>
  <si>
    <t>EJS</t>
  </si>
  <si>
    <t>Pool/Grass</t>
  </si>
  <si>
    <t>160m/2km</t>
  </si>
  <si>
    <t>Stradbroke Junior Aquathlon</t>
  </si>
  <si>
    <t>Chelmsford Discovery Kids Tri, Writtle College</t>
  </si>
  <si>
    <t>The above races make up the East Essex Tri Club Youth League.  Open to all club members aged 15 or 16 by 31st Dec.  There are a maximum of 7 scoring events of which the best 2 triathlons, the best aquathlon or duathlon, the best run race, the best swim TT, the best bike TT and the best other event (from any category) count.  Scoring is based on the winner getting maximum points and then for other competitors, points are awarded as a proportion of the winners time divided by their time.  It is therefore important that if you can't win the race to get as close as possible to the winner's time.  Points are awarded as follows:</t>
  </si>
  <si>
    <t>East Region Junior Tri Racing Facebook Group</t>
  </si>
  <si>
    <t>East Region Youth Junior Series (EJS)</t>
  </si>
  <si>
    <t>Chelmsford/Discovery Open Water Tri</t>
  </si>
  <si>
    <t>Stradbrok</t>
  </si>
  <si>
    <t>League Positions</t>
  </si>
  <si>
    <t>League Calendar</t>
  </si>
  <si>
    <t>Event Points</t>
  </si>
  <si>
    <t>Your Points</t>
  </si>
  <si>
    <t xml:space="preserve">EJS </t>
  </si>
  <si>
    <t>Canewdon TT 2 (S'Wheelers Easter Egg 10)</t>
  </si>
  <si>
    <t>Canewdon TT 2 (Easter Monday)</t>
  </si>
  <si>
    <t>Sea Swim TT C</t>
  </si>
  <si>
    <t>Sea</t>
  </si>
  <si>
    <t>1400m</t>
  </si>
  <si>
    <t>Canewdon TT 3 (Southend Wheelers)</t>
  </si>
  <si>
    <t>Canewdon TT 3</t>
  </si>
  <si>
    <t>EETC Youth Club Champs</t>
  </si>
  <si>
    <r>
      <t xml:space="preserve">EJS </t>
    </r>
    <r>
      <rPr>
        <sz val="10"/>
        <color theme="1"/>
        <rFont val="Arial"/>
        <family val="2"/>
      </rPr>
      <t xml:space="preserve"> Open Water</t>
    </r>
  </si>
  <si>
    <t>East Essex Tri Club - Youth League Positions 2024</t>
  </si>
  <si>
    <t>East Essex Tri Club - Youth League Events 2024</t>
  </si>
  <si>
    <t>2024 Youth League Events</t>
  </si>
  <si>
    <t>Youth League 2024 - Event Points</t>
  </si>
  <si>
    <t>Youth League 2024 - Your Points</t>
  </si>
  <si>
    <t>Races labelled EJS make up the East Region Junior Series.  To take part in the Series, athletes must also be a member of British Triathlon.  Full details can be found on the British Triathlon web site</t>
  </si>
  <si>
    <t>WaldenJNR Duathlon</t>
  </si>
  <si>
    <t>Basildon Aqu EJS</t>
  </si>
  <si>
    <t>Walden Dua EJS</t>
  </si>
  <si>
    <t>Stradbroke Aqu EJS</t>
  </si>
  <si>
    <t>DucknDash Aqu EJS</t>
  </si>
  <si>
    <t>Crown2Crown Run</t>
  </si>
  <si>
    <t>Lake</t>
  </si>
  <si>
    <t>TriFarm Swim TT C</t>
  </si>
  <si>
    <t>Swim E, 400m</t>
  </si>
  <si>
    <t>Swim C, ~1400m (sea)</t>
  </si>
  <si>
    <t>Swim D, ~1400m (TriFarm)</t>
  </si>
  <si>
    <t>SwimE</t>
  </si>
  <si>
    <t>EETC club event - details on club calendar</t>
  </si>
  <si>
    <t>Swim TT A (Runnymede)</t>
  </si>
  <si>
    <t>Swim TT B (Runnymede)</t>
  </si>
  <si>
    <t>Swim TT C (sea)</t>
  </si>
  <si>
    <t>Swim TT D (TriFarm)</t>
  </si>
  <si>
    <t>Swim TT E (Runnymede)</t>
  </si>
  <si>
    <t>7 miles</t>
  </si>
  <si>
    <t>Canewdon TT 1 (S'Wheelers Xmas Pudding)</t>
  </si>
  <si>
    <t>Canewdon TT 1 (Xmas)</t>
  </si>
  <si>
    <t>Bike TT 3     (Canewdon 10)</t>
  </si>
  <si>
    <t>Bike TT 2               (Canewdon 10)</t>
  </si>
  <si>
    <t>Bike (Hogg Hill)</t>
  </si>
  <si>
    <t>Cambridge (Rob McLean) Junior Triathlon</t>
  </si>
  <si>
    <t>East Essex Kids Tri, Badildon</t>
  </si>
  <si>
    <t>Cambridge Tri EJS</t>
  </si>
  <si>
    <t>East Essex Tri EJS</t>
  </si>
  <si>
    <t>Bridge Tri (+ BBQ)</t>
  </si>
  <si>
    <t>Chelms/Discovery Tri EJS</t>
  </si>
  <si>
    <t>Grays Tri - Youth Club Champs</t>
  </si>
  <si>
    <t>Belvoir</t>
  </si>
  <si>
    <t>Oundle Tri EJS</t>
  </si>
  <si>
    <t>Oundle Childrens Tri</t>
  </si>
  <si>
    <t>Open water</t>
  </si>
  <si>
    <t>500m/6km/2.4km</t>
  </si>
  <si>
    <t>Belvoir Castle Youth Triathlon</t>
  </si>
  <si>
    <t>Lake/Trail/Trail</t>
  </si>
  <si>
    <t>400m/21km/6km</t>
  </si>
  <si>
    <t>Blackwater Sprint Triathlon</t>
  </si>
  <si>
    <t>10 bonus points for all Youths who marshal/help at the Basildon Aquathlon (TriStar event) and the Grays Triathlon</t>
  </si>
  <si>
    <t>450m/7.5km/3.5km</t>
  </si>
  <si>
    <t>Lake/Tarmac/Trail</t>
  </si>
  <si>
    <t>Chalkwell Parkrun 1</t>
  </si>
  <si>
    <t>Wickford Parkrun 2</t>
  </si>
  <si>
    <t>Hockley Parkrun 3</t>
  </si>
  <si>
    <t>Belvoir Youth Tri   (EETC on tour)</t>
  </si>
  <si>
    <t>Belvoir Tri Weekend (EETC on tour)</t>
  </si>
  <si>
    <t>William East</t>
  </si>
  <si>
    <t>Nancy Grant</t>
  </si>
  <si>
    <t>Poppy Chambers</t>
  </si>
  <si>
    <t>Henry Jago</t>
  </si>
  <si>
    <t>Chloe Nicel</t>
  </si>
  <si>
    <t>Jessica Oldham</t>
  </si>
  <si>
    <t>No Youths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</si>
</sst>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hh:mm:ss;@"/>
    <numFmt numFmtId="166" formatCode="[$-F400]h:mm:ss\ AM/PM"/>
    <numFmt numFmtId="167" formatCode="0.00000"/>
    <numFmt numFmtId="168" formatCode="[$-809]dd\ mmmm\ yyyy;@"/>
  </numFmts>
  <fonts count="58" x14ac:knownFonts="1">
    <font>
      <sz val="10"/>
      <name val="Arial"/>
    </font>
    <font>
      <sz val="10"/>
      <name val="Arial"/>
      <family val="2"/>
    </font>
    <font>
      <u/>
      <sz val="10"/>
      <color indexed="12"/>
      <name val="Arial"/>
      <family val="2"/>
    </font>
    <font>
      <b/>
      <sz val="14"/>
      <name val="Arial"/>
      <family val="2"/>
    </font>
    <font>
      <b/>
      <sz val="10"/>
      <name val="Arial"/>
      <family val="2"/>
    </font>
    <font>
      <sz val="10"/>
      <name val="Arial"/>
      <family val="2"/>
    </font>
    <font>
      <b/>
      <sz val="12"/>
      <name val="Arial"/>
      <family val="2"/>
    </font>
    <font>
      <sz val="8"/>
      <name val="Arial"/>
      <family val="2"/>
    </font>
    <font>
      <sz val="8"/>
      <name val="Arial"/>
      <family val="2"/>
    </font>
    <font>
      <b/>
      <u/>
      <sz val="12"/>
      <name val="Arial"/>
      <family val="2"/>
    </font>
    <font>
      <b/>
      <sz val="8"/>
      <name val="Arial"/>
      <family val="2"/>
    </font>
    <font>
      <b/>
      <sz val="10"/>
      <color indexed="9"/>
      <name val="Arial"/>
      <family val="2"/>
    </font>
    <font>
      <sz val="10"/>
      <color indexed="9"/>
      <name val="Arial"/>
      <family val="2"/>
    </font>
    <font>
      <sz val="10"/>
      <color indexed="12"/>
      <name val="Arial"/>
      <family val="2"/>
    </font>
    <font>
      <b/>
      <sz val="12"/>
      <color indexed="8"/>
      <name val="Arial"/>
      <family val="2"/>
    </font>
    <font>
      <i/>
      <sz val="10"/>
      <name val="Arial"/>
      <family val="2"/>
    </font>
    <font>
      <sz val="11"/>
      <color indexed="8"/>
      <name val="Calibri"/>
      <family val="2"/>
    </font>
    <font>
      <b/>
      <sz val="11"/>
      <color indexed="8"/>
      <name val="Calibri"/>
      <family val="2"/>
    </font>
    <font>
      <sz val="10"/>
      <color rgb="FF0000FF"/>
      <name val="Arial"/>
      <family val="2"/>
    </font>
    <font>
      <sz val="10"/>
      <color rgb="FFFF0000"/>
      <name val="Arial"/>
      <family val="2"/>
    </font>
    <font>
      <u/>
      <sz val="10"/>
      <color rgb="FF0000FF"/>
      <name val="Arial"/>
      <family val="2"/>
    </font>
    <font>
      <sz val="10"/>
      <color theme="1"/>
      <name val="Arial"/>
      <family val="2"/>
    </font>
    <font>
      <u/>
      <sz val="10"/>
      <name val="Arial"/>
      <family val="2"/>
    </font>
    <font>
      <b/>
      <sz val="10"/>
      <color theme="1"/>
      <name val="Arial"/>
      <family val="2"/>
    </font>
    <font>
      <u/>
      <sz val="10"/>
      <color theme="10"/>
      <name val="Calibri"/>
      <family val="2"/>
    </font>
    <font>
      <sz val="10"/>
      <color theme="1"/>
      <name val="Calibri"/>
      <family val="2"/>
      <scheme val="minor"/>
    </font>
    <font>
      <b/>
      <sz val="16"/>
      <color theme="5"/>
      <name val="Arial"/>
      <family val="2"/>
    </font>
    <font>
      <sz val="10"/>
      <color theme="5"/>
      <name val="Arial"/>
      <family val="2"/>
    </font>
    <font>
      <b/>
      <sz val="10"/>
      <color theme="5" tint="-0.249977111117893"/>
      <name val="Arial"/>
      <family val="2"/>
    </font>
    <font>
      <b/>
      <sz val="10"/>
      <color theme="5" tint="-0.249977111117893"/>
      <name val="Harrington"/>
      <family val="5"/>
    </font>
    <font>
      <sz val="11"/>
      <name val="Calibri"/>
      <family val="2"/>
      <scheme val="minor"/>
    </font>
    <font>
      <sz val="8"/>
      <color theme="4"/>
      <name val="Arial"/>
      <family val="2"/>
    </font>
    <font>
      <sz val="10"/>
      <color theme="5" tint="-0.249977111117893"/>
      <name val="Arial"/>
      <family val="2"/>
    </font>
    <font>
      <sz val="20"/>
      <color theme="5" tint="-0.249977111117893"/>
      <name val="Calibri"/>
      <family val="2"/>
      <scheme val="minor"/>
    </font>
    <font>
      <b/>
      <sz val="20"/>
      <color theme="5"/>
      <name val="Arial"/>
      <family val="2"/>
    </font>
    <font>
      <u/>
      <sz val="10"/>
      <color theme="11"/>
      <name val="Arial"/>
      <family val="2"/>
    </font>
    <font>
      <sz val="8"/>
      <color rgb="FFFF0000"/>
      <name val="Arial"/>
      <family val="2"/>
    </font>
    <font>
      <b/>
      <strike/>
      <sz val="10"/>
      <name val="Arial"/>
      <family val="2"/>
    </font>
    <font>
      <sz val="8"/>
      <color theme="1"/>
      <name val="Arial"/>
      <family val="2"/>
    </font>
    <font>
      <sz val="14"/>
      <color rgb="FFFF0000"/>
      <name val="Arial"/>
      <family val="2"/>
    </font>
    <font>
      <b/>
      <sz val="14"/>
      <color theme="5"/>
      <name val="Arial"/>
      <family val="2"/>
    </font>
    <font>
      <u/>
      <sz val="10"/>
      <color theme="1"/>
      <name val="Arial"/>
      <family val="2"/>
    </font>
    <font>
      <sz val="10"/>
      <color theme="7" tint="0.59999389629810485"/>
      <name val="Arial"/>
      <family val="2"/>
    </font>
    <font>
      <sz val="10"/>
      <color theme="7" tint="0.59999389629810485"/>
      <name val="Calibri"/>
      <family val="2"/>
      <scheme val="minor"/>
    </font>
    <font>
      <b/>
      <u/>
      <sz val="10"/>
      <color theme="1"/>
      <name val="Arial"/>
      <family val="2"/>
    </font>
    <font>
      <b/>
      <u/>
      <sz val="10"/>
      <color indexed="12"/>
      <name val="Arial"/>
      <family val="2"/>
    </font>
    <font>
      <b/>
      <u/>
      <sz val="12"/>
      <color indexed="12"/>
      <name val="Arial"/>
      <family val="2"/>
    </font>
    <font>
      <b/>
      <strike/>
      <sz val="12"/>
      <name val="Arial"/>
      <family val="2"/>
    </font>
    <font>
      <b/>
      <sz val="12"/>
      <color rgb="FF0000FF"/>
      <name val="Arial"/>
      <family val="2"/>
    </font>
    <font>
      <b/>
      <sz val="18"/>
      <color theme="5"/>
      <name val="Arial"/>
      <family val="2"/>
    </font>
    <font>
      <sz val="18"/>
      <color theme="5"/>
      <name val="Arial"/>
      <family val="2"/>
    </font>
    <font>
      <b/>
      <sz val="10"/>
      <color rgb="FF0000FF"/>
      <name val="Arial"/>
      <family val="2"/>
    </font>
    <font>
      <b/>
      <sz val="16"/>
      <color rgb="FF0000FF"/>
      <name val="Arial"/>
      <family val="2"/>
    </font>
    <font>
      <b/>
      <u/>
      <sz val="10"/>
      <color rgb="FF0000FF"/>
      <name val="Arial"/>
      <family val="2"/>
    </font>
    <font>
      <b/>
      <sz val="14"/>
      <color rgb="FF0000FF"/>
      <name val="Arial"/>
      <family val="2"/>
    </font>
    <font>
      <b/>
      <u/>
      <sz val="12"/>
      <color rgb="FF0000FF"/>
      <name val="Arial"/>
      <family val="2"/>
    </font>
    <font>
      <b/>
      <sz val="20"/>
      <color rgb="FF0000FF"/>
      <name val="Arial"/>
      <family val="2"/>
    </font>
    <font>
      <sz val="8"/>
      <color rgb="FF000000"/>
      <name val="Arial"/>
      <family val="2"/>
    </font>
  </fonts>
  <fills count="22">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rgb="FFCCFFFF"/>
        <bgColor rgb="FF000000"/>
      </patternFill>
    </fill>
    <fill>
      <patternFill patternType="solid">
        <fgColor rgb="FFCCFFCC"/>
        <bgColor rgb="FF000000"/>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CCFFCC"/>
        <bgColor indexed="64"/>
      </patternFill>
    </fill>
    <fill>
      <patternFill patternType="solid">
        <fgColor rgb="FFFFD9E8"/>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DE9D9"/>
        <bgColor rgb="FF000000"/>
      </patternFill>
    </fill>
    <fill>
      <patternFill patternType="solid">
        <fgColor rgb="FFDCE6F1"/>
        <bgColor rgb="FF000000"/>
      </patternFill>
    </fill>
  </fills>
  <borders count="47">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hair">
        <color auto="1"/>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auto="1"/>
      </left>
      <right style="hair">
        <color auto="1"/>
      </right>
      <top/>
      <bottom/>
      <diagonal/>
    </border>
    <border>
      <left/>
      <right style="medium">
        <color auto="1"/>
      </right>
      <top/>
      <bottom/>
      <diagonal/>
    </border>
    <border>
      <left style="medium">
        <color auto="1"/>
      </left>
      <right style="hair">
        <color auto="1"/>
      </right>
      <top/>
      <bottom style="medium">
        <color auto="1"/>
      </bottom>
      <diagonal/>
    </border>
    <border>
      <left/>
      <right style="hair">
        <color auto="1"/>
      </right>
      <top/>
      <bottom style="medium">
        <color auto="1"/>
      </bottom>
      <diagonal/>
    </border>
    <border>
      <left style="hair">
        <color auto="1"/>
      </left>
      <right style="hair">
        <color auto="1"/>
      </right>
      <top style="medium">
        <color auto="1"/>
      </top>
      <bottom/>
      <diagonal/>
    </border>
    <border>
      <left style="hair">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hair">
        <color auto="1"/>
      </right>
      <top/>
      <bottom style="medium">
        <color auto="1"/>
      </bottom>
      <diagonal/>
    </border>
    <border>
      <left style="medium">
        <color auto="1"/>
      </left>
      <right/>
      <top style="medium">
        <color auto="1"/>
      </top>
      <bottom/>
      <diagonal/>
    </border>
    <border>
      <left/>
      <right/>
      <top style="medium">
        <color auto="1"/>
      </top>
      <bottom/>
      <diagonal/>
    </border>
    <border>
      <left/>
      <right/>
      <top style="medium">
        <color theme="0" tint="-0.499984740745262"/>
      </top>
      <bottom style="medium">
        <color theme="0" tint="-0.499984740745262"/>
      </bottom>
      <diagonal/>
    </border>
    <border>
      <left style="thick">
        <color theme="0" tint="-0.499984740745262"/>
      </left>
      <right/>
      <top style="thick">
        <color theme="0" tint="-0.499984740745262"/>
      </top>
      <bottom style="medium">
        <color theme="0" tint="-0.499984740745262"/>
      </bottom>
      <diagonal/>
    </border>
    <border>
      <left style="thick">
        <color theme="0" tint="-0.499984740745262"/>
      </left>
      <right/>
      <top style="medium">
        <color theme="0" tint="-0.499984740745262"/>
      </top>
      <bottom style="medium">
        <color theme="0" tint="-0.499984740745262"/>
      </bottom>
      <diagonal/>
    </border>
    <border>
      <left style="thick">
        <color theme="0" tint="-0.499984740745262"/>
      </left>
      <right/>
      <top style="medium">
        <color theme="0" tint="-0.499984740745262"/>
      </top>
      <bottom style="thick">
        <color theme="0" tint="-0.499984740745262"/>
      </bottom>
      <diagonal/>
    </border>
    <border>
      <left/>
      <right/>
      <top style="thick">
        <color theme="0" tint="-0.499984740745262"/>
      </top>
      <bottom style="medium">
        <color theme="0" tint="-0.499984740745262"/>
      </bottom>
      <diagonal/>
    </border>
    <border>
      <left/>
      <right/>
      <top style="medium">
        <color theme="0" tint="-0.499984740745262"/>
      </top>
      <bottom style="thick">
        <color theme="0" tint="-0.499984740745262"/>
      </bottom>
      <diagonal/>
    </border>
    <border>
      <left/>
      <right style="thick">
        <color theme="0" tint="-0.499984740745262"/>
      </right>
      <top style="thick">
        <color theme="0" tint="-0.499984740745262"/>
      </top>
      <bottom style="medium">
        <color theme="0" tint="-0.499984740745262"/>
      </bottom>
      <diagonal/>
    </border>
    <border>
      <left/>
      <right style="thick">
        <color theme="0" tint="-0.499984740745262"/>
      </right>
      <top style="medium">
        <color theme="0" tint="-0.499984740745262"/>
      </top>
      <bottom style="medium">
        <color theme="0" tint="-0.499984740745262"/>
      </bottom>
      <diagonal/>
    </border>
    <border>
      <left/>
      <right style="thick">
        <color theme="0" tint="-0.499984740745262"/>
      </right>
      <top style="medium">
        <color theme="0" tint="-0.499984740745262"/>
      </top>
      <bottom style="thick">
        <color theme="0" tint="-0.499984740745262"/>
      </bottom>
      <diagonal/>
    </border>
    <border>
      <left style="thick">
        <color theme="0" tint="-0.499984740745262"/>
      </left>
      <right style="thick">
        <color theme="0" tint="-0.499984740745262"/>
      </right>
      <top style="medium">
        <color theme="0" tint="-0.499984740745262"/>
      </top>
      <bottom style="medium">
        <color theme="0" tint="-0.499984740745262"/>
      </bottom>
      <diagonal/>
    </border>
    <border>
      <left style="thick">
        <color theme="0" tint="-0.499984740745262"/>
      </left>
      <right style="thick">
        <color theme="0" tint="-0.499984740745262"/>
      </right>
      <top style="medium">
        <color theme="0" tint="-0.499984740745262"/>
      </top>
      <bottom style="thick">
        <color theme="0" tint="-0.499984740745262"/>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style="medium">
        <color rgb="FF0000FF"/>
      </bottom>
      <diagonal/>
    </border>
    <border>
      <left style="thick">
        <color rgb="FF808080"/>
      </left>
      <right/>
      <top style="thick">
        <color rgb="FF808080"/>
      </top>
      <bottom style="medium">
        <color rgb="FF808080"/>
      </bottom>
      <diagonal/>
    </border>
    <border>
      <left/>
      <right style="thick">
        <color rgb="FF808080"/>
      </right>
      <top style="thick">
        <color rgb="FF808080"/>
      </top>
      <bottom style="medium">
        <color rgb="FF808080"/>
      </bottom>
      <diagonal/>
    </border>
    <border>
      <left style="thick">
        <color rgb="FF808080"/>
      </left>
      <right/>
      <top/>
      <bottom style="medium">
        <color rgb="FF808080"/>
      </bottom>
      <diagonal/>
    </border>
    <border>
      <left/>
      <right style="thick">
        <color rgb="FF808080"/>
      </right>
      <top/>
      <bottom style="medium">
        <color rgb="FF808080"/>
      </bottom>
      <diagonal/>
    </border>
    <border>
      <left style="thick">
        <color rgb="FF808080"/>
      </left>
      <right/>
      <top style="medium">
        <color rgb="FF808080"/>
      </top>
      <bottom style="medium">
        <color theme="0" tint="-0.499984740745262"/>
      </bottom>
      <diagonal/>
    </border>
    <border>
      <left/>
      <right style="thick">
        <color rgb="FF808080"/>
      </right>
      <top style="medium">
        <color rgb="FF808080"/>
      </top>
      <bottom style="medium">
        <color theme="0" tint="-0.499984740745262"/>
      </bottom>
      <diagonal/>
    </border>
    <border>
      <left style="thick">
        <color rgb="FF808080"/>
      </left>
      <right/>
      <top style="medium">
        <color theme="0" tint="-0.499984740745262"/>
      </top>
      <bottom style="medium">
        <color theme="0" tint="-0.499984740745262"/>
      </bottom>
      <diagonal/>
    </border>
    <border>
      <left/>
      <right style="thick">
        <color rgb="FF808080"/>
      </right>
      <top style="medium">
        <color theme="0" tint="-0.499984740745262"/>
      </top>
      <bottom style="medium">
        <color theme="0" tint="-0.499984740745262"/>
      </bottom>
      <diagonal/>
    </border>
    <border>
      <left style="thick">
        <color rgb="FF808080"/>
      </left>
      <right/>
      <top style="medium">
        <color theme="0" tint="-0.499984740745262"/>
      </top>
      <bottom style="thick">
        <color theme="0" tint="-0.499984740745262"/>
      </bottom>
      <diagonal/>
    </border>
    <border>
      <left/>
      <right style="thick">
        <color rgb="FF808080"/>
      </right>
      <top style="medium">
        <color theme="0" tint="-0.499984740745262"/>
      </top>
      <bottom style="thick">
        <color theme="0" tint="-0.499984740745262"/>
      </bottom>
      <diagonal/>
    </border>
  </borders>
  <cellStyleXfs count="154">
    <xf numFmtId="0" fontId="0" fillId="0" borderId="0"/>
    <xf numFmtId="0" fontId="2" fillId="0" borderId="0" applyNumberFormat="0" applyFill="0" applyBorder="0" applyAlignment="0" applyProtection="0"/>
    <xf numFmtId="0" fontId="5" fillId="0" borderId="0"/>
    <xf numFmtId="0" fontId="16" fillId="0" borderId="0"/>
    <xf numFmtId="0" fontId="2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646">
    <xf numFmtId="0" fontId="0" fillId="0" borderId="0" xfId="0"/>
    <xf numFmtId="0" fontId="3" fillId="0" borderId="0" xfId="0" applyFont="1"/>
    <xf numFmtId="0" fontId="0" fillId="0" borderId="1" xfId="0" applyBorder="1"/>
    <xf numFmtId="0" fontId="0" fillId="0" borderId="2" xfId="0" applyBorder="1"/>
    <xf numFmtId="2" fontId="0" fillId="0" borderId="3" xfId="0" applyNumberFormat="1" applyBorder="1"/>
    <xf numFmtId="0" fontId="6" fillId="0" borderId="1" xfId="0" applyFont="1" applyBorder="1"/>
    <xf numFmtId="2" fontId="0" fillId="0" borderId="0" xfId="0" applyNumberFormat="1"/>
    <xf numFmtId="0" fontId="7" fillId="0" borderId="0" xfId="0" applyFont="1"/>
    <xf numFmtId="166" fontId="7" fillId="0" borderId="0" xfId="0" applyNumberFormat="1" applyFont="1"/>
    <xf numFmtId="1" fontId="0" fillId="0" borderId="0" xfId="0" applyNumberFormat="1"/>
    <xf numFmtId="1" fontId="4" fillId="0" borderId="0" xfId="0" applyNumberFormat="1" applyFont="1"/>
    <xf numFmtId="0" fontId="8" fillId="0" borderId="0" xfId="0" applyFont="1"/>
    <xf numFmtId="2" fontId="5" fillId="0" borderId="0" xfId="0" applyNumberFormat="1" applyFont="1"/>
    <xf numFmtId="167" fontId="5" fillId="0" borderId="0" xfId="0" applyNumberFormat="1" applyFont="1"/>
    <xf numFmtId="1" fontId="5" fillId="0" borderId="0" xfId="0" applyNumberFormat="1" applyFont="1"/>
    <xf numFmtId="2" fontId="5" fillId="3" borderId="0" xfId="0" applyNumberFormat="1" applyFont="1" applyFill="1"/>
    <xf numFmtId="2" fontId="5" fillId="2" borderId="0" xfId="0" applyNumberFormat="1" applyFont="1" applyFill="1"/>
    <xf numFmtId="2" fontId="4" fillId="0" borderId="0" xfId="0" applyNumberFormat="1" applyFont="1"/>
    <xf numFmtId="167" fontId="4" fillId="0" borderId="0" xfId="0" applyNumberFormat="1" applyFont="1"/>
    <xf numFmtId="2" fontId="4" fillId="4" borderId="0" xfId="0" applyNumberFormat="1" applyFont="1" applyFill="1"/>
    <xf numFmtId="167" fontId="4" fillId="4" borderId="0" xfId="0" applyNumberFormat="1" applyFont="1" applyFill="1"/>
    <xf numFmtId="2" fontId="11" fillId="4" borderId="0" xfId="0" applyNumberFormat="1" applyFont="1" applyFill="1"/>
    <xf numFmtId="1" fontId="11" fillId="4" borderId="0" xfId="0" applyNumberFormat="1" applyFont="1" applyFill="1"/>
    <xf numFmtId="2" fontId="12" fillId="4" borderId="0" xfId="0" applyNumberFormat="1" applyFont="1" applyFill="1"/>
    <xf numFmtId="167" fontId="12" fillId="4" borderId="0" xfId="0" applyNumberFormat="1" applyFont="1" applyFill="1"/>
    <xf numFmtId="1" fontId="12" fillId="4" borderId="0" xfId="0" applyNumberFormat="1" applyFont="1" applyFill="1"/>
    <xf numFmtId="2" fontId="5" fillId="4" borderId="0" xfId="0" applyNumberFormat="1" applyFont="1" applyFill="1"/>
    <xf numFmtId="167" fontId="5" fillId="4" borderId="0" xfId="0" applyNumberFormat="1" applyFont="1" applyFill="1"/>
    <xf numFmtId="1" fontId="5" fillId="4" borderId="0" xfId="0" applyNumberFormat="1" applyFont="1" applyFill="1"/>
    <xf numFmtId="0" fontId="0" fillId="4" borderId="0" xfId="0" applyFill="1"/>
    <xf numFmtId="0" fontId="5" fillId="0" borderId="0" xfId="0" applyFont="1" applyAlignment="1">
      <alignment vertical="center"/>
    </xf>
    <xf numFmtId="0" fontId="0" fillId="0" borderId="0" xfId="0" applyAlignment="1">
      <alignment vertical="center"/>
    </xf>
    <xf numFmtId="0" fontId="0" fillId="6" borderId="19" xfId="0" applyFill="1" applyBorder="1"/>
    <xf numFmtId="0" fontId="15" fillId="0" borderId="0" xfId="0" applyFont="1"/>
    <xf numFmtId="0" fontId="5" fillId="6" borderId="11" xfId="0" applyFont="1" applyFill="1" applyBorder="1"/>
    <xf numFmtId="0" fontId="5" fillId="6" borderId="2" xfId="0" applyFont="1" applyFill="1" applyBorder="1"/>
    <xf numFmtId="0" fontId="5" fillId="6" borderId="19" xfId="0" applyFont="1" applyFill="1" applyBorder="1"/>
    <xf numFmtId="0" fontId="0" fillId="6" borderId="1" xfId="0" applyFill="1" applyBorder="1"/>
    <xf numFmtId="0" fontId="0" fillId="0" borderId="0" xfId="0" applyAlignment="1">
      <alignment horizontal="left"/>
    </xf>
    <xf numFmtId="166" fontId="17" fillId="0" borderId="0" xfId="3" applyNumberFormat="1" applyFont="1"/>
    <xf numFmtId="0" fontId="8" fillId="10" borderId="13" xfId="0" applyFont="1" applyFill="1" applyBorder="1" applyAlignment="1">
      <alignment horizontal="center"/>
    </xf>
    <xf numFmtId="0" fontId="7" fillId="10" borderId="14" xfId="0" applyFont="1" applyFill="1" applyBorder="1" applyAlignment="1">
      <alignment horizontal="center"/>
    </xf>
    <xf numFmtId="2" fontId="5" fillId="12" borderId="0" xfId="0" applyNumberFormat="1" applyFont="1" applyFill="1"/>
    <xf numFmtId="2" fontId="5" fillId="11" borderId="0" xfId="0" applyNumberFormat="1" applyFont="1" applyFill="1"/>
    <xf numFmtId="2" fontId="5" fillId="9" borderId="0" xfId="0" applyNumberFormat="1" applyFont="1" applyFill="1"/>
    <xf numFmtId="2" fontId="5" fillId="14" borderId="0" xfId="0" applyNumberFormat="1" applyFont="1" applyFill="1"/>
    <xf numFmtId="1" fontId="4" fillId="12" borderId="0" xfId="0" applyNumberFormat="1" applyFont="1" applyFill="1" applyAlignment="1">
      <alignment horizontal="right"/>
    </xf>
    <xf numFmtId="1" fontId="4" fillId="14" borderId="0" xfId="0" applyNumberFormat="1" applyFont="1" applyFill="1" applyAlignment="1">
      <alignment horizontal="right"/>
    </xf>
    <xf numFmtId="2" fontId="4" fillId="9" borderId="0" xfId="0" applyNumberFormat="1" applyFont="1" applyFill="1" applyAlignment="1">
      <alignment horizontal="right"/>
    </xf>
    <xf numFmtId="2" fontId="4" fillId="12" borderId="0" xfId="0" applyNumberFormat="1" applyFont="1" applyFill="1" applyAlignment="1">
      <alignment horizontal="right"/>
    </xf>
    <xf numFmtId="2" fontId="4" fillId="14" borderId="0" xfId="0" applyNumberFormat="1" applyFont="1" applyFill="1" applyAlignment="1">
      <alignment horizontal="right"/>
    </xf>
    <xf numFmtId="2" fontId="4" fillId="0" borderId="0" xfId="0" applyNumberFormat="1" applyFont="1" applyAlignment="1">
      <alignment horizontal="right"/>
    </xf>
    <xf numFmtId="0" fontId="0" fillId="12" borderId="19" xfId="0" applyFill="1" applyBorder="1"/>
    <xf numFmtId="0" fontId="0" fillId="12" borderId="11" xfId="0" applyFill="1" applyBorder="1"/>
    <xf numFmtId="0" fontId="0" fillId="12" borderId="1" xfId="0" applyFill="1" applyBorder="1" applyAlignment="1">
      <alignment horizontal="center"/>
    </xf>
    <xf numFmtId="0" fontId="0" fillId="12" borderId="3" xfId="0" applyFill="1" applyBorder="1"/>
    <xf numFmtId="0" fontId="0" fillId="0" borderId="3" xfId="0" applyBorder="1"/>
    <xf numFmtId="0" fontId="0" fillId="9" borderId="10" xfId="0" applyFill="1" applyBorder="1"/>
    <xf numFmtId="0" fontId="15" fillId="9" borderId="5" xfId="0" applyFont="1" applyFill="1" applyBorder="1"/>
    <xf numFmtId="0" fontId="0" fillId="0" borderId="0" xfId="0" applyAlignment="1">
      <alignment vertical="top"/>
    </xf>
    <xf numFmtId="15" fontId="1" fillId="0" borderId="0" xfId="0" applyNumberFormat="1" applyFont="1" applyAlignment="1">
      <alignment horizontal="left"/>
    </xf>
    <xf numFmtId="2" fontId="4" fillId="0" borderId="0" xfId="0" applyNumberFormat="1" applyFont="1" applyAlignment="1">
      <alignment horizontal="left" indent="1"/>
    </xf>
    <xf numFmtId="2" fontId="11" fillId="4" borderId="0" xfId="0" applyNumberFormat="1" applyFont="1" applyFill="1" applyAlignment="1">
      <alignment horizontal="left" indent="1"/>
    </xf>
    <xf numFmtId="0" fontId="0" fillId="0" borderId="0" xfId="0" applyAlignment="1">
      <alignment horizontal="left" indent="1"/>
    </xf>
    <xf numFmtId="0" fontId="1" fillId="0" borderId="0" xfId="0" applyFont="1" applyAlignment="1">
      <alignment horizontal="left" indent="1"/>
    </xf>
    <xf numFmtId="2" fontId="1" fillId="0" borderId="0" xfId="0" applyNumberFormat="1" applyFont="1" applyAlignment="1">
      <alignment horizontal="left" indent="1"/>
    </xf>
    <xf numFmtId="2" fontId="5" fillId="0" borderId="0" xfId="0" applyNumberFormat="1" applyFont="1" applyAlignment="1">
      <alignment horizontal="left" indent="1"/>
    </xf>
    <xf numFmtId="2" fontId="12" fillId="4" borderId="0" xfId="0" applyNumberFormat="1" applyFont="1" applyFill="1" applyAlignment="1">
      <alignment horizontal="left" indent="1"/>
    </xf>
    <xf numFmtId="2" fontId="5" fillId="4" borderId="0" xfId="0" applyNumberFormat="1" applyFont="1" applyFill="1" applyAlignment="1">
      <alignment horizontal="left" indent="1"/>
    </xf>
    <xf numFmtId="0" fontId="1" fillId="0" borderId="0" xfId="0" applyFont="1" applyAlignment="1">
      <alignment horizontal="left"/>
    </xf>
    <xf numFmtId="0" fontId="1" fillId="0" borderId="0" xfId="0" applyFont="1"/>
    <xf numFmtId="0" fontId="4" fillId="0" borderId="1" xfId="0" applyFont="1" applyBorder="1" applyAlignment="1">
      <alignment horizontal="center"/>
    </xf>
    <xf numFmtId="2" fontId="4" fillId="0" borderId="0" xfId="0" applyNumberFormat="1" applyFont="1" applyAlignment="1">
      <alignment horizontal="center"/>
    </xf>
    <xf numFmtId="0" fontId="15" fillId="9" borderId="4" xfId="0" applyFont="1" applyFill="1" applyBorder="1" applyAlignment="1">
      <alignment horizontal="left" indent="1"/>
    </xf>
    <xf numFmtId="0" fontId="1" fillId="9" borderId="7" xfId="0" applyFont="1" applyFill="1" applyBorder="1" applyAlignment="1">
      <alignment horizontal="left" indent="1"/>
    </xf>
    <xf numFmtId="0" fontId="15" fillId="9" borderId="7" xfId="0" applyFont="1" applyFill="1" applyBorder="1" applyAlignment="1">
      <alignment horizontal="left" indent="1"/>
    </xf>
    <xf numFmtId="0" fontId="5" fillId="9" borderId="9" xfId="0" applyFont="1" applyFill="1" applyBorder="1" applyAlignment="1">
      <alignment horizontal="left" indent="1"/>
    </xf>
    <xf numFmtId="0" fontId="15" fillId="9" borderId="5" xfId="0" applyFont="1" applyFill="1" applyBorder="1" applyAlignment="1">
      <alignment horizontal="right" indent="1"/>
    </xf>
    <xf numFmtId="0" fontId="0" fillId="9" borderId="1" xfId="0" applyFill="1" applyBorder="1" applyAlignment="1">
      <alignment horizontal="right" indent="1"/>
    </xf>
    <xf numFmtId="0" fontId="15" fillId="9" borderId="1" xfId="0" applyFont="1" applyFill="1" applyBorder="1" applyAlignment="1">
      <alignment horizontal="right" indent="1"/>
    </xf>
    <xf numFmtId="0" fontId="0" fillId="9" borderId="10" xfId="0" applyFill="1" applyBorder="1" applyAlignment="1">
      <alignment horizontal="right" indent="1"/>
    </xf>
    <xf numFmtId="21" fontId="0" fillId="9" borderId="10" xfId="0" applyNumberFormat="1" applyFill="1" applyBorder="1" applyAlignment="1">
      <alignment horizontal="right" indent="1"/>
    </xf>
    <xf numFmtId="2" fontId="15" fillId="9" borderId="6" xfId="0" applyNumberFormat="1" applyFont="1" applyFill="1" applyBorder="1" applyAlignment="1">
      <alignment horizontal="right" indent="1"/>
    </xf>
    <xf numFmtId="2" fontId="0" fillId="9" borderId="8" xfId="0" applyNumberFormat="1" applyFill="1" applyBorder="1" applyAlignment="1">
      <alignment horizontal="right" indent="1"/>
    </xf>
    <xf numFmtId="2" fontId="15" fillId="9" borderId="8" xfId="0" applyNumberFormat="1" applyFont="1" applyFill="1" applyBorder="1" applyAlignment="1">
      <alignment horizontal="right" indent="1"/>
    </xf>
    <xf numFmtId="2" fontId="0" fillId="9" borderId="18" xfId="0" applyNumberFormat="1" applyFill="1" applyBorder="1" applyAlignment="1">
      <alignment horizontal="right" indent="1"/>
    </xf>
    <xf numFmtId="2" fontId="0" fillId="9" borderId="12" xfId="0" applyNumberFormat="1" applyFill="1" applyBorder="1" applyAlignment="1">
      <alignment horizontal="right" indent="1"/>
    </xf>
    <xf numFmtId="0" fontId="4" fillId="0" borderId="1" xfId="0" applyFont="1" applyBorder="1" applyAlignment="1">
      <alignment horizontal="left" indent="1"/>
    </xf>
    <xf numFmtId="0" fontId="0" fillId="9" borderId="9" xfId="0" applyFill="1" applyBorder="1" applyAlignment="1">
      <alignment horizontal="left" indent="1"/>
    </xf>
    <xf numFmtId="0" fontId="0" fillId="9" borderId="2" xfId="0" applyFill="1" applyBorder="1" applyAlignment="1">
      <alignment horizontal="right" indent="1"/>
    </xf>
    <xf numFmtId="21" fontId="5" fillId="9" borderId="2" xfId="0" applyNumberFormat="1" applyFont="1" applyFill="1" applyBorder="1" applyAlignment="1">
      <alignment horizontal="right" indent="1"/>
    </xf>
    <xf numFmtId="21" fontId="15" fillId="9" borderId="2" xfId="0" applyNumberFormat="1" applyFont="1" applyFill="1" applyBorder="1" applyAlignment="1">
      <alignment horizontal="right" indent="1"/>
    </xf>
    <xf numFmtId="0" fontId="4" fillId="0" borderId="2" xfId="0" applyFont="1" applyBorder="1" applyAlignment="1">
      <alignment horizontal="center"/>
    </xf>
    <xf numFmtId="2" fontId="4" fillId="0" borderId="3" xfId="0" applyNumberFormat="1" applyFont="1" applyBorder="1" applyAlignment="1">
      <alignment horizontal="center"/>
    </xf>
    <xf numFmtId="0" fontId="15" fillId="12" borderId="4" xfId="0" applyFont="1" applyFill="1" applyBorder="1" applyAlignment="1">
      <alignment horizontal="left" indent="1"/>
    </xf>
    <xf numFmtId="0" fontId="1" fillId="12" borderId="7" xfId="0" applyFont="1" applyFill="1" applyBorder="1" applyAlignment="1">
      <alignment horizontal="left" indent="1"/>
    </xf>
    <xf numFmtId="0" fontId="15" fillId="12" borderId="7" xfId="0" applyFont="1" applyFill="1" applyBorder="1" applyAlignment="1">
      <alignment horizontal="left" indent="1"/>
    </xf>
    <xf numFmtId="0" fontId="5" fillId="12" borderId="9" xfId="0" applyFont="1" applyFill="1" applyBorder="1" applyAlignment="1">
      <alignment horizontal="left" indent="1"/>
    </xf>
    <xf numFmtId="21" fontId="15" fillId="12" borderId="11" xfId="0" applyNumberFormat="1" applyFont="1" applyFill="1" applyBorder="1" applyAlignment="1">
      <alignment horizontal="right" indent="1"/>
    </xf>
    <xf numFmtId="21" fontId="0" fillId="12" borderId="0" xfId="0" applyNumberFormat="1" applyFill="1" applyAlignment="1">
      <alignment horizontal="right" indent="1"/>
    </xf>
    <xf numFmtId="21" fontId="15" fillId="12" borderId="0" xfId="0" applyNumberFormat="1" applyFont="1" applyFill="1" applyAlignment="1">
      <alignment horizontal="right" indent="1"/>
    </xf>
    <xf numFmtId="21" fontId="0" fillId="12" borderId="15" xfId="0" applyNumberFormat="1" applyFill="1" applyBorder="1" applyAlignment="1">
      <alignment horizontal="right" indent="1"/>
    </xf>
    <xf numFmtId="2" fontId="15" fillId="12" borderId="17" xfId="0" applyNumberFormat="1" applyFont="1" applyFill="1" applyBorder="1" applyAlignment="1">
      <alignment horizontal="right" indent="1"/>
    </xf>
    <xf numFmtId="2" fontId="0" fillId="12" borderId="18" xfId="0" applyNumberFormat="1" applyFill="1" applyBorder="1" applyAlignment="1">
      <alignment horizontal="right" indent="1"/>
    </xf>
    <xf numFmtId="2" fontId="15" fillId="12" borderId="18" xfId="0" applyNumberFormat="1" applyFont="1" applyFill="1" applyBorder="1" applyAlignment="1">
      <alignment horizontal="right" indent="1"/>
    </xf>
    <xf numFmtId="2" fontId="5" fillId="12" borderId="18" xfId="0" applyNumberFormat="1" applyFont="1" applyFill="1" applyBorder="1" applyAlignment="1">
      <alignment horizontal="right" indent="1"/>
    </xf>
    <xf numFmtId="2" fontId="0" fillId="12" borderId="12" xfId="0" applyNumberFormat="1" applyFill="1" applyBorder="1" applyAlignment="1">
      <alignment horizontal="right" indent="1"/>
    </xf>
    <xf numFmtId="21" fontId="0" fillId="12" borderId="1" xfId="0" applyNumberFormat="1" applyFill="1" applyBorder="1" applyAlignment="1">
      <alignment horizontal="right" indent="1"/>
    </xf>
    <xf numFmtId="21" fontId="15" fillId="12" borderId="1" xfId="0" applyNumberFormat="1" applyFont="1" applyFill="1" applyBorder="1" applyAlignment="1">
      <alignment horizontal="right" indent="1"/>
    </xf>
    <xf numFmtId="21" fontId="5" fillId="12" borderId="1" xfId="0" applyNumberFormat="1" applyFont="1" applyFill="1" applyBorder="1" applyAlignment="1">
      <alignment horizontal="right" indent="1"/>
    </xf>
    <xf numFmtId="2" fontId="0" fillId="12" borderId="17" xfId="0" applyNumberFormat="1" applyFill="1" applyBorder="1" applyAlignment="1">
      <alignment horizontal="right" indent="1"/>
    </xf>
    <xf numFmtId="2" fontId="0" fillId="12" borderId="8" xfId="0" applyNumberFormat="1" applyFill="1" applyBorder="1" applyAlignment="1">
      <alignment horizontal="right" indent="1"/>
    </xf>
    <xf numFmtId="0" fontId="0" fillId="12" borderId="9" xfId="0" applyFill="1" applyBorder="1" applyAlignment="1">
      <alignment horizontal="left" indent="1"/>
    </xf>
    <xf numFmtId="21" fontId="1" fillId="12" borderId="1" xfId="0" applyNumberFormat="1" applyFont="1" applyFill="1" applyBorder="1" applyAlignment="1">
      <alignment horizontal="right" indent="1"/>
    </xf>
    <xf numFmtId="21" fontId="15" fillId="12" borderId="2" xfId="0" applyNumberFormat="1" applyFont="1" applyFill="1" applyBorder="1" applyAlignment="1">
      <alignment horizontal="right" indent="1"/>
    </xf>
    <xf numFmtId="0" fontId="15" fillId="6" borderId="4" xfId="0" applyFont="1" applyFill="1" applyBorder="1" applyAlignment="1">
      <alignment horizontal="left" indent="1"/>
    </xf>
    <xf numFmtId="0" fontId="1" fillId="6" borderId="7" xfId="0" applyFont="1" applyFill="1" applyBorder="1" applyAlignment="1">
      <alignment horizontal="left" indent="1"/>
    </xf>
    <xf numFmtId="0" fontId="15" fillId="6" borderId="7" xfId="0" applyFont="1" applyFill="1" applyBorder="1" applyAlignment="1">
      <alignment horizontal="left" indent="1"/>
    </xf>
    <xf numFmtId="0" fontId="1" fillId="6" borderId="9" xfId="0" applyFont="1" applyFill="1" applyBorder="1" applyAlignment="1">
      <alignment horizontal="left" indent="1"/>
    </xf>
    <xf numFmtId="21" fontId="15" fillId="6" borderId="11" xfId="0" applyNumberFormat="1" applyFont="1" applyFill="1" applyBorder="1" applyAlignment="1">
      <alignment horizontal="right" indent="1"/>
    </xf>
    <xf numFmtId="21" fontId="0" fillId="6" borderId="0" xfId="0" applyNumberFormat="1" applyFill="1" applyAlignment="1">
      <alignment horizontal="right" indent="1"/>
    </xf>
    <xf numFmtId="21" fontId="15" fillId="6" borderId="0" xfId="0" applyNumberFormat="1" applyFont="1" applyFill="1" applyAlignment="1">
      <alignment horizontal="right" indent="1"/>
    </xf>
    <xf numFmtId="21" fontId="1" fillId="6" borderId="0" xfId="0" applyNumberFormat="1" applyFont="1" applyFill="1" applyAlignment="1">
      <alignment horizontal="right" indent="1"/>
    </xf>
    <xf numFmtId="21" fontId="1" fillId="6" borderId="15" xfId="0" applyNumberFormat="1" applyFont="1" applyFill="1" applyBorder="1" applyAlignment="1">
      <alignment horizontal="right" indent="1"/>
    </xf>
    <xf numFmtId="2" fontId="15" fillId="6" borderId="17" xfId="0" applyNumberFormat="1" applyFont="1" applyFill="1" applyBorder="1" applyAlignment="1">
      <alignment horizontal="right" indent="1"/>
    </xf>
    <xf numFmtId="2" fontId="0" fillId="6" borderId="18" xfId="0" applyNumberFormat="1" applyFill="1" applyBorder="1" applyAlignment="1">
      <alignment horizontal="right" indent="1"/>
    </xf>
    <xf numFmtId="2" fontId="15" fillId="6" borderId="18" xfId="0" applyNumberFormat="1" applyFont="1" applyFill="1" applyBorder="1" applyAlignment="1">
      <alignment horizontal="right" indent="1"/>
    </xf>
    <xf numFmtId="2" fontId="1" fillId="6" borderId="18" xfId="0" applyNumberFormat="1" applyFont="1" applyFill="1" applyBorder="1" applyAlignment="1">
      <alignment horizontal="right" indent="1"/>
    </xf>
    <xf numFmtId="2" fontId="1" fillId="6" borderId="12" xfId="0" applyNumberFormat="1" applyFont="1" applyFill="1" applyBorder="1" applyAlignment="1">
      <alignment horizontal="right" indent="1"/>
    </xf>
    <xf numFmtId="0" fontId="5" fillId="6" borderId="9" xfId="0" applyFont="1" applyFill="1" applyBorder="1" applyAlignment="1">
      <alignment horizontal="left" indent="1"/>
    </xf>
    <xf numFmtId="21" fontId="0" fillId="6" borderId="1" xfId="0" applyNumberFormat="1" applyFill="1" applyBorder="1" applyAlignment="1">
      <alignment horizontal="right" indent="1"/>
    </xf>
    <xf numFmtId="21" fontId="5" fillId="6" borderId="1" xfId="0" applyNumberFormat="1" applyFont="1" applyFill="1" applyBorder="1" applyAlignment="1">
      <alignment horizontal="right" indent="1"/>
    </xf>
    <xf numFmtId="21" fontId="5" fillId="6" borderId="0" xfId="0" applyNumberFormat="1" applyFont="1" applyFill="1" applyAlignment="1">
      <alignment horizontal="right" indent="1"/>
    </xf>
    <xf numFmtId="21" fontId="5" fillId="6" borderId="10" xfId="0" applyNumberFormat="1" applyFont="1" applyFill="1" applyBorder="1" applyAlignment="1">
      <alignment horizontal="right" indent="1"/>
    </xf>
    <xf numFmtId="2" fontId="0" fillId="6" borderId="17" xfId="0" applyNumberFormat="1" applyFill="1" applyBorder="1" applyAlignment="1">
      <alignment horizontal="right" indent="1"/>
    </xf>
    <xf numFmtId="2" fontId="0" fillId="6" borderId="12" xfId="0" applyNumberFormat="1" applyFill="1" applyBorder="1" applyAlignment="1">
      <alignment horizontal="right" indent="1"/>
    </xf>
    <xf numFmtId="2" fontId="8" fillId="10" borderId="8" xfId="0" applyNumberFormat="1" applyFont="1" applyFill="1" applyBorder="1" applyAlignment="1">
      <alignment horizontal="right" indent="1"/>
    </xf>
    <xf numFmtId="2" fontId="8" fillId="10" borderId="16" xfId="0" applyNumberFormat="1" applyFont="1" applyFill="1" applyBorder="1" applyAlignment="1">
      <alignment horizontal="right" indent="1"/>
    </xf>
    <xf numFmtId="0" fontId="8" fillId="10" borderId="0" xfId="0" applyFont="1" applyFill="1" applyAlignment="1">
      <alignment horizontal="right" indent="1"/>
    </xf>
    <xf numFmtId="0" fontId="8" fillId="10" borderId="15" xfId="0" applyFont="1" applyFill="1" applyBorder="1" applyAlignment="1">
      <alignment horizontal="right" indent="1"/>
    </xf>
    <xf numFmtId="0" fontId="8" fillId="10" borderId="0" xfId="0" applyFont="1" applyFill="1" applyAlignment="1">
      <alignment horizontal="left" indent="1"/>
    </xf>
    <xf numFmtId="0" fontId="8" fillId="10" borderId="15" xfId="0" applyFont="1" applyFill="1" applyBorder="1" applyAlignment="1">
      <alignment horizontal="left" indent="1"/>
    </xf>
    <xf numFmtId="21" fontId="5" fillId="6" borderId="15" xfId="0" applyNumberFormat="1" applyFont="1" applyFill="1" applyBorder="1" applyAlignment="1">
      <alignment horizontal="right" indent="1"/>
    </xf>
    <xf numFmtId="2" fontId="5" fillId="6" borderId="17" xfId="0" applyNumberFormat="1" applyFont="1" applyFill="1" applyBorder="1" applyAlignment="1">
      <alignment horizontal="right" indent="1"/>
    </xf>
    <xf numFmtId="2" fontId="5" fillId="6" borderId="18" xfId="0" applyNumberFormat="1" applyFont="1" applyFill="1" applyBorder="1" applyAlignment="1">
      <alignment horizontal="right" indent="1"/>
    </xf>
    <xf numFmtId="2" fontId="5" fillId="6" borderId="12" xfId="0" applyNumberFormat="1" applyFont="1" applyFill="1" applyBorder="1" applyAlignment="1">
      <alignment horizontal="right" indent="1"/>
    </xf>
    <xf numFmtId="0" fontId="0" fillId="6" borderId="9" xfId="0" applyFill="1" applyBorder="1" applyAlignment="1">
      <alignment horizontal="left" indent="1"/>
    </xf>
    <xf numFmtId="21" fontId="1" fillId="6" borderId="1" xfId="0" applyNumberFormat="1" applyFont="1" applyFill="1" applyBorder="1" applyAlignment="1">
      <alignment horizontal="right" indent="1"/>
    </xf>
    <xf numFmtId="21" fontId="0" fillId="6" borderId="15" xfId="0" applyNumberFormat="1" applyFill="1" applyBorder="1" applyAlignment="1">
      <alignment horizontal="right" indent="1"/>
    </xf>
    <xf numFmtId="0" fontId="1" fillId="9" borderId="1" xfId="0" applyFont="1" applyFill="1" applyBorder="1"/>
    <xf numFmtId="0" fontId="0" fillId="0" borderId="1" xfId="0" applyBorder="1" applyAlignment="1">
      <alignment horizontal="left" indent="1"/>
    </xf>
    <xf numFmtId="0" fontId="0" fillId="9" borderId="7" xfId="0" applyFill="1" applyBorder="1" applyAlignment="1">
      <alignment horizontal="left" indent="1"/>
    </xf>
    <xf numFmtId="0" fontId="1" fillId="9" borderId="1" xfId="0" applyFont="1" applyFill="1" applyBorder="1" applyAlignment="1">
      <alignment horizontal="right" indent="1"/>
    </xf>
    <xf numFmtId="2" fontId="1" fillId="9" borderId="8" xfId="0" applyNumberFormat="1" applyFont="1" applyFill="1" applyBorder="1" applyAlignment="1">
      <alignment horizontal="right" indent="1"/>
    </xf>
    <xf numFmtId="0" fontId="0" fillId="5" borderId="7" xfId="0" applyFill="1" applyBorder="1" applyAlignment="1">
      <alignment horizontal="left" indent="1"/>
    </xf>
    <xf numFmtId="0" fontId="0" fillId="5" borderId="9" xfId="0" applyFill="1" applyBorder="1" applyAlignment="1">
      <alignment horizontal="left" indent="1"/>
    </xf>
    <xf numFmtId="0" fontId="15" fillId="5" borderId="4" xfId="0" applyFont="1" applyFill="1" applyBorder="1" applyAlignment="1">
      <alignment horizontal="left" indent="1"/>
    </xf>
    <xf numFmtId="0" fontId="1" fillId="5" borderId="7" xfId="0" applyFont="1" applyFill="1" applyBorder="1" applyAlignment="1">
      <alignment horizontal="left" indent="1"/>
    </xf>
    <xf numFmtId="0" fontId="15" fillId="5" borderId="7" xfId="0" applyFont="1" applyFill="1" applyBorder="1" applyAlignment="1">
      <alignment horizontal="left" indent="1"/>
    </xf>
    <xf numFmtId="0" fontId="1" fillId="5" borderId="9" xfId="0" applyFont="1" applyFill="1" applyBorder="1" applyAlignment="1">
      <alignment horizontal="left" indent="1"/>
    </xf>
    <xf numFmtId="0" fontId="0" fillId="5" borderId="5" xfId="0" applyFill="1" applyBorder="1" applyAlignment="1">
      <alignment horizontal="right" indent="1"/>
    </xf>
    <xf numFmtId="2" fontId="0" fillId="5" borderId="6" xfId="0" applyNumberFormat="1" applyFill="1" applyBorder="1" applyAlignment="1">
      <alignment horizontal="right" indent="1"/>
    </xf>
    <xf numFmtId="0" fontId="0" fillId="5" borderId="1" xfId="0" applyFill="1" applyBorder="1" applyAlignment="1">
      <alignment horizontal="right" indent="1"/>
    </xf>
    <xf numFmtId="2" fontId="0" fillId="5" borderId="8" xfId="0" applyNumberFormat="1" applyFill="1" applyBorder="1" applyAlignment="1">
      <alignment horizontal="right" indent="1"/>
    </xf>
    <xf numFmtId="0" fontId="0" fillId="5" borderId="10" xfId="0" applyFill="1" applyBorder="1" applyAlignment="1">
      <alignment horizontal="right" indent="1"/>
    </xf>
    <xf numFmtId="21" fontId="0" fillId="5" borderId="10" xfId="0" applyNumberFormat="1" applyFill="1" applyBorder="1" applyAlignment="1">
      <alignment horizontal="right" indent="1"/>
    </xf>
    <xf numFmtId="2" fontId="0" fillId="5" borderId="12" xfId="0" applyNumberFormat="1" applyFill="1" applyBorder="1" applyAlignment="1">
      <alignment horizontal="right" indent="1"/>
    </xf>
    <xf numFmtId="0" fontId="15" fillId="5" borderId="5" xfId="0" applyFont="1" applyFill="1" applyBorder="1" applyAlignment="1">
      <alignment horizontal="right" indent="1"/>
    </xf>
    <xf numFmtId="2" fontId="15" fillId="5" borderId="6" xfId="0" applyNumberFormat="1" applyFont="1" applyFill="1" applyBorder="1" applyAlignment="1">
      <alignment horizontal="right" indent="1"/>
    </xf>
    <xf numFmtId="0" fontId="15" fillId="5" borderId="1" xfId="0" applyFont="1" applyFill="1" applyBorder="1" applyAlignment="1">
      <alignment horizontal="right" indent="1"/>
    </xf>
    <xf numFmtId="2" fontId="15" fillId="5" borderId="8" xfId="0" applyNumberFormat="1" applyFont="1" applyFill="1" applyBorder="1" applyAlignment="1">
      <alignment horizontal="right" indent="1"/>
    </xf>
    <xf numFmtId="2" fontId="0" fillId="5" borderId="18" xfId="0" applyNumberFormat="1" applyFill="1" applyBorder="1" applyAlignment="1">
      <alignment horizontal="right" indent="1"/>
    </xf>
    <xf numFmtId="0" fontId="1" fillId="5" borderId="1" xfId="0" applyFont="1" applyFill="1" applyBorder="1" applyAlignment="1">
      <alignment horizontal="right" indent="1"/>
    </xf>
    <xf numFmtId="21" fontId="1" fillId="5" borderId="1" xfId="0" applyNumberFormat="1" applyFont="1" applyFill="1" applyBorder="1" applyAlignment="1">
      <alignment horizontal="right" indent="1"/>
    </xf>
    <xf numFmtId="2" fontId="1" fillId="5" borderId="18" xfId="0" applyNumberFormat="1" applyFont="1" applyFill="1" applyBorder="1" applyAlignment="1">
      <alignment horizontal="right" indent="1"/>
    </xf>
    <xf numFmtId="0" fontId="1" fillId="5" borderId="10" xfId="0" applyFont="1" applyFill="1" applyBorder="1" applyAlignment="1">
      <alignment horizontal="right" indent="1"/>
    </xf>
    <xf numFmtId="2" fontId="1" fillId="5" borderId="12" xfId="0" applyNumberFormat="1" applyFont="1" applyFill="1" applyBorder="1" applyAlignment="1">
      <alignment horizontal="right" indent="1"/>
    </xf>
    <xf numFmtId="2" fontId="15" fillId="5" borderId="18" xfId="0" applyNumberFormat="1" applyFont="1" applyFill="1" applyBorder="1" applyAlignment="1">
      <alignment horizontal="right" indent="1"/>
    </xf>
    <xf numFmtId="0" fontId="4" fillId="0" borderId="0" xfId="0" applyFont="1"/>
    <xf numFmtId="0" fontId="4" fillId="0" borderId="0" xfId="0" applyFont="1" applyAlignment="1">
      <alignment vertical="center" wrapText="1"/>
    </xf>
    <xf numFmtId="15" fontId="1" fillId="0" borderId="0" xfId="1" applyNumberFormat="1" applyFont="1" applyFill="1" applyAlignment="1" applyProtection="1">
      <alignment horizontal="left" indent="1"/>
    </xf>
    <xf numFmtId="0" fontId="2" fillId="0" borderId="0" xfId="1" applyFill="1" applyAlignment="1" applyProtection="1"/>
    <xf numFmtId="0" fontId="21" fillId="0" borderId="0" xfId="0" applyFont="1" applyAlignment="1">
      <alignment horizontal="left" indent="1"/>
    </xf>
    <xf numFmtId="0" fontId="21" fillId="0" borderId="0" xfId="0" applyFont="1"/>
    <xf numFmtId="15" fontId="1" fillId="0" borderId="0" xfId="0" applyNumberFormat="1" applyFont="1" applyAlignment="1">
      <alignment horizontal="left" indent="1"/>
    </xf>
    <xf numFmtId="0" fontId="2" fillId="0" borderId="0" xfId="1" applyFill="1" applyAlignment="1" applyProtection="1">
      <alignment horizontal="left" indent="1"/>
    </xf>
    <xf numFmtId="15" fontId="4" fillId="7" borderId="20" xfId="0" applyNumberFormat="1" applyFont="1" applyFill="1" applyBorder="1" applyAlignment="1">
      <alignment horizontal="left" indent="1"/>
    </xf>
    <xf numFmtId="0" fontId="22" fillId="10" borderId="21" xfId="1" applyFont="1" applyFill="1" applyBorder="1" applyAlignment="1" applyProtection="1"/>
    <xf numFmtId="0" fontId="22" fillId="10" borderId="21" xfId="1" applyFont="1" applyFill="1" applyBorder="1" applyAlignment="1" applyProtection="1">
      <alignment horizontal="left" indent="1"/>
    </xf>
    <xf numFmtId="0" fontId="21" fillId="10" borderId="21" xfId="0" applyFont="1" applyFill="1" applyBorder="1" applyAlignment="1">
      <alignment horizontal="left" indent="1"/>
    </xf>
    <xf numFmtId="15" fontId="1" fillId="10" borderId="14" xfId="2" applyNumberFormat="1" applyFont="1" applyFill="1" applyBorder="1" applyAlignment="1">
      <alignment horizontal="left" indent="1"/>
    </xf>
    <xf numFmtId="15" fontId="4" fillId="13" borderId="20" xfId="0" applyNumberFormat="1" applyFont="1" applyFill="1" applyBorder="1" applyAlignment="1">
      <alignment horizontal="left" indent="1"/>
    </xf>
    <xf numFmtId="0" fontId="25" fillId="12" borderId="21" xfId="0" applyFont="1" applyFill="1" applyBorder="1"/>
    <xf numFmtId="0" fontId="25" fillId="12" borderId="21" xfId="0" applyFont="1" applyFill="1" applyBorder="1" applyAlignment="1">
      <alignment horizontal="left" indent="1"/>
    </xf>
    <xf numFmtId="1" fontId="1" fillId="12" borderId="21" xfId="0" applyNumberFormat="1" applyFont="1" applyFill="1" applyBorder="1" applyAlignment="1">
      <alignment horizontal="left" indent="1"/>
    </xf>
    <xf numFmtId="15" fontId="4" fillId="8" borderId="20" xfId="4" applyNumberFormat="1" applyFont="1" applyFill="1" applyBorder="1" applyAlignment="1">
      <alignment horizontal="left" indent="1"/>
    </xf>
    <xf numFmtId="0" fontId="20" fillId="14" borderId="21" xfId="4" applyFill="1" applyBorder="1"/>
    <xf numFmtId="0" fontId="20" fillId="14" borderId="21" xfId="4" applyFill="1" applyBorder="1" applyAlignment="1">
      <alignment horizontal="left" indent="1"/>
    </xf>
    <xf numFmtId="0" fontId="1" fillId="6" borderId="21" xfId="0" applyFont="1" applyFill="1" applyBorder="1" applyAlignment="1">
      <alignment horizontal="left" indent="1"/>
    </xf>
    <xf numFmtId="15" fontId="18" fillId="8" borderId="14" xfId="4" applyNumberFormat="1" applyFont="1" applyFill="1" applyBorder="1" applyAlignment="1">
      <alignment horizontal="left" indent="1"/>
    </xf>
    <xf numFmtId="0" fontId="24" fillId="14" borderId="15" xfId="1" applyFont="1" applyFill="1" applyBorder="1" applyAlignment="1" applyProtection="1"/>
    <xf numFmtId="0" fontId="24" fillId="14" borderId="15" xfId="1" applyFont="1" applyFill="1" applyBorder="1" applyAlignment="1" applyProtection="1">
      <alignment horizontal="left" indent="1"/>
    </xf>
    <xf numFmtId="0" fontId="1" fillId="6" borderId="15" xfId="0" applyFont="1" applyFill="1" applyBorder="1"/>
    <xf numFmtId="0" fontId="0" fillId="0" borderId="21" xfId="0" applyBorder="1" applyAlignment="1">
      <alignment horizontal="left" indent="1"/>
    </xf>
    <xf numFmtId="165" fontId="4" fillId="0" borderId="0" xfId="0" applyNumberFormat="1" applyFont="1" applyAlignment="1">
      <alignment horizontal="left" wrapText="1" indent="1"/>
    </xf>
    <xf numFmtId="165" fontId="4" fillId="0" borderId="0" xfId="0" applyNumberFormat="1" applyFont="1" applyAlignment="1">
      <alignment horizontal="left" vertical="top" wrapText="1" indent="1"/>
    </xf>
    <xf numFmtId="0" fontId="1" fillId="10" borderId="21" xfId="0" applyFont="1" applyFill="1" applyBorder="1" applyAlignment="1">
      <alignment horizontal="left" indent="1"/>
    </xf>
    <xf numFmtId="0" fontId="1" fillId="10" borderId="15" xfId="0" applyFont="1" applyFill="1" applyBorder="1" applyAlignment="1">
      <alignment horizontal="left" indent="1"/>
    </xf>
    <xf numFmtId="0" fontId="21" fillId="12" borderId="21" xfId="0" applyFont="1" applyFill="1" applyBorder="1" applyAlignment="1">
      <alignment horizontal="left" indent="1"/>
    </xf>
    <xf numFmtId="0" fontId="21" fillId="6" borderId="21" xfId="0" applyFont="1" applyFill="1" applyBorder="1" applyAlignment="1">
      <alignment horizontal="left" indent="1"/>
    </xf>
    <xf numFmtId="0" fontId="21" fillId="6" borderId="15" xfId="0" applyFont="1" applyFill="1" applyBorder="1" applyAlignment="1">
      <alignment horizontal="left" indent="1"/>
    </xf>
    <xf numFmtId="0" fontId="4" fillId="0" borderId="0" xfId="0" applyFont="1" applyAlignment="1">
      <alignment horizontal="left" wrapText="1" indent="1"/>
    </xf>
    <xf numFmtId="0" fontId="4" fillId="0" borderId="0" xfId="0" applyFont="1" applyAlignment="1">
      <alignment horizontal="left" vertical="top" wrapText="1" indent="1"/>
    </xf>
    <xf numFmtId="0" fontId="1" fillId="12" borderId="21" xfId="0" applyFont="1" applyFill="1" applyBorder="1" applyAlignment="1">
      <alignment horizontal="left" indent="1"/>
    </xf>
    <xf numFmtId="0" fontId="1" fillId="10" borderId="16" xfId="0" applyFont="1" applyFill="1" applyBorder="1" applyAlignment="1">
      <alignment horizontal="left" indent="1"/>
    </xf>
    <xf numFmtId="0" fontId="21" fillId="12" borderId="6" xfId="0" applyFont="1" applyFill="1" applyBorder="1" applyAlignment="1">
      <alignment horizontal="left" indent="1"/>
    </xf>
    <xf numFmtId="0" fontId="21" fillId="6" borderId="6" xfId="0" applyFont="1" applyFill="1" applyBorder="1" applyAlignment="1">
      <alignment horizontal="left" indent="1"/>
    </xf>
    <xf numFmtId="0" fontId="21" fillId="6" borderId="16" xfId="0" applyFont="1" applyFill="1" applyBorder="1" applyAlignment="1">
      <alignment horizontal="left" indent="1"/>
    </xf>
    <xf numFmtId="0" fontId="28" fillId="0" borderId="0" xfId="0" applyFont="1" applyAlignment="1">
      <alignment vertical="center"/>
    </xf>
    <xf numFmtId="0" fontId="28" fillId="0" borderId="0" xfId="0" applyFont="1" applyAlignment="1">
      <alignment horizontal="center"/>
    </xf>
    <xf numFmtId="0" fontId="29" fillId="0" borderId="0" xfId="0" applyFont="1"/>
    <xf numFmtId="0" fontId="30" fillId="0" borderId="0" xfId="0" applyFont="1"/>
    <xf numFmtId="0" fontId="32" fillId="0" borderId="0" xfId="0" applyFont="1"/>
    <xf numFmtId="0" fontId="33" fillId="0" borderId="0" xfId="0" applyFont="1"/>
    <xf numFmtId="0" fontId="2" fillId="0" borderId="0" xfId="1" applyBorder="1" applyAlignment="1">
      <alignment horizontal="left" vertical="top"/>
    </xf>
    <xf numFmtId="0" fontId="0" fillId="0" borderId="0" xfId="0" applyAlignment="1">
      <alignment horizontal="left" vertical="top"/>
    </xf>
    <xf numFmtId="15" fontId="4" fillId="9" borderId="20" xfId="4" applyNumberFormat="1" applyFont="1" applyFill="1" applyBorder="1" applyAlignment="1">
      <alignment horizontal="left" indent="1"/>
    </xf>
    <xf numFmtId="0" fontId="21" fillId="9" borderId="21" xfId="0" applyFont="1" applyFill="1" applyBorder="1" applyAlignment="1">
      <alignment horizontal="left" indent="1"/>
    </xf>
    <xf numFmtId="15" fontId="19" fillId="9" borderId="14" xfId="0" applyNumberFormat="1" applyFont="1" applyFill="1" applyBorder="1" applyAlignment="1">
      <alignment horizontal="left" indent="1"/>
    </xf>
    <xf numFmtId="165" fontId="2" fillId="9" borderId="15" xfId="1" applyNumberFormat="1" applyFill="1" applyBorder="1" applyAlignment="1" applyProtection="1"/>
    <xf numFmtId="0" fontId="1" fillId="9" borderId="15" xfId="0" applyFont="1" applyFill="1" applyBorder="1" applyAlignment="1">
      <alignment horizontal="left" indent="1"/>
    </xf>
    <xf numFmtId="165" fontId="2" fillId="9" borderId="15" xfId="1" applyNumberFormat="1" applyFill="1" applyBorder="1" applyAlignment="1" applyProtection="1">
      <alignment horizontal="left" indent="1"/>
    </xf>
    <xf numFmtId="0" fontId="21" fillId="9" borderId="15" xfId="0" applyFont="1" applyFill="1" applyBorder="1" applyAlignment="1">
      <alignment horizontal="left" indent="1"/>
    </xf>
    <xf numFmtId="2" fontId="15" fillId="10" borderId="6" xfId="0" applyNumberFormat="1" applyFont="1" applyFill="1" applyBorder="1" applyAlignment="1">
      <alignment horizontal="right" indent="1"/>
    </xf>
    <xf numFmtId="0" fontId="15" fillId="10" borderId="7" xfId="0" applyFont="1" applyFill="1" applyBorder="1" applyAlignment="1">
      <alignment horizontal="left" indent="1"/>
    </xf>
    <xf numFmtId="0" fontId="15" fillId="10" borderId="1" xfId="0" applyFont="1" applyFill="1" applyBorder="1" applyAlignment="1">
      <alignment horizontal="right" indent="1"/>
    </xf>
    <xf numFmtId="21" fontId="15" fillId="10" borderId="0" xfId="0" applyNumberFormat="1" applyFont="1" applyFill="1" applyAlignment="1">
      <alignment horizontal="right" indent="1"/>
    </xf>
    <xf numFmtId="0" fontId="1" fillId="10" borderId="7" xfId="0" applyFont="1" applyFill="1" applyBorder="1" applyAlignment="1">
      <alignment horizontal="left" wrapText="1" indent="1"/>
    </xf>
    <xf numFmtId="0" fontId="1" fillId="10" borderId="1" xfId="0" applyFont="1" applyFill="1" applyBorder="1" applyAlignment="1">
      <alignment horizontal="right" indent="1"/>
    </xf>
    <xf numFmtId="21" fontId="1" fillId="10" borderId="0" xfId="0" applyNumberFormat="1" applyFont="1" applyFill="1" applyAlignment="1">
      <alignment horizontal="right" indent="1"/>
    </xf>
    <xf numFmtId="0" fontId="0" fillId="10" borderId="1" xfId="0" applyFill="1" applyBorder="1" applyAlignment="1">
      <alignment horizontal="right" indent="1"/>
    </xf>
    <xf numFmtId="21" fontId="0" fillId="10" borderId="1" xfId="0" applyNumberFormat="1" applyFill="1" applyBorder="1" applyAlignment="1">
      <alignment horizontal="right" indent="1"/>
    </xf>
    <xf numFmtId="21" fontId="15" fillId="10" borderId="1" xfId="0" applyNumberFormat="1" applyFont="1" applyFill="1" applyBorder="1" applyAlignment="1">
      <alignment horizontal="right" indent="1"/>
    </xf>
    <xf numFmtId="0" fontId="0" fillId="10" borderId="9" xfId="0" applyFill="1" applyBorder="1" applyAlignment="1">
      <alignment horizontal="left" indent="1"/>
    </xf>
    <xf numFmtId="0" fontId="0" fillId="10" borderId="10" xfId="0" applyFill="1" applyBorder="1" applyAlignment="1">
      <alignment horizontal="right" indent="1"/>
    </xf>
    <xf numFmtId="2" fontId="4" fillId="10" borderId="0" xfId="0" applyNumberFormat="1" applyFont="1" applyFill="1" applyAlignment="1">
      <alignment horizontal="right"/>
    </xf>
    <xf numFmtId="2" fontId="5" fillId="10" borderId="0" xfId="0" applyNumberFormat="1" applyFont="1" applyFill="1"/>
    <xf numFmtId="0" fontId="8" fillId="15" borderId="13" xfId="0" applyFont="1" applyFill="1" applyBorder="1" applyAlignment="1">
      <alignment horizontal="center"/>
    </xf>
    <xf numFmtId="0" fontId="8" fillId="15" borderId="0" xfId="0" applyFont="1" applyFill="1" applyAlignment="1">
      <alignment horizontal="left" indent="1"/>
    </xf>
    <xf numFmtId="0" fontId="8" fillId="15" borderId="0" xfId="0" applyFont="1" applyFill="1" applyAlignment="1">
      <alignment horizontal="right" indent="1"/>
    </xf>
    <xf numFmtId="2" fontId="8" fillId="15" borderId="8" xfId="0" applyNumberFormat="1" applyFont="1" applyFill="1" applyBorder="1" applyAlignment="1">
      <alignment horizontal="right" indent="1"/>
    </xf>
    <xf numFmtId="0" fontId="8" fillId="15" borderId="14" xfId="0" applyFont="1" applyFill="1" applyBorder="1" applyAlignment="1">
      <alignment horizontal="center"/>
    </xf>
    <xf numFmtId="0" fontId="0" fillId="15" borderId="15" xfId="0" applyFill="1" applyBorder="1" applyAlignment="1">
      <alignment horizontal="left" indent="1"/>
    </xf>
    <xf numFmtId="0" fontId="0" fillId="15" borderId="15" xfId="0" applyFill="1" applyBorder="1" applyAlignment="1">
      <alignment horizontal="right" indent="1"/>
    </xf>
    <xf numFmtId="2" fontId="8" fillId="15" borderId="16" xfId="0" applyNumberFormat="1" applyFont="1" applyFill="1" applyBorder="1" applyAlignment="1">
      <alignment horizontal="right" indent="1"/>
    </xf>
    <xf numFmtId="15" fontId="4" fillId="15" borderId="20" xfId="0" applyNumberFormat="1" applyFont="1" applyFill="1" applyBorder="1" applyAlignment="1">
      <alignment horizontal="left" indent="1"/>
    </xf>
    <xf numFmtId="0" fontId="2" fillId="15" borderId="21" xfId="1" applyFill="1" applyBorder="1" applyAlignment="1" applyProtection="1"/>
    <xf numFmtId="0" fontId="21" fillId="15" borderId="21" xfId="0" applyFont="1" applyFill="1" applyBorder="1" applyAlignment="1">
      <alignment horizontal="left" indent="1"/>
    </xf>
    <xf numFmtId="0" fontId="2" fillId="15" borderId="21" xfId="1" applyFill="1" applyBorder="1" applyAlignment="1" applyProtection="1">
      <alignment horizontal="left" indent="1"/>
    </xf>
    <xf numFmtId="15" fontId="13" fillId="15" borderId="14" xfId="0" applyNumberFormat="1" applyFont="1" applyFill="1" applyBorder="1" applyAlignment="1">
      <alignment horizontal="left" indent="1"/>
    </xf>
    <xf numFmtId="0" fontId="24" fillId="15" borderId="15" xfId="1" applyFont="1" applyFill="1" applyBorder="1" applyAlignment="1" applyProtection="1">
      <alignment horizontal="left"/>
    </xf>
    <xf numFmtId="0" fontId="21" fillId="15" borderId="15" xfId="0" applyFont="1" applyFill="1" applyBorder="1" applyAlignment="1">
      <alignment horizontal="left" indent="1"/>
    </xf>
    <xf numFmtId="0" fontId="24" fillId="15" borderId="15" xfId="1" applyFont="1" applyFill="1" applyBorder="1" applyAlignment="1" applyProtection="1">
      <alignment horizontal="left" indent="1"/>
    </xf>
    <xf numFmtId="0" fontId="1" fillId="15" borderId="15" xfId="0" applyFont="1" applyFill="1" applyBorder="1" applyAlignment="1">
      <alignment horizontal="left" indent="1"/>
    </xf>
    <xf numFmtId="0" fontId="1" fillId="15" borderId="16" xfId="0" applyFont="1" applyFill="1" applyBorder="1" applyAlignment="1">
      <alignment horizontal="left" indent="1"/>
    </xf>
    <xf numFmtId="0" fontId="15" fillId="15" borderId="4" xfId="0" applyFont="1" applyFill="1" applyBorder="1" applyAlignment="1">
      <alignment horizontal="left" indent="1"/>
    </xf>
    <xf numFmtId="21" fontId="15" fillId="15" borderId="11" xfId="0" applyNumberFormat="1" applyFont="1" applyFill="1" applyBorder="1" applyAlignment="1">
      <alignment horizontal="right" indent="1"/>
    </xf>
    <xf numFmtId="2" fontId="15" fillId="15" borderId="17" xfId="0" applyNumberFormat="1" applyFont="1" applyFill="1" applyBorder="1" applyAlignment="1">
      <alignment horizontal="right" indent="1"/>
    </xf>
    <xf numFmtId="21" fontId="0" fillId="15" borderId="2" xfId="0" applyNumberFormat="1" applyFill="1" applyBorder="1" applyAlignment="1">
      <alignment horizontal="right" indent="1"/>
    </xf>
    <xf numFmtId="2" fontId="0" fillId="15" borderId="18" xfId="0" applyNumberFormat="1" applyFill="1" applyBorder="1" applyAlignment="1">
      <alignment horizontal="right" indent="1"/>
    </xf>
    <xf numFmtId="0" fontId="15" fillId="15" borderId="7" xfId="0" applyFont="1" applyFill="1" applyBorder="1" applyAlignment="1">
      <alignment horizontal="left" indent="1"/>
    </xf>
    <xf numFmtId="21" fontId="15" fillId="15" borderId="0" xfId="0" applyNumberFormat="1" applyFont="1" applyFill="1" applyAlignment="1">
      <alignment horizontal="right" indent="1"/>
    </xf>
    <xf numFmtId="2" fontId="15" fillId="15" borderId="18" xfId="0" applyNumberFormat="1" applyFont="1" applyFill="1" applyBorder="1" applyAlignment="1">
      <alignment horizontal="right" indent="1"/>
    </xf>
    <xf numFmtId="21" fontId="0" fillId="15" borderId="0" xfId="0" applyNumberFormat="1" applyFill="1" applyAlignment="1">
      <alignment horizontal="right" indent="1"/>
    </xf>
    <xf numFmtId="0" fontId="1" fillId="15" borderId="9" xfId="0" applyFont="1" applyFill="1" applyBorder="1" applyAlignment="1">
      <alignment horizontal="left" indent="1"/>
    </xf>
    <xf numFmtId="0" fontId="0" fillId="15" borderId="10" xfId="0" applyFill="1" applyBorder="1"/>
    <xf numFmtId="21" fontId="0" fillId="15" borderId="15" xfId="0" applyNumberFormat="1" applyFill="1" applyBorder="1" applyAlignment="1">
      <alignment horizontal="right" indent="1"/>
    </xf>
    <xf numFmtId="2" fontId="0" fillId="15" borderId="12" xfId="0" applyNumberFormat="1" applyFill="1" applyBorder="1" applyAlignment="1">
      <alignment horizontal="right" indent="1"/>
    </xf>
    <xf numFmtId="2" fontId="0" fillId="15" borderId="17" xfId="0" applyNumberFormat="1" applyFill="1" applyBorder="1" applyAlignment="1">
      <alignment horizontal="right" indent="1"/>
    </xf>
    <xf numFmtId="21" fontId="15" fillId="15" borderId="2" xfId="0" applyNumberFormat="1" applyFont="1" applyFill="1" applyBorder="1" applyAlignment="1">
      <alignment horizontal="right" indent="1"/>
    </xf>
    <xf numFmtId="21" fontId="1" fillId="15" borderId="1" xfId="0" applyNumberFormat="1" applyFont="1" applyFill="1" applyBorder="1" applyAlignment="1">
      <alignment horizontal="right" indent="1"/>
    </xf>
    <xf numFmtId="21" fontId="15" fillId="15" borderId="1" xfId="0" applyNumberFormat="1" applyFont="1" applyFill="1" applyBorder="1" applyAlignment="1">
      <alignment horizontal="right" indent="1"/>
    </xf>
    <xf numFmtId="21" fontId="1" fillId="15" borderId="0" xfId="0" applyNumberFormat="1" applyFont="1" applyFill="1" applyAlignment="1">
      <alignment horizontal="right" indent="1"/>
    </xf>
    <xf numFmtId="1" fontId="4" fillId="15" borderId="0" xfId="0" applyNumberFormat="1" applyFont="1" applyFill="1" applyAlignment="1">
      <alignment horizontal="right"/>
    </xf>
    <xf numFmtId="2" fontId="5" fillId="15" borderId="0" xfId="0" applyNumberFormat="1" applyFont="1" applyFill="1"/>
    <xf numFmtId="2" fontId="4" fillId="15" borderId="0" xfId="0" applyNumberFormat="1" applyFont="1" applyFill="1" applyAlignment="1">
      <alignment horizontal="right"/>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7" fillId="12" borderId="28" xfId="0" applyFont="1" applyFill="1" applyBorder="1" applyAlignment="1">
      <alignment horizontal="left" vertical="center" wrapText="1"/>
    </xf>
    <xf numFmtId="0" fontId="7" fillId="12" borderId="29" xfId="0" applyFont="1" applyFill="1" applyBorder="1" applyAlignment="1">
      <alignment horizontal="left" vertical="center" wrapText="1"/>
    </xf>
    <xf numFmtId="0" fontId="7" fillId="0" borderId="29" xfId="0" applyFont="1" applyBorder="1" applyAlignment="1">
      <alignment horizontal="left" vertical="center" wrapText="1"/>
    </xf>
    <xf numFmtId="0" fontId="7" fillId="12" borderId="30" xfId="0" applyFont="1" applyFill="1" applyBorder="1" applyAlignment="1">
      <alignment horizontal="left" vertical="center" wrapText="1"/>
    </xf>
    <xf numFmtId="0" fontId="7" fillId="0" borderId="22" xfId="0" applyFont="1" applyBorder="1" applyAlignment="1">
      <alignment horizontal="left" vertical="center" wrapText="1"/>
    </xf>
    <xf numFmtId="0" fontId="7" fillId="12" borderId="22" xfId="0" applyFont="1" applyFill="1" applyBorder="1" applyAlignment="1">
      <alignment horizontal="left" vertical="center" wrapText="1"/>
    </xf>
    <xf numFmtId="0" fontId="7" fillId="12" borderId="27" xfId="0" applyFont="1" applyFill="1" applyBorder="1" applyAlignment="1">
      <alignment horizontal="left" vertical="center" wrapText="1"/>
    </xf>
    <xf numFmtId="0" fontId="7" fillId="12" borderId="26" xfId="0" applyFont="1" applyFill="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2" fontId="0" fillId="0" borderId="0" xfId="0" applyNumberFormat="1" applyAlignment="1">
      <alignment horizontal="right" vertical="center" indent="1"/>
    </xf>
    <xf numFmtId="0" fontId="0" fillId="0" borderId="0" xfId="0" applyAlignment="1">
      <alignment horizontal="right" indent="1"/>
    </xf>
    <xf numFmtId="0" fontId="3" fillId="0" borderId="15" xfId="0" applyFont="1" applyBorder="1" applyAlignment="1">
      <alignment horizontal="left" vertical="center" indent="1"/>
    </xf>
    <xf numFmtId="2" fontId="4" fillId="0" borderId="15" xfId="0" applyNumberFormat="1" applyFont="1" applyBorder="1" applyAlignment="1">
      <alignment horizontal="right" vertical="center" indent="1"/>
    </xf>
    <xf numFmtId="0" fontId="4" fillId="0" borderId="15" xfId="0" applyFont="1" applyBorder="1" applyAlignment="1">
      <alignment horizontal="right" vertical="center" indent="1"/>
    </xf>
    <xf numFmtId="0" fontId="0" fillId="0" borderId="13" xfId="0" applyBorder="1" applyAlignment="1">
      <alignment horizontal="left" indent="1"/>
    </xf>
    <xf numFmtId="2" fontId="0" fillId="0" borderId="0" xfId="0" applyNumberFormat="1" applyAlignment="1">
      <alignment horizontal="right" indent="1"/>
    </xf>
    <xf numFmtId="2" fontId="0" fillId="10" borderId="8" xfId="0" applyNumberFormat="1" applyFill="1" applyBorder="1" applyAlignment="1">
      <alignment horizontal="right" indent="1"/>
    </xf>
    <xf numFmtId="0" fontId="0" fillId="0" borderId="14" xfId="0" applyBorder="1" applyAlignment="1">
      <alignment horizontal="left" indent="1"/>
    </xf>
    <xf numFmtId="2" fontId="0" fillId="0" borderId="15" xfId="0" applyNumberFormat="1" applyBorder="1" applyAlignment="1">
      <alignment horizontal="right" indent="1"/>
    </xf>
    <xf numFmtId="2" fontId="0" fillId="10" borderId="16" xfId="0" applyNumberFormat="1" applyFill="1" applyBorder="1" applyAlignment="1">
      <alignment horizontal="right" indent="1"/>
    </xf>
    <xf numFmtId="0" fontId="0" fillId="0" borderId="20" xfId="0" applyBorder="1" applyAlignment="1">
      <alignment horizontal="left" indent="1"/>
    </xf>
    <xf numFmtId="0" fontId="4" fillId="16" borderId="24" xfId="0" applyFont="1" applyFill="1" applyBorder="1" applyAlignment="1">
      <alignment vertical="center"/>
    </xf>
    <xf numFmtId="0" fontId="7" fillId="16" borderId="29" xfId="0" applyFont="1" applyFill="1" applyBorder="1" applyAlignment="1">
      <alignment horizontal="left" vertical="center" wrapText="1"/>
    </xf>
    <xf numFmtId="0" fontId="10" fillId="16" borderId="29" xfId="0" applyFont="1" applyFill="1" applyBorder="1" applyAlignment="1">
      <alignment horizontal="left" vertical="center" wrapText="1"/>
    </xf>
    <xf numFmtId="0" fontId="10" fillId="10" borderId="0" xfId="0" applyFont="1" applyFill="1" applyAlignment="1">
      <alignment horizontal="center" wrapText="1"/>
    </xf>
    <xf numFmtId="0" fontId="10" fillId="10" borderId="0" xfId="0" applyFont="1" applyFill="1" applyAlignment="1">
      <alignment horizontal="center" vertical="top" wrapText="1"/>
    </xf>
    <xf numFmtId="0" fontId="10" fillId="15" borderId="0" xfId="0" applyFont="1" applyFill="1" applyAlignment="1">
      <alignment horizontal="center" wrapText="1"/>
    </xf>
    <xf numFmtId="0" fontId="10" fillId="15" borderId="0" xfId="0" applyFont="1" applyFill="1" applyAlignment="1">
      <alignment horizontal="center" vertical="top" wrapText="1"/>
    </xf>
    <xf numFmtId="0" fontId="0" fillId="5" borderId="7" xfId="0" applyFill="1" applyBorder="1" applyAlignment="1">
      <alignment horizontal="left" wrapText="1" indent="1"/>
    </xf>
    <xf numFmtId="0" fontId="0" fillId="10" borderId="7" xfId="0" applyFill="1" applyBorder="1" applyAlignment="1">
      <alignment horizontal="left" wrapText="1" indent="1"/>
    </xf>
    <xf numFmtId="0" fontId="15" fillId="5" borderId="20" xfId="0" applyFont="1" applyFill="1" applyBorder="1" applyAlignment="1">
      <alignment horizontal="left" indent="1"/>
    </xf>
    <xf numFmtId="0" fontId="15" fillId="5" borderId="11" xfId="0" applyFont="1" applyFill="1" applyBorder="1" applyAlignment="1">
      <alignment horizontal="right" indent="1"/>
    </xf>
    <xf numFmtId="0" fontId="0" fillId="15" borderId="7" xfId="0" applyFill="1" applyBorder="1" applyAlignment="1">
      <alignment horizontal="left" indent="1"/>
    </xf>
    <xf numFmtId="0" fontId="0" fillId="12" borderId="7" xfId="0" applyFill="1" applyBorder="1" applyAlignment="1">
      <alignment horizontal="left" indent="1"/>
    </xf>
    <xf numFmtId="0" fontId="0" fillId="6" borderId="7" xfId="0" applyFill="1" applyBorder="1" applyAlignment="1">
      <alignment horizontal="left" indent="1"/>
    </xf>
    <xf numFmtId="21" fontId="15" fillId="9" borderId="11" xfId="0" applyNumberFormat="1" applyFont="1" applyFill="1" applyBorder="1" applyAlignment="1">
      <alignment horizontal="right" indent="1"/>
    </xf>
    <xf numFmtId="21" fontId="0" fillId="9" borderId="1" xfId="0" applyNumberFormat="1" applyFill="1" applyBorder="1" applyAlignment="1">
      <alignment horizontal="right" indent="1"/>
    </xf>
    <xf numFmtId="21" fontId="15" fillId="9" borderId="1" xfId="0" applyNumberFormat="1" applyFont="1" applyFill="1" applyBorder="1" applyAlignment="1">
      <alignment horizontal="right" indent="1"/>
    </xf>
    <xf numFmtId="21" fontId="1" fillId="9" borderId="1" xfId="0" applyNumberFormat="1" applyFont="1" applyFill="1" applyBorder="1" applyAlignment="1">
      <alignment horizontal="right" indent="1"/>
    </xf>
    <xf numFmtId="21" fontId="15" fillId="5" borderId="11" xfId="0" applyNumberFormat="1" applyFont="1" applyFill="1" applyBorder="1" applyAlignment="1">
      <alignment horizontal="right" indent="1"/>
    </xf>
    <xf numFmtId="21" fontId="0" fillId="5" borderId="2" xfId="0" applyNumberFormat="1" applyFill="1" applyBorder="1" applyAlignment="1">
      <alignment horizontal="right" indent="1"/>
    </xf>
    <xf numFmtId="21" fontId="15" fillId="5" borderId="1" xfId="0" applyNumberFormat="1" applyFont="1" applyFill="1" applyBorder="1" applyAlignment="1">
      <alignment horizontal="right" indent="1"/>
    </xf>
    <xf numFmtId="21" fontId="0" fillId="5" borderId="1" xfId="0" applyNumberFormat="1" applyFill="1" applyBorder="1" applyAlignment="1">
      <alignment horizontal="right" indent="1"/>
    </xf>
    <xf numFmtId="21" fontId="1" fillId="5" borderId="10" xfId="0" applyNumberFormat="1" applyFont="1" applyFill="1" applyBorder="1" applyAlignment="1">
      <alignment horizontal="right" indent="1"/>
    </xf>
    <xf numFmtId="21" fontId="15" fillId="5" borderId="5" xfId="0" applyNumberFormat="1" applyFont="1" applyFill="1" applyBorder="1" applyAlignment="1">
      <alignment horizontal="right" indent="1"/>
    </xf>
    <xf numFmtId="21" fontId="1" fillId="10" borderId="10" xfId="0" applyNumberFormat="1" applyFont="1" applyFill="1" applyBorder="1" applyAlignment="1">
      <alignment horizontal="right" indent="1"/>
    </xf>
    <xf numFmtId="0" fontId="0" fillId="15" borderId="13" xfId="0" applyFill="1" applyBorder="1" applyAlignment="1">
      <alignment horizontal="left" indent="1"/>
    </xf>
    <xf numFmtId="0" fontId="0" fillId="12" borderId="19" xfId="0" applyFill="1" applyBorder="1" applyAlignment="1">
      <alignment horizontal="center"/>
    </xf>
    <xf numFmtId="0" fontId="0" fillId="6" borderId="1" xfId="0" applyFill="1" applyBorder="1" applyAlignment="1">
      <alignment horizontal="center"/>
    </xf>
    <xf numFmtId="0" fontId="0" fillId="6" borderId="11" xfId="0" applyFill="1" applyBorder="1" applyAlignment="1">
      <alignment horizontal="center"/>
    </xf>
    <xf numFmtId="0" fontId="0" fillId="6" borderId="2" xfId="0" applyFill="1" applyBorder="1" applyAlignment="1">
      <alignment horizontal="center"/>
    </xf>
    <xf numFmtId="0" fontId="1" fillId="6" borderId="1" xfId="0" applyFont="1" applyFill="1" applyBorder="1" applyAlignment="1">
      <alignment horizontal="center"/>
    </xf>
    <xf numFmtId="15" fontId="0" fillId="0" borderId="0" xfId="0" applyNumberFormat="1" applyAlignment="1">
      <alignment horizontal="left" indent="1"/>
    </xf>
    <xf numFmtId="0" fontId="0" fillId="12" borderId="2" xfId="0" applyFill="1" applyBorder="1" applyAlignment="1">
      <alignment horizontal="center"/>
    </xf>
    <xf numFmtId="0" fontId="0" fillId="15" borderId="11" xfId="0" applyFill="1" applyBorder="1" applyAlignment="1">
      <alignment horizontal="center"/>
    </xf>
    <xf numFmtId="0" fontId="0" fillId="15" borderId="2" xfId="0" applyFill="1" applyBorder="1" applyAlignment="1">
      <alignment horizontal="center"/>
    </xf>
    <xf numFmtId="0" fontId="0" fillId="15" borderId="1" xfId="0" applyFill="1" applyBorder="1" applyAlignment="1">
      <alignment horizontal="center"/>
    </xf>
    <xf numFmtId="0" fontId="0" fillId="15" borderId="10" xfId="0" applyFill="1" applyBorder="1" applyAlignment="1">
      <alignment horizontal="center"/>
    </xf>
    <xf numFmtId="0" fontId="7" fillId="12" borderId="23" xfId="0" applyFont="1" applyFill="1" applyBorder="1" applyAlignment="1">
      <alignment horizontal="left" vertical="center"/>
    </xf>
    <xf numFmtId="0" fontId="7" fillId="12" borderId="26" xfId="0" applyFont="1" applyFill="1" applyBorder="1" applyAlignment="1">
      <alignment horizontal="left" vertical="center"/>
    </xf>
    <xf numFmtId="0" fontId="7" fillId="0" borderId="23" xfId="0" applyFont="1" applyBorder="1" applyAlignment="1">
      <alignment horizontal="left" vertical="center"/>
    </xf>
    <xf numFmtId="0" fontId="7" fillId="0" borderId="28" xfId="0" applyFont="1" applyBorder="1" applyAlignment="1">
      <alignment horizontal="left" vertical="center" wrapText="1"/>
    </xf>
    <xf numFmtId="0" fontId="7" fillId="12" borderId="24" xfId="0" applyFont="1" applyFill="1" applyBorder="1" applyAlignment="1">
      <alignment horizontal="left" vertical="center"/>
    </xf>
    <xf numFmtId="0" fontId="7" fillId="12" borderId="22" xfId="0" applyFont="1" applyFill="1" applyBorder="1" applyAlignment="1">
      <alignment horizontal="left" vertical="center"/>
    </xf>
    <xf numFmtId="0" fontId="7" fillId="0" borderId="24" xfId="0" applyFont="1" applyBorder="1" applyAlignment="1">
      <alignment horizontal="left" vertical="center"/>
    </xf>
    <xf numFmtId="0" fontId="7" fillId="0" borderId="22" xfId="0" applyFont="1" applyBorder="1" applyAlignment="1">
      <alignment horizontal="left" vertical="center"/>
    </xf>
    <xf numFmtId="0" fontId="7" fillId="17" borderId="22" xfId="0" applyFont="1" applyFill="1" applyBorder="1" applyAlignment="1">
      <alignment horizontal="left" vertical="center"/>
    </xf>
    <xf numFmtId="0" fontId="7" fillId="17" borderId="24" xfId="0" applyFont="1" applyFill="1" applyBorder="1" applyAlignment="1">
      <alignment horizontal="left" vertical="center"/>
    </xf>
    <xf numFmtId="0" fontId="31" fillId="17" borderId="29" xfId="0" applyFont="1" applyFill="1" applyBorder="1" applyAlignment="1">
      <alignment horizontal="left" vertical="center" wrapText="1"/>
    </xf>
    <xf numFmtId="0" fontId="7" fillId="17" borderId="29" xfId="0" applyFont="1" applyFill="1" applyBorder="1" applyAlignment="1">
      <alignment horizontal="left" vertical="center" wrapText="1"/>
    </xf>
    <xf numFmtId="0" fontId="7" fillId="16" borderId="24" xfId="0" applyFont="1" applyFill="1" applyBorder="1" applyAlignment="1">
      <alignment horizontal="left" vertical="center"/>
    </xf>
    <xf numFmtId="0" fontId="7" fillId="16" borderId="22" xfId="0" applyFont="1" applyFill="1" applyBorder="1" applyAlignment="1">
      <alignment horizontal="left" vertical="center"/>
    </xf>
    <xf numFmtId="0" fontId="7" fillId="0" borderId="25" xfId="0" applyFont="1" applyBorder="1" applyAlignment="1">
      <alignment horizontal="left" vertical="center"/>
    </xf>
    <xf numFmtId="0" fontId="7" fillId="12" borderId="27" xfId="0" applyFont="1" applyFill="1" applyBorder="1" applyAlignment="1">
      <alignment horizontal="left" vertical="center"/>
    </xf>
    <xf numFmtId="0" fontId="7" fillId="12" borderId="25" xfId="0" applyFont="1" applyFill="1" applyBorder="1" applyAlignment="1">
      <alignment horizontal="left" vertical="center"/>
    </xf>
    <xf numFmtId="0" fontId="36" fillId="16" borderId="29" xfId="0" applyFont="1" applyFill="1" applyBorder="1" applyAlignment="1">
      <alignment horizontal="left" vertical="center" wrapText="1"/>
    </xf>
    <xf numFmtId="0" fontId="36" fillId="17" borderId="29" xfId="0" applyFont="1" applyFill="1" applyBorder="1" applyAlignment="1">
      <alignment horizontal="left" vertical="center" wrapText="1"/>
    </xf>
    <xf numFmtId="21" fontId="0" fillId="9" borderId="2" xfId="0" applyNumberFormat="1" applyFill="1" applyBorder="1" applyAlignment="1">
      <alignment horizontal="right" indent="1"/>
    </xf>
    <xf numFmtId="2" fontId="37" fillId="10" borderId="0" xfId="0" applyNumberFormat="1" applyFont="1" applyFill="1" applyAlignment="1">
      <alignment horizontal="right"/>
    </xf>
    <xf numFmtId="0" fontId="15" fillId="12" borderId="11" xfId="0" applyFont="1" applyFill="1" applyBorder="1" applyAlignment="1">
      <alignment horizontal="center"/>
    </xf>
    <xf numFmtId="0" fontId="15" fillId="12" borderId="2" xfId="0" applyFont="1" applyFill="1" applyBorder="1" applyAlignment="1">
      <alignment horizontal="center"/>
    </xf>
    <xf numFmtId="0" fontId="15" fillId="6" borderId="11" xfId="0" applyFont="1" applyFill="1" applyBorder="1" applyAlignment="1">
      <alignment horizontal="center"/>
    </xf>
    <xf numFmtId="0" fontId="15" fillId="6" borderId="2" xfId="0" applyFont="1" applyFill="1" applyBorder="1" applyAlignment="1">
      <alignment horizontal="center"/>
    </xf>
    <xf numFmtId="0" fontId="1" fillId="6" borderId="2" xfId="0" applyFont="1" applyFill="1" applyBorder="1" applyAlignment="1">
      <alignment horizontal="center"/>
    </xf>
    <xf numFmtId="0" fontId="1" fillId="6" borderId="19" xfId="0" applyFont="1" applyFill="1" applyBorder="1" applyAlignment="1">
      <alignment horizontal="center"/>
    </xf>
    <xf numFmtId="0" fontId="15" fillId="15" borderId="11" xfId="0" applyFont="1" applyFill="1" applyBorder="1" applyAlignment="1">
      <alignment horizontal="center"/>
    </xf>
    <xf numFmtId="0" fontId="15" fillId="15" borderId="2"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xf>
    <xf numFmtId="0" fontId="0" fillId="12" borderId="11" xfId="0" applyFill="1" applyBorder="1" applyAlignment="1">
      <alignment horizontal="center"/>
    </xf>
    <xf numFmtId="0" fontId="22" fillId="15" borderId="0" xfId="1" applyFont="1" applyFill="1" applyBorder="1" applyAlignment="1">
      <alignment horizontal="left" indent="1"/>
    </xf>
    <xf numFmtId="0" fontId="22" fillId="12" borderId="0" xfId="1" applyFont="1" applyFill="1" applyBorder="1" applyAlignment="1">
      <alignment horizontal="left" indent="1"/>
    </xf>
    <xf numFmtId="49" fontId="1" fillId="9" borderId="16" xfId="0" applyNumberFormat="1" applyFont="1" applyFill="1" applyBorder="1" applyAlignment="1">
      <alignment horizontal="left" indent="1"/>
    </xf>
    <xf numFmtId="0" fontId="0" fillId="10" borderId="21" xfId="0" applyFill="1" applyBorder="1" applyAlignment="1">
      <alignment horizontal="left" indent="1"/>
    </xf>
    <xf numFmtId="0" fontId="0" fillId="10" borderId="6" xfId="0" applyFill="1" applyBorder="1" applyAlignment="1">
      <alignment horizontal="left" indent="1"/>
    </xf>
    <xf numFmtId="0" fontId="0" fillId="15" borderId="21" xfId="0" applyFill="1" applyBorder="1" applyAlignment="1">
      <alignment horizontal="left" indent="1"/>
    </xf>
    <xf numFmtId="0" fontId="0" fillId="15" borderId="6" xfId="0" applyFill="1" applyBorder="1" applyAlignment="1">
      <alignment horizontal="left" indent="1"/>
    </xf>
    <xf numFmtId="0" fontId="0" fillId="9" borderId="1" xfId="0" applyFill="1" applyBorder="1" applyAlignment="1">
      <alignment horizontal="center"/>
    </xf>
    <xf numFmtId="0" fontId="15" fillId="9" borderId="1" xfId="0" applyFont="1" applyFill="1" applyBorder="1" applyAlignment="1">
      <alignment horizontal="center"/>
    </xf>
    <xf numFmtId="0" fontId="1" fillId="9" borderId="1" xfId="0" applyFont="1" applyFill="1" applyBorder="1" applyAlignment="1">
      <alignment horizontal="center"/>
    </xf>
    <xf numFmtId="0" fontId="0" fillId="6" borderId="19" xfId="0" applyFill="1" applyBorder="1" applyAlignment="1">
      <alignment horizontal="center"/>
    </xf>
    <xf numFmtId="0" fontId="4" fillId="0" borderId="28" xfId="0" applyFont="1" applyBorder="1" applyAlignment="1">
      <alignment vertical="center"/>
    </xf>
    <xf numFmtId="0" fontId="4" fillId="0" borderId="29" xfId="0" applyFont="1" applyBorder="1" applyAlignment="1">
      <alignment vertical="center"/>
    </xf>
    <xf numFmtId="0" fontId="4" fillId="17" borderId="24" xfId="0" applyFont="1" applyFill="1" applyBorder="1" applyAlignment="1">
      <alignment vertical="center"/>
    </xf>
    <xf numFmtId="0" fontId="4" fillId="17" borderId="29" xfId="0" applyFont="1" applyFill="1" applyBorder="1" applyAlignment="1">
      <alignment vertical="center"/>
    </xf>
    <xf numFmtId="0" fontId="4" fillId="16" borderId="29" xfId="0" applyFont="1" applyFill="1" applyBorder="1" applyAlignment="1">
      <alignment vertical="center"/>
    </xf>
    <xf numFmtId="15" fontId="21" fillId="10" borderId="13" xfId="0" applyNumberFormat="1" applyFont="1" applyFill="1" applyBorder="1" applyAlignment="1">
      <alignment horizontal="left" indent="1"/>
    </xf>
    <xf numFmtId="0" fontId="38" fillId="17" borderId="29" xfId="0" applyFont="1" applyFill="1" applyBorder="1" applyAlignment="1">
      <alignment horizontal="left" vertical="center" wrapText="1"/>
    </xf>
    <xf numFmtId="0" fontId="23" fillId="10" borderId="8" xfId="0" applyFont="1" applyFill="1" applyBorder="1" applyAlignment="1">
      <alignment horizontal="left" indent="1"/>
    </xf>
    <xf numFmtId="0" fontId="0" fillId="0" borderId="0" xfId="0" applyAlignment="1">
      <alignment horizontal="center"/>
    </xf>
    <xf numFmtId="0" fontId="15" fillId="0" borderId="0" xfId="0" applyFont="1" applyAlignment="1">
      <alignment horizontal="center"/>
    </xf>
    <xf numFmtId="2" fontId="4" fillId="18" borderId="0" xfId="0" applyNumberFormat="1" applyFont="1" applyFill="1" applyAlignment="1">
      <alignment horizontal="right"/>
    </xf>
    <xf numFmtId="2" fontId="5" fillId="18" borderId="0" xfId="0" applyNumberFormat="1" applyFont="1" applyFill="1"/>
    <xf numFmtId="2" fontId="0" fillId="18" borderId="6" xfId="0" applyNumberFormat="1" applyFill="1" applyBorder="1" applyAlignment="1">
      <alignment horizontal="right" indent="1"/>
    </xf>
    <xf numFmtId="0" fontId="0" fillId="18" borderId="7" xfId="0" applyFill="1" applyBorder="1" applyAlignment="1">
      <alignment horizontal="left" indent="1"/>
    </xf>
    <xf numFmtId="0" fontId="0" fillId="18" borderId="1" xfId="0" applyFill="1" applyBorder="1" applyAlignment="1">
      <alignment horizontal="right" indent="1"/>
    </xf>
    <xf numFmtId="21" fontId="0" fillId="18" borderId="1" xfId="0" applyNumberFormat="1" applyFill="1" applyBorder="1" applyAlignment="1">
      <alignment horizontal="right" indent="1"/>
    </xf>
    <xf numFmtId="2" fontId="0" fillId="18" borderId="8" xfId="0" applyNumberFormat="1" applyFill="1" applyBorder="1" applyAlignment="1">
      <alignment horizontal="right" indent="1"/>
    </xf>
    <xf numFmtId="0" fontId="0" fillId="18" borderId="9" xfId="0" applyFill="1" applyBorder="1" applyAlignment="1">
      <alignment horizontal="left" indent="1"/>
    </xf>
    <xf numFmtId="0" fontId="0" fillId="18" borderId="10" xfId="0" applyFill="1" applyBorder="1" applyAlignment="1">
      <alignment horizontal="right" indent="1"/>
    </xf>
    <xf numFmtId="21" fontId="0" fillId="18" borderId="10" xfId="0" applyNumberFormat="1" applyFill="1" applyBorder="1" applyAlignment="1">
      <alignment horizontal="right" indent="1"/>
    </xf>
    <xf numFmtId="2" fontId="0" fillId="18" borderId="12" xfId="0" applyNumberFormat="1" applyFill="1" applyBorder="1" applyAlignment="1">
      <alignment horizontal="right" indent="1"/>
    </xf>
    <xf numFmtId="0" fontId="0" fillId="18" borderId="4" xfId="0" applyFill="1" applyBorder="1" applyAlignment="1">
      <alignment horizontal="left" indent="1"/>
    </xf>
    <xf numFmtId="0" fontId="0" fillId="18" borderId="5" xfId="0" applyFill="1" applyBorder="1" applyAlignment="1">
      <alignment horizontal="right" indent="1"/>
    </xf>
    <xf numFmtId="21" fontId="0" fillId="18" borderId="5" xfId="0" applyNumberFormat="1" applyFill="1" applyBorder="1" applyAlignment="1">
      <alignment horizontal="right" indent="1"/>
    </xf>
    <xf numFmtId="0" fontId="39" fillId="0" borderId="0" xfId="0" applyFont="1"/>
    <xf numFmtId="0" fontId="39" fillId="0" borderId="0" xfId="0" applyFont="1" applyAlignment="1">
      <alignment horizontal="left" indent="1"/>
    </xf>
    <xf numFmtId="2" fontId="0" fillId="0" borderId="0" xfId="0" applyNumberFormat="1" applyAlignment="1">
      <alignment horizontal="left" indent="1"/>
    </xf>
    <xf numFmtId="168" fontId="0" fillId="0" borderId="0" xfId="0" applyNumberFormat="1" applyAlignment="1">
      <alignment horizontal="left"/>
    </xf>
    <xf numFmtId="0" fontId="19" fillId="0" borderId="0" xfId="0" applyFont="1" applyAlignment="1">
      <alignment horizontal="left"/>
    </xf>
    <xf numFmtId="0" fontId="7" fillId="0" borderId="30" xfId="0" applyFont="1" applyBorder="1" applyAlignment="1">
      <alignment horizontal="left" vertical="center" wrapText="1"/>
    </xf>
    <xf numFmtId="0" fontId="10" fillId="17" borderId="29" xfId="0" applyFont="1" applyFill="1" applyBorder="1" applyAlignment="1">
      <alignment horizontal="left" vertical="center" wrapText="1"/>
    </xf>
    <xf numFmtId="0" fontId="21" fillId="10" borderId="8" xfId="0" applyFont="1" applyFill="1" applyBorder="1" applyAlignment="1">
      <alignment horizontal="left" indent="1"/>
    </xf>
    <xf numFmtId="15" fontId="21" fillId="9" borderId="13" xfId="1" applyNumberFormat="1" applyFont="1" applyFill="1" applyBorder="1" applyAlignment="1" applyProtection="1">
      <alignment horizontal="left" indent="1"/>
    </xf>
    <xf numFmtId="0" fontId="41" fillId="9" borderId="0" xfId="1" applyFont="1" applyFill="1" applyBorder="1" applyAlignment="1" applyProtection="1"/>
    <xf numFmtId="0" fontId="41" fillId="9" borderId="0" xfId="1" applyFont="1" applyFill="1" applyBorder="1" applyAlignment="1" applyProtection="1">
      <alignment horizontal="left" indent="1"/>
    </xf>
    <xf numFmtId="0" fontId="21" fillId="9" borderId="0" xfId="1" applyFont="1" applyFill="1" applyBorder="1" applyAlignment="1" applyProtection="1">
      <alignment horizontal="left" indent="1"/>
    </xf>
    <xf numFmtId="0" fontId="21" fillId="9" borderId="0" xfId="0" applyFont="1" applyFill="1" applyAlignment="1">
      <alignment horizontal="left" indent="1"/>
    </xf>
    <xf numFmtId="0" fontId="41" fillId="9" borderId="0" xfId="1" applyFont="1" applyFill="1" applyBorder="1" applyAlignment="1">
      <alignment horizontal="left" indent="1"/>
    </xf>
    <xf numFmtId="0" fontId="41" fillId="10" borderId="0" xfId="1" applyFont="1" applyFill="1" applyBorder="1" applyAlignment="1">
      <alignment horizontal="left"/>
    </xf>
    <xf numFmtId="15" fontId="42" fillId="13" borderId="14" xfId="0" applyNumberFormat="1" applyFont="1" applyFill="1" applyBorder="1" applyAlignment="1">
      <alignment horizontal="left" indent="1"/>
    </xf>
    <xf numFmtId="0" fontId="43" fillId="12" borderId="15" xfId="0" applyFont="1" applyFill="1" applyBorder="1"/>
    <xf numFmtId="0" fontId="42" fillId="12" borderId="15" xfId="0" applyFont="1" applyFill="1" applyBorder="1" applyAlignment="1">
      <alignment horizontal="left" indent="1"/>
    </xf>
    <xf numFmtId="0" fontId="43" fillId="12" borderId="15" xfId="0" applyFont="1" applyFill="1" applyBorder="1" applyAlignment="1">
      <alignment horizontal="left" indent="1"/>
    </xf>
    <xf numFmtId="1" fontId="42" fillId="12" borderId="15" xfId="0" applyNumberFormat="1" applyFont="1" applyFill="1" applyBorder="1" applyAlignment="1">
      <alignment horizontal="left"/>
    </xf>
    <xf numFmtId="0" fontId="42" fillId="12" borderId="16" xfId="0" applyFont="1" applyFill="1" applyBorder="1" applyAlignment="1">
      <alignment horizontal="left" indent="1"/>
    </xf>
    <xf numFmtId="15" fontId="1" fillId="10" borderId="13" xfId="0" applyNumberFormat="1" applyFont="1" applyFill="1" applyBorder="1" applyAlignment="1">
      <alignment horizontal="left" indent="1"/>
    </xf>
    <xf numFmtId="0" fontId="22" fillId="10" borderId="15" xfId="1" applyFont="1" applyFill="1" applyBorder="1" applyAlignment="1" applyProtection="1"/>
    <xf numFmtId="0" fontId="22" fillId="10" borderId="15" xfId="1" applyFont="1" applyFill="1" applyBorder="1" applyAlignment="1" applyProtection="1">
      <alignment horizontal="left" indent="1"/>
    </xf>
    <xf numFmtId="15" fontId="1" fillId="13" borderId="13" xfId="0" applyNumberFormat="1" applyFont="1" applyFill="1" applyBorder="1" applyAlignment="1">
      <alignment horizontal="left" indent="1"/>
    </xf>
    <xf numFmtId="0" fontId="1" fillId="12" borderId="0" xfId="0" applyFont="1" applyFill="1" applyAlignment="1">
      <alignment horizontal="left" indent="1"/>
    </xf>
    <xf numFmtId="1" fontId="1" fillId="12" borderId="0" xfId="0" applyNumberFormat="1" applyFont="1" applyFill="1" applyAlignment="1">
      <alignment horizontal="left" indent="1"/>
    </xf>
    <xf numFmtId="0" fontId="1" fillId="12" borderId="8" xfId="0" applyFont="1" applyFill="1" applyBorder="1" applyAlignment="1">
      <alignment horizontal="left" indent="1"/>
    </xf>
    <xf numFmtId="15" fontId="1" fillId="15" borderId="13" xfId="0" applyNumberFormat="1" applyFont="1" applyFill="1" applyBorder="1" applyAlignment="1">
      <alignment horizontal="left" indent="1"/>
    </xf>
    <xf numFmtId="0" fontId="22" fillId="15" borderId="0" xfId="1" applyFont="1" applyFill="1" applyBorder="1" applyAlignment="1" applyProtection="1"/>
    <xf numFmtId="0" fontId="1" fillId="15" borderId="0" xfId="0" applyFont="1" applyFill="1" applyAlignment="1">
      <alignment horizontal="left" indent="1"/>
    </xf>
    <xf numFmtId="0" fontId="1" fillId="15" borderId="0" xfId="1" applyFont="1" applyFill="1" applyBorder="1" applyAlignment="1" applyProtection="1">
      <alignment horizontal="left" indent="1"/>
    </xf>
    <xf numFmtId="0" fontId="1" fillId="15" borderId="8" xfId="0" applyFont="1" applyFill="1" applyBorder="1" applyAlignment="1">
      <alignment horizontal="left" indent="1"/>
    </xf>
    <xf numFmtId="15" fontId="1" fillId="9" borderId="13" xfId="1" applyNumberFormat="1" applyFont="1" applyFill="1" applyBorder="1" applyAlignment="1" applyProtection="1">
      <alignment horizontal="left" indent="1"/>
    </xf>
    <xf numFmtId="0" fontId="41" fillId="10" borderId="0" xfId="1" applyFont="1" applyFill="1" applyBorder="1" applyAlignment="1" applyProtection="1"/>
    <xf numFmtId="0" fontId="41" fillId="10" borderId="0" xfId="1" applyFont="1" applyFill="1" applyBorder="1" applyAlignment="1" applyProtection="1">
      <alignment horizontal="left" indent="1"/>
    </xf>
    <xf numFmtId="0" fontId="21" fillId="10" borderId="0" xfId="1" applyFont="1" applyFill="1" applyBorder="1" applyAlignment="1" applyProtection="1">
      <alignment horizontal="left" indent="1"/>
    </xf>
    <xf numFmtId="0" fontId="21" fillId="10" borderId="0" xfId="0" applyFont="1" applyFill="1" applyAlignment="1">
      <alignment horizontal="left" indent="1"/>
    </xf>
    <xf numFmtId="0" fontId="41" fillId="10" borderId="0" xfId="1" applyFont="1" applyFill="1" applyBorder="1" applyAlignment="1">
      <alignment horizontal="left" indent="1"/>
    </xf>
    <xf numFmtId="2" fontId="21" fillId="10" borderId="0" xfId="1" applyNumberFormat="1" applyFont="1" applyFill="1" applyBorder="1" applyAlignment="1" applyProtection="1">
      <alignment horizontal="left" indent="1"/>
    </xf>
    <xf numFmtId="15" fontId="21" fillId="8" borderId="13" xfId="4" applyNumberFormat="1" applyFont="1" applyFill="1" applyBorder="1" applyAlignment="1">
      <alignment horizontal="left" indent="1"/>
    </xf>
    <xf numFmtId="0" fontId="41" fillId="14" borderId="0" xfId="1" applyFont="1" applyFill="1" applyBorder="1"/>
    <xf numFmtId="0" fontId="21" fillId="6" borderId="0" xfId="0" applyFont="1" applyFill="1" applyAlignment="1">
      <alignment horizontal="left" indent="1"/>
    </xf>
    <xf numFmtId="0" fontId="21" fillId="14" borderId="0" xfId="4" applyFont="1" applyFill="1" applyBorder="1" applyAlignment="1">
      <alignment horizontal="left" indent="1"/>
    </xf>
    <xf numFmtId="0" fontId="41" fillId="6" borderId="0" xfId="1" applyFont="1" applyFill="1" applyBorder="1" applyAlignment="1">
      <alignment horizontal="left" indent="1"/>
    </xf>
    <xf numFmtId="0" fontId="21" fillId="6" borderId="8" xfId="0" applyFont="1" applyFill="1" applyBorder="1" applyAlignment="1">
      <alignment horizontal="left" indent="1"/>
    </xf>
    <xf numFmtId="0" fontId="21" fillId="14" borderId="0" xfId="4" applyFont="1" applyFill="1" applyBorder="1"/>
    <xf numFmtId="0" fontId="44" fillId="10" borderId="0" xfId="1" applyFont="1" applyFill="1" applyBorder="1" applyAlignment="1" applyProtection="1"/>
    <xf numFmtId="0" fontId="44" fillId="10" borderId="0" xfId="1" applyFont="1" applyFill="1" applyBorder="1" applyAlignment="1">
      <alignment horizontal="left" indent="1"/>
    </xf>
    <xf numFmtId="0" fontId="26" fillId="0" borderId="0" xfId="0" applyFont="1" applyAlignment="1">
      <alignment horizontal="center" vertical="center" wrapText="1"/>
    </xf>
    <xf numFmtId="0" fontId="27" fillId="0" borderId="0" xfId="0" applyFont="1" applyAlignment="1">
      <alignment vertical="center" wrapText="1"/>
    </xf>
    <xf numFmtId="0" fontId="38" fillId="16" borderId="29" xfId="0" applyFont="1" applyFill="1" applyBorder="1" applyAlignment="1">
      <alignment horizontal="left" vertical="center" wrapText="1"/>
    </xf>
    <xf numFmtId="1" fontId="40" fillId="0" borderId="0" xfId="0" applyNumberFormat="1" applyFont="1" applyAlignment="1">
      <alignment horizontal="center"/>
    </xf>
    <xf numFmtId="0" fontId="27" fillId="0" borderId="0" xfId="0" applyFont="1" applyAlignment="1">
      <alignment horizontal="center"/>
    </xf>
    <xf numFmtId="15" fontId="21" fillId="15" borderId="13" xfId="0" applyNumberFormat="1" applyFont="1" applyFill="1" applyBorder="1" applyAlignment="1">
      <alignment horizontal="left" indent="1"/>
    </xf>
    <xf numFmtId="0" fontId="41" fillId="15" borderId="0" xfId="1" applyFont="1" applyFill="1" applyBorder="1" applyAlignment="1" applyProtection="1"/>
    <xf numFmtId="0" fontId="21" fillId="15" borderId="0" xfId="0" applyFont="1" applyFill="1" applyAlignment="1">
      <alignment horizontal="left" indent="1"/>
    </xf>
    <xf numFmtId="0" fontId="21" fillId="15" borderId="0" xfId="1" applyFont="1" applyFill="1" applyBorder="1" applyAlignment="1" applyProtection="1">
      <alignment horizontal="left" indent="1"/>
    </xf>
    <xf numFmtId="0" fontId="41" fillId="15" borderId="0" xfId="1" applyFont="1" applyFill="1" applyBorder="1" applyAlignment="1">
      <alignment horizontal="left" indent="1"/>
    </xf>
    <xf numFmtId="0" fontId="21" fillId="15" borderId="8" xfId="0" applyFont="1" applyFill="1" applyBorder="1" applyAlignment="1">
      <alignment horizontal="left" indent="1"/>
    </xf>
    <xf numFmtId="0" fontId="41" fillId="14" borderId="0" xfId="1" applyFont="1" applyFill="1"/>
    <xf numFmtId="0" fontId="1" fillId="18" borderId="4" xfId="0" applyFont="1" applyFill="1" applyBorder="1" applyAlignment="1">
      <alignment horizontal="left" indent="1"/>
    </xf>
    <xf numFmtId="0" fontId="1" fillId="15" borderId="7" xfId="0" applyFont="1" applyFill="1" applyBorder="1" applyAlignment="1">
      <alignment horizontal="left" indent="1"/>
    </xf>
    <xf numFmtId="0" fontId="1" fillId="5" borderId="7" xfId="0" applyFont="1" applyFill="1" applyBorder="1" applyAlignment="1">
      <alignment horizontal="left" wrapText="1" indent="1"/>
    </xf>
    <xf numFmtId="0" fontId="28" fillId="0" borderId="0" xfId="0" applyFont="1" applyAlignment="1">
      <alignment horizontal="center" vertical="center"/>
    </xf>
    <xf numFmtId="165" fontId="4" fillId="0" borderId="20" xfId="0" applyNumberFormat="1" applyFont="1" applyBorder="1" applyAlignment="1">
      <alignment horizontal="left" vertical="center" indent="1"/>
    </xf>
    <xf numFmtId="0" fontId="0" fillId="0" borderId="21" xfId="0" applyBorder="1" applyAlignment="1">
      <alignment horizontal="left" indent="2"/>
    </xf>
    <xf numFmtId="0" fontId="1" fillId="0" borderId="13" xfId="0" applyFont="1" applyBorder="1" applyAlignment="1">
      <alignment horizontal="left" vertical="top" wrapText="1" indent="2"/>
    </xf>
    <xf numFmtId="0" fontId="1" fillId="0" borderId="0" xfId="0" applyFont="1" applyAlignment="1">
      <alignment horizontal="left" vertical="top" wrapText="1" indent="3"/>
    </xf>
    <xf numFmtId="0" fontId="0" fillId="0" borderId="8" xfId="0" applyBorder="1"/>
    <xf numFmtId="0" fontId="1" fillId="0" borderId="0" xfId="0" applyFont="1" applyAlignment="1">
      <alignment horizontal="left" vertical="top" wrapText="1" indent="4"/>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0" fillId="0" borderId="0" xfId="0" applyAlignment="1">
      <alignment horizontal="left" vertical="top" wrapText="1" indent="3"/>
    </xf>
    <xf numFmtId="0" fontId="4" fillId="0" borderId="0" xfId="0" applyFont="1" applyAlignment="1">
      <alignment horizontal="left" vertical="top" wrapText="1" indent="3"/>
    </xf>
    <xf numFmtId="0" fontId="1" fillId="0" borderId="0" xfId="0" applyFont="1" applyAlignment="1">
      <alignment horizontal="center" vertical="top" wrapText="1"/>
    </xf>
    <xf numFmtId="0" fontId="2" fillId="0" borderId="8" xfId="1" applyBorder="1" applyAlignment="1">
      <alignment horizontal="center" vertical="center" wrapText="1"/>
    </xf>
    <xf numFmtId="0" fontId="1" fillId="0" borderId="14" xfId="0" applyFont="1" applyBorder="1" applyAlignment="1">
      <alignment horizontal="left" vertical="top" wrapText="1" indent="2"/>
    </xf>
    <xf numFmtId="0" fontId="1" fillId="0" borderId="15" xfId="0" applyFont="1" applyBorder="1" applyAlignment="1">
      <alignment horizontal="left" vertical="top" wrapText="1" indent="2"/>
    </xf>
    <xf numFmtId="0" fontId="1" fillId="0" borderId="15" xfId="0" applyFont="1" applyBorder="1" applyAlignment="1">
      <alignment horizontal="left" vertical="top" wrapText="1" indent="3"/>
    </xf>
    <xf numFmtId="0" fontId="1" fillId="0" borderId="0" xfId="0" applyFont="1" applyAlignment="1">
      <alignment horizontal="left" vertical="top" wrapText="1" indent="2"/>
    </xf>
    <xf numFmtId="0" fontId="4" fillId="0" borderId="20" xfId="0" applyFont="1" applyBorder="1" applyAlignment="1">
      <alignment horizontal="left" vertical="center" indent="1"/>
    </xf>
    <xf numFmtId="0" fontId="0" fillId="0" borderId="21" xfId="0" applyBorder="1"/>
    <xf numFmtId="0" fontId="21" fillId="0" borderId="21" xfId="0" applyFont="1" applyBorder="1" applyAlignment="1">
      <alignment vertical="center"/>
    </xf>
    <xf numFmtId="0" fontId="20" fillId="0" borderId="21" xfId="1" applyFont="1" applyBorder="1" applyAlignment="1">
      <alignment vertical="center"/>
    </xf>
    <xf numFmtId="0" fontId="0" fillId="0" borderId="6" xfId="0" applyBorder="1"/>
    <xf numFmtId="0" fontId="23" fillId="0" borderId="13" xfId="0" applyFont="1" applyBorder="1" applyAlignment="1">
      <alignment horizontal="left" vertical="center" indent="1"/>
    </xf>
    <xf numFmtId="0" fontId="22" fillId="0" borderId="0" xfId="1" applyFont="1" applyBorder="1" applyAlignment="1" applyProtection="1">
      <alignment horizontal="center"/>
    </xf>
    <xf numFmtId="0" fontId="45" fillId="0" borderId="0" xfId="1" applyFont="1" applyAlignment="1">
      <alignment horizontal="center" vertical="center"/>
    </xf>
    <xf numFmtId="2" fontId="34" fillId="0" borderId="0" xfId="0" applyNumberFormat="1" applyFont="1" applyAlignment="1">
      <alignment horizontal="left" vertical="top"/>
    </xf>
    <xf numFmtId="0" fontId="21" fillId="0" borderId="0" xfId="0" applyFont="1" applyAlignment="1">
      <alignment vertical="center"/>
    </xf>
    <xf numFmtId="164" fontId="23" fillId="9" borderId="8" xfId="0" applyNumberFormat="1" applyFont="1" applyFill="1" applyBorder="1" applyAlignment="1">
      <alignment horizontal="left" indent="1"/>
    </xf>
    <xf numFmtId="0" fontId="21" fillId="14" borderId="0" xfId="0" applyFont="1" applyFill="1" applyAlignment="1">
      <alignment horizontal="left" indent="1"/>
    </xf>
    <xf numFmtId="0" fontId="0" fillId="14" borderId="0" xfId="0" applyFill="1" applyAlignment="1">
      <alignment horizontal="left" indent="1"/>
    </xf>
    <xf numFmtId="2" fontId="34" fillId="0" borderId="0" xfId="0" applyNumberFormat="1" applyFont="1" applyAlignment="1">
      <alignment vertical="center"/>
    </xf>
    <xf numFmtId="0" fontId="46" fillId="0" borderId="0" xfId="1" applyFont="1" applyFill="1" applyAlignment="1"/>
    <xf numFmtId="0" fontId="34" fillId="0" borderId="0" xfId="0" applyFont="1"/>
    <xf numFmtId="0" fontId="48" fillId="19" borderId="33" xfId="1" quotePrefix="1" applyFont="1" applyFill="1" applyBorder="1" applyAlignment="1">
      <alignment horizontal="center" vertical="center"/>
    </xf>
    <xf numFmtId="0" fontId="46" fillId="0" borderId="0" xfId="1" applyFont="1" applyFill="1" applyAlignment="1">
      <alignment horizontal="center" vertical="center" wrapText="1"/>
    </xf>
    <xf numFmtId="0" fontId="51" fillId="0" borderId="0" xfId="0" applyFont="1"/>
    <xf numFmtId="0" fontId="48" fillId="0" borderId="0" xfId="1" applyFont="1" applyFill="1" applyBorder="1" applyAlignment="1">
      <alignment vertical="center"/>
    </xf>
    <xf numFmtId="0" fontId="18" fillId="0" borderId="0" xfId="0" applyFont="1" applyAlignment="1">
      <alignment vertical="center" wrapText="1"/>
    </xf>
    <xf numFmtId="0" fontId="52" fillId="0" borderId="0" xfId="0" applyFont="1" applyAlignment="1">
      <alignment horizontal="center" vertical="center" wrapText="1"/>
    </xf>
    <xf numFmtId="0" fontId="53" fillId="0" borderId="0" xfId="1" applyFont="1" applyAlignment="1">
      <alignment horizontal="center" vertical="center"/>
    </xf>
    <xf numFmtId="0" fontId="53" fillId="0" borderId="0" xfId="1" applyFont="1" applyBorder="1" applyAlignment="1">
      <alignment horizontal="center" vertical="center"/>
    </xf>
    <xf numFmtId="2" fontId="18" fillId="0" borderId="0" xfId="0" applyNumberFormat="1" applyFont="1" applyAlignment="1">
      <alignment horizontal="right" vertical="center" indent="1"/>
    </xf>
    <xf numFmtId="0" fontId="18" fillId="0" borderId="0" xfId="0" applyFont="1" applyAlignment="1">
      <alignment horizontal="right" indent="1"/>
    </xf>
    <xf numFmtId="0" fontId="18" fillId="0" borderId="0" xfId="0" applyFont="1" applyAlignment="1">
      <alignment vertical="center"/>
    </xf>
    <xf numFmtId="0" fontId="18" fillId="0" borderId="0" xfId="0" applyFont="1"/>
    <xf numFmtId="2" fontId="18" fillId="0" borderId="0" xfId="0" applyNumberFormat="1" applyFont="1"/>
    <xf numFmtId="0" fontId="18" fillId="0" borderId="0" xfId="0" applyFont="1" applyAlignment="1">
      <alignment horizontal="center"/>
    </xf>
    <xf numFmtId="0" fontId="54" fillId="0" borderId="0" xfId="0" applyFont="1"/>
    <xf numFmtId="0" fontId="55" fillId="0" borderId="0" xfId="1" applyFont="1" applyFill="1" applyAlignment="1"/>
    <xf numFmtId="2" fontId="56" fillId="0" borderId="0" xfId="0" applyNumberFormat="1" applyFont="1" applyAlignment="1">
      <alignment vertical="center"/>
    </xf>
    <xf numFmtId="0" fontId="45" fillId="0" borderId="0" xfId="1" applyFont="1" applyAlignment="1">
      <alignment vertical="center"/>
    </xf>
    <xf numFmtId="0" fontId="45" fillId="0" borderId="0" xfId="1" applyFont="1" applyBorder="1" applyAlignment="1">
      <alignment vertical="center"/>
    </xf>
    <xf numFmtId="0" fontId="45" fillId="0" borderId="0" xfId="1" applyFont="1" applyBorder="1" applyAlignment="1">
      <alignment horizontal="center" vertical="center"/>
    </xf>
    <xf numFmtId="21" fontId="1" fillId="12" borderId="0" xfId="0" applyNumberFormat="1" applyFont="1" applyFill="1" applyAlignment="1">
      <alignment horizontal="right" indent="1"/>
    </xf>
    <xf numFmtId="0" fontId="1" fillId="18" borderId="7" xfId="0" applyFont="1" applyFill="1" applyBorder="1" applyAlignment="1">
      <alignment horizontal="left" indent="1"/>
    </xf>
    <xf numFmtId="0" fontId="0" fillId="5" borderId="5" xfId="0" applyFill="1" applyBorder="1" applyAlignment="1">
      <alignment horizontal="center"/>
    </xf>
    <xf numFmtId="0" fontId="0" fillId="5" borderId="1" xfId="0" applyFill="1" applyBorder="1" applyAlignment="1">
      <alignment horizontal="center"/>
    </xf>
    <xf numFmtId="0" fontId="0" fillId="5" borderId="10" xfId="0" applyFill="1" applyBorder="1" applyAlignment="1">
      <alignment horizontal="center"/>
    </xf>
    <xf numFmtId="0" fontId="7" fillId="0" borderId="37" xfId="0" applyFont="1" applyBorder="1" applyAlignment="1">
      <alignment horizontal="left"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xf>
    <xf numFmtId="0" fontId="7" fillId="0" borderId="40" xfId="0" applyFont="1" applyBorder="1" applyAlignment="1">
      <alignment horizontal="left" vertical="center" wrapText="1"/>
    </xf>
    <xf numFmtId="0" fontId="7" fillId="20" borderId="39" xfId="0" applyFont="1" applyFill="1" applyBorder="1" applyAlignment="1">
      <alignment horizontal="left" vertical="center"/>
    </xf>
    <xf numFmtId="0" fontId="57" fillId="20" borderId="40" xfId="0" applyFont="1" applyFill="1" applyBorder="1" applyAlignment="1">
      <alignment horizontal="left" vertical="center" wrapText="1"/>
    </xf>
    <xf numFmtId="0" fontId="7" fillId="21" borderId="39" xfId="0" applyFont="1" applyFill="1" applyBorder="1" applyAlignment="1">
      <alignment horizontal="left" vertical="center"/>
    </xf>
    <xf numFmtId="0" fontId="7" fillId="21" borderId="40" xfId="0" applyFont="1" applyFill="1" applyBorder="1" applyAlignment="1">
      <alignment horizontal="left" vertical="center" wrapText="1"/>
    </xf>
    <xf numFmtId="0" fontId="7" fillId="20" borderId="40" xfId="0" applyFont="1" applyFill="1" applyBorder="1" applyAlignment="1">
      <alignment horizontal="left" vertical="center" wrapText="1"/>
    </xf>
    <xf numFmtId="0" fontId="36" fillId="20" borderId="40" xfId="0" applyFont="1" applyFill="1" applyBorder="1" applyAlignment="1">
      <alignment horizontal="left" vertical="center" wrapText="1"/>
    </xf>
    <xf numFmtId="0" fontId="7" fillId="12" borderId="41" xfId="0" applyFont="1" applyFill="1" applyBorder="1" applyAlignment="1">
      <alignment horizontal="left" vertical="center"/>
    </xf>
    <xf numFmtId="0" fontId="7" fillId="12" borderId="42" xfId="0" applyFont="1" applyFill="1" applyBorder="1" applyAlignment="1">
      <alignment horizontal="left" vertical="center" wrapText="1"/>
    </xf>
    <xf numFmtId="0" fontId="7" fillId="12" borderId="43" xfId="0" applyFont="1" applyFill="1" applyBorder="1" applyAlignment="1">
      <alignment horizontal="left" vertical="center"/>
    </xf>
    <xf numFmtId="0" fontId="7" fillId="12" borderId="44" xfId="0" applyFont="1" applyFill="1" applyBorder="1" applyAlignment="1">
      <alignment horizontal="left" vertical="center" wrapText="1"/>
    </xf>
    <xf numFmtId="0" fontId="7" fillId="12" borderId="45" xfId="0" applyFont="1" applyFill="1" applyBorder="1" applyAlignment="1">
      <alignment horizontal="left" vertical="center"/>
    </xf>
    <xf numFmtId="0" fontId="7" fillId="12" borderId="46" xfId="0" applyFont="1" applyFill="1" applyBorder="1" applyAlignment="1">
      <alignment horizontal="left" vertical="center" wrapText="1"/>
    </xf>
    <xf numFmtId="0" fontId="1" fillId="15" borderId="2" xfId="0" applyFont="1" applyFill="1" applyBorder="1" applyAlignment="1">
      <alignment horizontal="center"/>
    </xf>
    <xf numFmtId="0" fontId="1" fillId="15" borderId="1" xfId="0" applyFont="1" applyFill="1" applyBorder="1" applyAlignment="1">
      <alignment horizontal="center"/>
    </xf>
    <xf numFmtId="0" fontId="6" fillId="0" borderId="0" xfId="0" applyFont="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41" fillId="9" borderId="21" xfId="1" applyFont="1" applyFill="1" applyBorder="1" applyAlignment="1" applyProtection="1"/>
    <xf numFmtId="0" fontId="21" fillId="9" borderId="21" xfId="2" applyFont="1" applyFill="1" applyBorder="1" applyAlignment="1">
      <alignment horizontal="left" indent="1"/>
    </xf>
    <xf numFmtId="0" fontId="41" fillId="9" borderId="21" xfId="1" applyFont="1" applyFill="1" applyBorder="1" applyAlignment="1" applyProtection="1">
      <alignment horizontal="left" indent="1"/>
    </xf>
    <xf numFmtId="0" fontId="23" fillId="9" borderId="6" xfId="0" applyFont="1" applyFill="1" applyBorder="1" applyAlignment="1">
      <alignment horizontal="left" indent="1"/>
    </xf>
    <xf numFmtId="49" fontId="23" fillId="9" borderId="8" xfId="0" applyNumberFormat="1" applyFont="1" applyFill="1" applyBorder="1" applyAlignment="1">
      <alignment horizontal="left" indent="1"/>
    </xf>
    <xf numFmtId="0" fontId="41" fillId="12" borderId="0" xfId="1" applyFont="1" applyFill="1" applyBorder="1"/>
    <xf numFmtId="0" fontId="21" fillId="12" borderId="0" xfId="0" applyFont="1" applyFill="1" applyAlignment="1">
      <alignment horizontal="left" indent="1"/>
    </xf>
    <xf numFmtId="15" fontId="23" fillId="10" borderId="13" xfId="0" applyNumberFormat="1" applyFont="1" applyFill="1" applyBorder="1" applyAlignment="1">
      <alignment horizontal="left" indent="1"/>
    </xf>
    <xf numFmtId="0" fontId="23" fillId="10" borderId="0" xfId="0" applyFont="1" applyFill="1" applyAlignment="1">
      <alignment horizontal="left" indent="1"/>
    </xf>
    <xf numFmtId="2" fontId="0" fillId="0" borderId="0" xfId="0" applyNumberFormat="1" applyAlignment="1">
      <alignment horizontal="left"/>
    </xf>
    <xf numFmtId="0" fontId="23" fillId="10" borderId="0" xfId="1" applyFont="1" applyFill="1" applyBorder="1" applyAlignment="1" applyProtection="1">
      <alignment horizontal="left" indent="1"/>
    </xf>
    <xf numFmtId="0" fontId="34" fillId="0" borderId="0" xfId="0" applyFont="1" applyAlignment="1">
      <alignment horizontal="center" vertical="center" wrapText="1"/>
    </xf>
    <xf numFmtId="165" fontId="4" fillId="0" borderId="0" xfId="0" applyNumberFormat="1" applyFont="1" applyAlignment="1">
      <alignment horizontal="left" vertical="center" wrapText="1" indent="1"/>
    </xf>
    <xf numFmtId="165" fontId="4" fillId="0" borderId="0" xfId="0" applyNumberFormat="1" applyFont="1" applyAlignment="1">
      <alignment horizontal="left" vertical="center" wrapText="1"/>
    </xf>
    <xf numFmtId="0" fontId="4" fillId="0" borderId="0" xfId="0" applyFont="1" applyAlignment="1">
      <alignment horizontal="left" vertical="center" wrapText="1" indent="1"/>
    </xf>
    <xf numFmtId="0" fontId="48" fillId="19" borderId="34" xfId="1" quotePrefix="1" applyFont="1" applyFill="1" applyBorder="1" applyAlignment="1">
      <alignment horizontal="center" vertical="center"/>
    </xf>
    <xf numFmtId="0" fontId="20" fillId="19" borderId="35" xfId="1" applyFont="1" applyFill="1" applyBorder="1" applyAlignment="1">
      <alignment horizontal="center" vertical="center"/>
    </xf>
    <xf numFmtId="0" fontId="48" fillId="19" borderId="34" xfId="1" applyFont="1" applyFill="1" applyBorder="1" applyAlignment="1">
      <alignment horizontal="center" vertical="center"/>
    </xf>
    <xf numFmtId="0" fontId="48" fillId="19" borderId="35" xfId="1" applyFont="1" applyFill="1" applyBorder="1" applyAlignment="1">
      <alignment horizontal="center" vertical="center"/>
    </xf>
    <xf numFmtId="0" fontId="48" fillId="19" borderId="34" xfId="1" quotePrefix="1" applyFont="1" applyFill="1" applyBorder="1" applyAlignment="1">
      <alignment horizontal="center" vertical="center" wrapText="1"/>
    </xf>
    <xf numFmtId="0" fontId="48" fillId="19" borderId="35" xfId="1" quotePrefix="1" applyFont="1" applyFill="1" applyBorder="1" applyAlignment="1">
      <alignment horizontal="center" vertical="center" wrapText="1"/>
    </xf>
    <xf numFmtId="0" fontId="20" fillId="0" borderId="21" xfId="1" applyFont="1" applyBorder="1" applyAlignment="1">
      <alignment horizontal="left" vertical="center"/>
    </xf>
    <xf numFmtId="0" fontId="20" fillId="0" borderId="6" xfId="1" applyFont="1" applyBorder="1" applyAlignment="1">
      <alignment horizontal="left" vertical="center"/>
    </xf>
    <xf numFmtId="0" fontId="1" fillId="0" borderId="13" xfId="0" applyFont="1" applyBorder="1" applyAlignment="1">
      <alignment horizontal="left" vertical="top" wrapText="1" indent="1"/>
    </xf>
    <xf numFmtId="0" fontId="1" fillId="0" borderId="0" xfId="0" applyFont="1" applyAlignment="1">
      <alignment horizontal="left" vertical="top" wrapText="1" indent="1"/>
    </xf>
    <xf numFmtId="0" fontId="1" fillId="0" borderId="8" xfId="0" applyFont="1" applyBorder="1" applyAlignment="1">
      <alignment horizontal="left" vertical="top" wrapText="1" indent="1"/>
    </xf>
    <xf numFmtId="0" fontId="0" fillId="0" borderId="0" xfId="0" applyAlignment="1">
      <alignment horizontal="left" vertical="top" wrapText="1" indent="1"/>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4" fillId="0" borderId="0" xfId="0" applyFont="1" applyAlignment="1">
      <alignment horizontal="left" vertical="top" wrapText="1" indent="3"/>
    </xf>
    <xf numFmtId="0" fontId="1" fillId="0" borderId="0" xfId="0" applyFont="1" applyAlignment="1">
      <alignment horizontal="left" vertical="top" wrapText="1" indent="3"/>
    </xf>
    <xf numFmtId="0" fontId="0" fillId="0" borderId="0" xfId="0" applyAlignment="1">
      <alignment horizontal="left" vertical="top" wrapText="1" indent="3"/>
    </xf>
    <xf numFmtId="0" fontId="0" fillId="0" borderId="8" xfId="0" applyBorder="1" applyAlignment="1">
      <alignment horizontal="left" vertical="top" wrapText="1" indent="3"/>
    </xf>
    <xf numFmtId="15" fontId="1" fillId="0" borderId="0" xfId="0" applyNumberFormat="1" applyFont="1" applyAlignment="1">
      <alignment horizontal="left"/>
    </xf>
    <xf numFmtId="15" fontId="0" fillId="0" borderId="0" xfId="0" applyNumberFormat="1" applyAlignment="1">
      <alignment horizontal="left"/>
    </xf>
    <xf numFmtId="0" fontId="21" fillId="0" borderId="14" xfId="0" applyFont="1" applyBorder="1" applyAlignment="1">
      <alignment horizontal="left" vertical="top" wrapText="1" indent="1"/>
    </xf>
    <xf numFmtId="0" fontId="21" fillId="0" borderId="15" xfId="0" applyFont="1" applyBorder="1" applyAlignment="1">
      <alignment horizontal="left" vertical="top" wrapText="1" indent="1"/>
    </xf>
    <xf numFmtId="0" fontId="21" fillId="0" borderId="16" xfId="0" applyFont="1" applyBorder="1" applyAlignment="1">
      <alignment horizontal="left" vertical="top" wrapText="1" inden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20" fillId="0" borderId="0" xfId="1" applyFont="1" applyBorder="1" applyAlignment="1" applyProtection="1">
      <alignment horizontal="left" vertical="center" indent="1"/>
    </xf>
    <xf numFmtId="0" fontId="2" fillId="0" borderId="0" xfId="1" applyBorder="1" applyAlignment="1" applyProtection="1">
      <alignment horizontal="center"/>
    </xf>
    <xf numFmtId="0" fontId="21" fillId="0" borderId="13" xfId="0" applyFont="1" applyBorder="1" applyAlignment="1">
      <alignment horizontal="left" vertical="top" wrapText="1" indent="1"/>
    </xf>
    <xf numFmtId="0" fontId="21" fillId="0" borderId="0" xfId="0" applyFont="1" applyAlignment="1">
      <alignment horizontal="left" vertical="top" wrapText="1" indent="1"/>
    </xf>
    <xf numFmtId="0" fontId="21" fillId="0" borderId="8" xfId="0" applyFont="1" applyBorder="1" applyAlignment="1">
      <alignment horizontal="left" vertical="top" wrapText="1" indent="1"/>
    </xf>
    <xf numFmtId="2" fontId="48" fillId="19" borderId="34" xfId="1" quotePrefix="1" applyNumberFormat="1" applyFont="1" applyFill="1" applyBorder="1" applyAlignment="1">
      <alignment horizontal="center" vertical="center"/>
    </xf>
    <xf numFmtId="2" fontId="48" fillId="19" borderId="36" xfId="1" applyNumberFormat="1" applyFont="1" applyFill="1" applyBorder="1" applyAlignment="1">
      <alignment horizontal="center" vertical="center"/>
    </xf>
    <xf numFmtId="2" fontId="48" fillId="19" borderId="35" xfId="1" applyNumberFormat="1" applyFont="1" applyFill="1" applyBorder="1" applyAlignment="1">
      <alignment horizontal="center" vertical="center"/>
    </xf>
    <xf numFmtId="0" fontId="28" fillId="0" borderId="0" xfId="0" applyFont="1" applyAlignment="1">
      <alignment horizontal="center" vertical="center"/>
    </xf>
    <xf numFmtId="2" fontId="49" fillId="0" borderId="0" xfId="0" applyNumberFormat="1" applyFont="1" applyAlignment="1">
      <alignment horizontal="center" vertical="center"/>
    </xf>
    <xf numFmtId="1" fontId="49" fillId="0" borderId="0" xfId="0" applyNumberFormat="1" applyFont="1" applyAlignment="1">
      <alignment horizontal="center" vertical="center"/>
    </xf>
    <xf numFmtId="0" fontId="50" fillId="0" borderId="0" xfId="0" applyFont="1" applyAlignment="1">
      <alignment horizontal="center" vertical="center"/>
    </xf>
    <xf numFmtId="0" fontId="10" fillId="10" borderId="0" xfId="0" applyFont="1" applyFill="1" applyAlignment="1">
      <alignment horizontal="left" vertical="center" indent="1"/>
    </xf>
    <xf numFmtId="0" fontId="10" fillId="10" borderId="8" xfId="0" applyFont="1" applyFill="1" applyBorder="1" applyAlignment="1">
      <alignment horizontal="center" vertical="center"/>
    </xf>
    <xf numFmtId="0" fontId="10" fillId="15" borderId="13" xfId="0" applyFont="1" applyFill="1" applyBorder="1" applyAlignment="1">
      <alignment horizontal="center" vertical="center"/>
    </xf>
    <xf numFmtId="0" fontId="48" fillId="19" borderId="36" xfId="1" quotePrefix="1" applyFont="1" applyFill="1" applyBorder="1" applyAlignment="1">
      <alignment horizontal="center" vertical="center"/>
    </xf>
    <xf numFmtId="0" fontId="48" fillId="19" borderId="35" xfId="1" quotePrefix="1" applyFont="1" applyFill="1" applyBorder="1" applyAlignment="1">
      <alignment horizontal="center" vertical="center"/>
    </xf>
    <xf numFmtId="0" fontId="48" fillId="19" borderId="36" xfId="1" applyFont="1" applyFill="1" applyBorder="1" applyAlignment="1">
      <alignment horizontal="center" vertical="center"/>
    </xf>
    <xf numFmtId="0" fontId="9" fillId="15" borderId="20" xfId="0" applyFont="1" applyFill="1" applyBorder="1" applyAlignment="1">
      <alignment horizontal="center"/>
    </xf>
    <xf numFmtId="0" fontId="9" fillId="15" borderId="21" xfId="0" applyFont="1" applyFill="1" applyBorder="1" applyAlignment="1">
      <alignment horizontal="center"/>
    </xf>
    <xf numFmtId="0" fontId="0" fillId="15" borderId="21" xfId="0" applyFill="1" applyBorder="1"/>
    <xf numFmtId="0" fontId="0" fillId="15" borderId="6" xfId="0" applyFill="1" applyBorder="1"/>
    <xf numFmtId="0" fontId="9" fillId="10" borderId="20" xfId="0" applyFont="1" applyFill="1" applyBorder="1" applyAlignment="1">
      <alignment horizontal="center"/>
    </xf>
    <xf numFmtId="0" fontId="9" fillId="10" borderId="21" xfId="0" applyFont="1" applyFill="1" applyBorder="1" applyAlignment="1">
      <alignment horizontal="center"/>
    </xf>
    <xf numFmtId="0" fontId="0" fillId="10" borderId="21" xfId="0" applyFill="1" applyBorder="1" applyAlignment="1">
      <alignment horizontal="center"/>
    </xf>
    <xf numFmtId="0" fontId="0" fillId="10" borderId="6" xfId="0" applyFill="1" applyBorder="1" applyAlignment="1">
      <alignment horizontal="center"/>
    </xf>
    <xf numFmtId="0" fontId="10" fillId="15" borderId="0" xfId="0" applyFont="1" applyFill="1" applyAlignment="1">
      <alignment horizontal="center" vertical="center"/>
    </xf>
    <xf numFmtId="0" fontId="10" fillId="15" borderId="0" xfId="0" applyFont="1" applyFill="1" applyAlignment="1">
      <alignment horizontal="left" vertical="center" indent="1"/>
    </xf>
    <xf numFmtId="0" fontId="10" fillId="15" borderId="8" xfId="0" applyFont="1" applyFill="1" applyBorder="1" applyAlignment="1">
      <alignment horizontal="center" vertical="center"/>
    </xf>
    <xf numFmtId="0" fontId="10" fillId="10" borderId="13" xfId="0" applyFont="1" applyFill="1" applyBorder="1" applyAlignment="1">
      <alignment horizontal="center" vertical="center"/>
    </xf>
    <xf numFmtId="0" fontId="10" fillId="10" borderId="0" xfId="0" applyFont="1" applyFill="1" applyAlignment="1">
      <alignment horizontal="center" vertical="center"/>
    </xf>
    <xf numFmtId="0" fontId="1"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47" fillId="0" borderId="0" xfId="0" applyFont="1" applyAlignment="1">
      <alignment horizontal="left"/>
    </xf>
    <xf numFmtId="17" fontId="4" fillId="0" borderId="3" xfId="0" applyNumberFormat="1" applyFont="1" applyBorder="1"/>
    <xf numFmtId="0" fontId="4" fillId="0" borderId="0" xfId="0" applyFont="1"/>
    <xf numFmtId="0" fontId="14" fillId="0" borderId="3" xfId="0" applyFont="1" applyBorder="1"/>
    <xf numFmtId="0" fontId="14" fillId="0" borderId="0" xfId="0" applyFont="1"/>
    <xf numFmtId="0" fontId="6" fillId="0" borderId="3" xfId="0" applyFont="1" applyBorder="1"/>
    <xf numFmtId="0" fontId="6" fillId="0" borderId="0" xfId="0" applyFont="1"/>
    <xf numFmtId="0" fontId="49" fillId="0" borderId="0" xfId="0" applyFont="1" applyAlignment="1">
      <alignment horizontal="center" vertical="center"/>
    </xf>
    <xf numFmtId="0" fontId="41" fillId="15" borderId="0" xfId="1" applyFont="1" applyFill="1" applyAlignment="1">
      <alignment horizontal="left" indent="1"/>
    </xf>
    <xf numFmtId="0" fontId="1" fillId="0" borderId="0" xfId="0" applyFont="1" applyAlignment="1">
      <alignment horizontal="left" indent="3"/>
    </xf>
  </cellXfs>
  <cellStyles count="15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Hyperlink" xfId="1" builtinId="8"/>
    <cellStyle name="Hyperlink 3" xfId="4" xr:uid="{00000000-0005-0000-0000-000096000000}"/>
    <cellStyle name="Normal" xfId="0" builtinId="0"/>
    <cellStyle name="Normal 2" xfId="2" xr:uid="{00000000-0005-0000-0000-000098000000}"/>
    <cellStyle name="Normal_Sheet1" xfId="3" xr:uid="{00000000-0005-0000-0000-000099000000}"/>
  </cellStyles>
  <dxfs count="174">
    <dxf>
      <font>
        <color auto="1"/>
      </font>
      <fill>
        <patternFill patternType="solid">
          <fgColor indexed="64"/>
          <bgColor rgb="FFFFCCCC"/>
        </patternFill>
      </fill>
    </dxf>
    <dxf>
      <font>
        <b val="0"/>
        <i val="0"/>
        <strike val="0"/>
        <color auto="1"/>
      </font>
      <fill>
        <patternFill patternType="solid">
          <fgColor indexed="64"/>
          <bgColor rgb="FFCCFFCC"/>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condense val="0"/>
        <extend val="0"/>
        <color indexed="9"/>
      </font>
    </dxf>
    <dxf>
      <font>
        <condense val="0"/>
        <extend val="0"/>
        <color indexed="9"/>
      </font>
    </dxf>
    <dxf>
      <font>
        <i val="0"/>
        <condense val="0"/>
        <extend val="0"/>
        <color indexed="9"/>
      </font>
    </dxf>
    <dxf>
      <font>
        <condense val="0"/>
        <extend val="0"/>
        <color indexed="9"/>
      </font>
    </dxf>
    <dxf>
      <font>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
      <font>
        <i val="0"/>
        <condense val="0"/>
        <extend val="0"/>
        <color indexed="9"/>
      </font>
    </dxf>
  </dxfs>
  <tableStyles count="0" defaultTableStyle="TableStyleMedium9" defaultPivotStyle="PivotStyleLight16"/>
  <colors>
    <mruColors>
      <color rgb="FF0000FF"/>
      <color rgb="FFFFFFCC"/>
      <color rgb="FFFFCCFF"/>
      <color rgb="FFCCFFCC"/>
      <color rgb="FFFFD9E8"/>
      <color rgb="FFCCFFFF"/>
      <color rgb="FFFFD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cambridgetriathlonclub.com/races/rob-mclean-junior-triathlon/" TargetMode="External"/><Relationship Id="rId18" Type="http://schemas.openxmlformats.org/officeDocument/2006/relationships/hyperlink" Target="https://canbuttri.co.uk/stradbroke-junior-aquathlon/" TargetMode="External"/><Relationship Id="rId26" Type="http://schemas.openxmlformats.org/officeDocument/2006/relationships/hyperlink" Target="https://www.britishtriathlon.org/east/take-part/race-series/junior-events/series-events" TargetMode="External"/><Relationship Id="rId39" Type="http://schemas.openxmlformats.org/officeDocument/2006/relationships/hyperlink" Target="https://www.atwevents.co.uk/e/atw-oundle-children-s-triathlon-9006" TargetMode="External"/><Relationship Id="rId21" Type="http://schemas.openxmlformats.org/officeDocument/2006/relationships/hyperlink" Target="https://www.east-essex-tri-club.co.uk/basildon-kids-aquathlon-info" TargetMode="External"/><Relationship Id="rId34" Type="http://schemas.openxmlformats.org/officeDocument/2006/relationships/hyperlink" Target="https://www.east-essex-tri-club.co.uk/osborne-bros-grays-triathlon-information" TargetMode="External"/><Relationship Id="rId42" Type="http://schemas.openxmlformats.org/officeDocument/2006/relationships/hyperlink" Target="https://www.pitsearunningclub.org.uk/post/good-friday-2024-crown-to-crown-results" TargetMode="External"/><Relationship Id="rId7" Type="http://schemas.openxmlformats.org/officeDocument/2006/relationships/hyperlink" Target="https://www.east-essex-tri-club.co.uk/calendar" TargetMode="External"/><Relationship Id="rId2" Type="http://schemas.openxmlformats.org/officeDocument/2006/relationships/hyperlink" Target="https://www.parkrun.org.uk/wickfordmemorial/" TargetMode="External"/><Relationship Id="rId16" Type="http://schemas.openxmlformats.org/officeDocument/2006/relationships/hyperlink" Target="https://freedomtri.activetrainingworld.com/tc-events/duck-n-dash-aquathlon-3rd-september-2023/" TargetMode="External"/><Relationship Id="rId20" Type="http://schemas.openxmlformats.org/officeDocument/2006/relationships/hyperlink" Target="https://www.east-essex-tri-club.co.uk/east-essex-kids-triathlon-information" TargetMode="External"/><Relationship Id="rId29" Type="http://schemas.openxmlformats.org/officeDocument/2006/relationships/hyperlink" Target="https://www.facebook.com/groups/503785466872282/" TargetMode="External"/><Relationship Id="rId41" Type="http://schemas.openxmlformats.org/officeDocument/2006/relationships/hyperlink" Target="https://www.britishtriathlon.org/events/blackwater-charity-triathlon-2023_14379" TargetMode="External"/><Relationship Id="rId1" Type="http://schemas.openxmlformats.org/officeDocument/2006/relationships/hyperlink" Target="https://www.parkrun.org.uk/hockleywoods/" TargetMode="External"/><Relationship Id="rId6" Type="http://schemas.openxmlformats.org/officeDocument/2006/relationships/hyperlink" Target="https://www.cambridgetriathlonclub.com/races/rob-mclean-junior-triathlon/" TargetMode="External"/><Relationship Id="rId11" Type="http://schemas.openxmlformats.org/officeDocument/2006/relationships/hyperlink" Target="https://www.pitsearunningclub.org.uk/events" TargetMode="External"/><Relationship Id="rId24" Type="http://schemas.openxmlformats.org/officeDocument/2006/relationships/hyperlink" Target="https://www.southendwheelers.org/timetrials" TargetMode="External"/><Relationship Id="rId32" Type="http://schemas.openxmlformats.org/officeDocument/2006/relationships/hyperlink" Target="https://www.east-essex-tri-club.co.uk/calendar" TargetMode="External"/><Relationship Id="rId37" Type="http://schemas.openxmlformats.org/officeDocument/2006/relationships/hyperlink" Target="https://www.atwevents.co.uk/e/atw-oundle-children-s-triathlon-9006" TargetMode="External"/><Relationship Id="rId40" Type="http://schemas.openxmlformats.org/officeDocument/2006/relationships/hyperlink" Target="http://blackwatertri.clubbuzz.co.uk/charity_tri" TargetMode="External"/><Relationship Id="rId5" Type="http://schemas.openxmlformats.org/officeDocument/2006/relationships/hyperlink" Target="https://www.southendwheelers.org/timetrials" TargetMode="External"/><Relationship Id="rId15" Type="http://schemas.openxmlformats.org/officeDocument/2006/relationships/hyperlink" Target="https://freedomtri.activetrainingworld.com/tc-events/duck-n-dash-aquathlon-3rd-september-2023/" TargetMode="External"/><Relationship Id="rId23" Type="http://schemas.openxmlformats.org/officeDocument/2006/relationships/hyperlink" Target="https://www.entrycentral.com/Crown-to-Crown" TargetMode="External"/><Relationship Id="rId28" Type="http://schemas.openxmlformats.org/officeDocument/2006/relationships/hyperlink" Target="https://www.facebook.com/groups/503785466872282/" TargetMode="External"/><Relationship Id="rId36" Type="http://schemas.openxmlformats.org/officeDocument/2006/relationships/hyperlink" Target="https://www.castleraceseries.com/events/belvoir-castle/" TargetMode="External"/><Relationship Id="rId10" Type="http://schemas.openxmlformats.org/officeDocument/2006/relationships/hyperlink" Target="https://www.entrycentral.com/WaldenJNRDuathlon" TargetMode="External"/><Relationship Id="rId19" Type="http://schemas.openxmlformats.org/officeDocument/2006/relationships/hyperlink" Target="https://www.southendwheelers.org/racing/easteregg10" TargetMode="External"/><Relationship Id="rId31" Type="http://schemas.openxmlformats.org/officeDocument/2006/relationships/hyperlink" Target="https://www.britishtriathlon.org/east/take-part/race-series/junior-events/series-events" TargetMode="External"/><Relationship Id="rId4" Type="http://schemas.openxmlformats.org/officeDocument/2006/relationships/hyperlink" Target="https://www.east-essex-tri-club.co.uk/calendar" TargetMode="External"/><Relationship Id="rId9" Type="http://schemas.openxmlformats.org/officeDocument/2006/relationships/hyperlink" Target="https://www.waldenjnr.co.uk/races/waldenjnr-duathlon" TargetMode="External"/><Relationship Id="rId14" Type="http://schemas.openxmlformats.org/officeDocument/2006/relationships/hyperlink" Target="https://www.entrycentral.com/eastessexkidstriathlon" TargetMode="External"/><Relationship Id="rId22" Type="http://schemas.openxmlformats.org/officeDocument/2006/relationships/hyperlink" Target="https://canbuttri.co.uk/stradbroke-junior-aquathlon/" TargetMode="External"/><Relationship Id="rId27" Type="http://schemas.openxmlformats.org/officeDocument/2006/relationships/hyperlink" Target="https://www.britishtriathlon.org/east/take-part/race-series/junior-events/series-events" TargetMode="External"/><Relationship Id="rId30" Type="http://schemas.openxmlformats.org/officeDocument/2006/relationships/hyperlink" Target="mailto:jennyharley@east-essex-tri-club.co.uk" TargetMode="External"/><Relationship Id="rId35" Type="http://schemas.openxmlformats.org/officeDocument/2006/relationships/hyperlink" Target="https://www.entrycentral.com/graystriathlon" TargetMode="External"/><Relationship Id="rId43" Type="http://schemas.openxmlformats.org/officeDocument/2006/relationships/printerSettings" Target="../printerSettings/printerSettings1.bin"/><Relationship Id="rId8" Type="http://schemas.openxmlformats.org/officeDocument/2006/relationships/hyperlink" Target="https://www.parkrun.org.uk/chalkwellbeach/" TargetMode="External"/><Relationship Id="rId3" Type="http://schemas.openxmlformats.org/officeDocument/2006/relationships/hyperlink" Target="https://www.east-essex-tri-club.co.uk/calendar" TargetMode="External"/><Relationship Id="rId12" Type="http://schemas.openxmlformats.org/officeDocument/2006/relationships/hyperlink" Target="https://www.entrycentral.com/festival/1673" TargetMode="External"/><Relationship Id="rId17" Type="http://schemas.openxmlformats.org/officeDocument/2006/relationships/hyperlink" Target="https://www.east-essex-tri-club.co.uk/calendar" TargetMode="External"/><Relationship Id="rId25" Type="http://schemas.openxmlformats.org/officeDocument/2006/relationships/hyperlink" Target="https://www.facebook.com/groups/eastjuniorseries/" TargetMode="External"/><Relationship Id="rId33" Type="http://schemas.openxmlformats.org/officeDocument/2006/relationships/hyperlink" Target="https://www.britishtriathlon.org/east/take-part/race-series/junior-events/series-events" TargetMode="External"/><Relationship Id="rId38" Type="http://schemas.openxmlformats.org/officeDocument/2006/relationships/hyperlink" Target="https://www.castleraceseries.com/events/belvoir-cast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5"/>
  <sheetViews>
    <sheetView tabSelected="1" zoomScale="125" zoomScaleNormal="125" zoomScalePageLayoutView="125" workbookViewId="0">
      <selection activeCell="B1" sqref="B1:N1"/>
    </sheetView>
  </sheetViews>
  <sheetFormatPr baseColWidth="10" defaultColWidth="8.83203125" defaultRowHeight="13" x14ac:dyDescent="0.15"/>
  <cols>
    <col min="1" max="1" width="0.83203125" customWidth="1"/>
    <col min="2" max="2" width="4.6640625" style="9" customWidth="1"/>
    <col min="3" max="3" width="14.6640625" style="9" customWidth="1"/>
    <col min="4" max="4" width="10.5" style="9" customWidth="1"/>
    <col min="5" max="6" width="6.6640625" customWidth="1"/>
    <col min="7" max="7" width="8.6640625" customWidth="1"/>
    <col min="8" max="8" width="1.5" customWidth="1"/>
    <col min="9" max="9" width="4.6640625" customWidth="1"/>
    <col min="10" max="10" width="14.83203125" customWidth="1"/>
    <col min="11" max="11" width="10.5" customWidth="1"/>
    <col min="12" max="13" width="6.6640625" customWidth="1"/>
    <col min="14" max="14" width="9.1640625" customWidth="1"/>
  </cols>
  <sheetData>
    <row r="1" spans="1:14" s="1" customFormat="1" ht="25" customHeight="1" x14ac:dyDescent="0.2">
      <c r="B1" s="610" t="s">
        <v>197</v>
      </c>
      <c r="C1" s="611"/>
      <c r="D1" s="611"/>
      <c r="E1" s="611"/>
      <c r="F1" s="611"/>
      <c r="G1" s="611"/>
      <c r="H1" s="611"/>
      <c r="I1" s="611"/>
      <c r="J1" s="611"/>
      <c r="K1" s="611"/>
      <c r="L1" s="611"/>
      <c r="M1" s="611"/>
      <c r="N1" s="611"/>
    </row>
    <row r="2" spans="1:14" s="1" customFormat="1" ht="6" customHeight="1" thickBot="1" x14ac:dyDescent="0.25">
      <c r="B2" s="467"/>
      <c r="C2" s="468"/>
      <c r="D2" s="468"/>
      <c r="E2" s="468"/>
      <c r="F2" s="468"/>
      <c r="G2" s="468"/>
      <c r="H2" s="468"/>
      <c r="I2" s="468"/>
      <c r="J2" s="468"/>
      <c r="K2" s="468"/>
      <c r="L2" s="468"/>
      <c r="M2" s="468"/>
      <c r="N2" s="468"/>
    </row>
    <row r="3" spans="1:14" s="1" customFormat="1" ht="19" thickBot="1" x14ac:dyDescent="0.25">
      <c r="B3" s="510"/>
      <c r="C3" s="526"/>
      <c r="D3" s="573" t="s">
        <v>142</v>
      </c>
      <c r="E3" s="615"/>
      <c r="F3" s="616"/>
      <c r="G3" s="527"/>
      <c r="H3" s="527"/>
      <c r="I3" s="527"/>
      <c r="J3" s="575" t="s">
        <v>184</v>
      </c>
      <c r="K3" s="617"/>
      <c r="L3" s="576"/>
      <c r="M3" s="525"/>
      <c r="N3" s="468"/>
    </row>
    <row r="4" spans="1:14" s="1" customFormat="1" ht="6" customHeight="1" thickBot="1" x14ac:dyDescent="0.25">
      <c r="A4" s="468"/>
      <c r="B4" s="468"/>
      <c r="C4" s="525"/>
      <c r="D4" s="525"/>
      <c r="E4" s="525"/>
      <c r="F4" s="525"/>
      <c r="G4" s="525"/>
      <c r="H4" s="525"/>
      <c r="I4" s="525"/>
      <c r="J4" s="525"/>
      <c r="K4" s="525"/>
      <c r="L4" s="525"/>
      <c r="M4" s="525"/>
      <c r="N4" s="468"/>
    </row>
    <row r="5" spans="1:14" s="1" customFormat="1" ht="19" thickBot="1" x14ac:dyDescent="0.25">
      <c r="B5" s="510"/>
      <c r="C5" s="526"/>
      <c r="D5" s="573" t="s">
        <v>186</v>
      </c>
      <c r="E5" s="617"/>
      <c r="F5" s="576"/>
      <c r="G5" s="527"/>
      <c r="H5" s="527"/>
      <c r="I5" s="527"/>
      <c r="J5" s="573" t="s">
        <v>185</v>
      </c>
      <c r="K5" s="617"/>
      <c r="L5" s="576"/>
      <c r="M5" s="525"/>
      <c r="N5" s="468"/>
    </row>
    <row r="6" spans="1:14" ht="6" customHeight="1" thickBot="1" x14ac:dyDescent="0.2">
      <c r="B6" s="11"/>
      <c r="C6" s="11"/>
      <c r="D6" s="11"/>
      <c r="E6" s="11"/>
      <c r="F6" s="11"/>
      <c r="G6" s="11"/>
      <c r="H6" s="11"/>
      <c r="I6" s="11"/>
      <c r="J6" s="11"/>
      <c r="K6" s="11"/>
      <c r="L6" s="11"/>
      <c r="M6" s="11"/>
      <c r="N6" s="11"/>
    </row>
    <row r="7" spans="1:14" ht="16" x14ac:dyDescent="0.2">
      <c r="B7" s="622" t="s">
        <v>9</v>
      </c>
      <c r="C7" s="623"/>
      <c r="D7" s="623"/>
      <c r="E7" s="623"/>
      <c r="F7" s="624"/>
      <c r="G7" s="625"/>
      <c r="I7" s="618" t="s">
        <v>10</v>
      </c>
      <c r="J7" s="619"/>
      <c r="K7" s="619"/>
      <c r="L7" s="619"/>
      <c r="M7" s="620"/>
      <c r="N7" s="621"/>
    </row>
    <row r="8" spans="1:14" s="31" customFormat="1" ht="10" customHeight="1" x14ac:dyDescent="0.15">
      <c r="B8" s="629" t="s">
        <v>11</v>
      </c>
      <c r="C8" s="630" t="s">
        <v>1</v>
      </c>
      <c r="D8" s="612" t="s">
        <v>2</v>
      </c>
      <c r="E8" s="314" t="s">
        <v>98</v>
      </c>
      <c r="F8" s="314" t="s">
        <v>101</v>
      </c>
      <c r="G8" s="613" t="s">
        <v>5</v>
      </c>
      <c r="H8" s="30"/>
      <c r="I8" s="614" t="s">
        <v>11</v>
      </c>
      <c r="J8" s="626" t="s">
        <v>1</v>
      </c>
      <c r="K8" s="627" t="s">
        <v>2</v>
      </c>
      <c r="L8" s="316" t="s">
        <v>98</v>
      </c>
      <c r="M8" s="316" t="s">
        <v>101</v>
      </c>
      <c r="N8" s="628" t="s">
        <v>5</v>
      </c>
    </row>
    <row r="9" spans="1:14" s="31" customFormat="1" ht="10" customHeight="1" x14ac:dyDescent="0.15">
      <c r="B9" s="629"/>
      <c r="C9" s="630"/>
      <c r="D9" s="612"/>
      <c r="E9" s="315" t="s">
        <v>100</v>
      </c>
      <c r="F9" s="315" t="s">
        <v>100</v>
      </c>
      <c r="G9" s="613"/>
      <c r="H9" s="30"/>
      <c r="I9" s="614"/>
      <c r="J9" s="626"/>
      <c r="K9" s="627"/>
      <c r="L9" s="317" t="s">
        <v>100</v>
      </c>
      <c r="M9" s="317" t="s">
        <v>100</v>
      </c>
      <c r="N9" s="628"/>
    </row>
    <row r="10" spans="1:14" ht="14" customHeight="1" x14ac:dyDescent="0.15">
      <c r="B10" s="40">
        <v>1</v>
      </c>
      <c r="C10" s="140" t="str">
        <f>IF(G10="","",VLOOKUP(G10,Calculation!$B$3:$F$22,2,FALSE))</f>
        <v>William East</v>
      </c>
      <c r="D10" s="140" t="str">
        <f>IF(G10="","",VLOOKUP(G10,Calculation!$B$3:$F$22,3,FALSE))</f>
        <v>M Youth</v>
      </c>
      <c r="E10" s="138">
        <f>IF(G10="","",VLOOKUP(G10,Calculation!$B$3:$F$22,4,FALSE))</f>
        <v>2</v>
      </c>
      <c r="F10" s="138">
        <f>IF(G10="","",VLOOKUP(G10,Calculation!$B$3:$F$22,5,FALSE))</f>
        <v>2</v>
      </c>
      <c r="G10" s="136">
        <f>IF(LARGE(Calculation!$E$3:$E$22,B10)=0,"",LARGE(Calculation!$B$3:$B$22,B10))</f>
        <v>160.00001</v>
      </c>
      <c r="I10" s="247">
        <v>1</v>
      </c>
      <c r="J10" s="248" t="str">
        <f>IF(N10="","",VLOOKUP(N10,Calculation!$B$24:$F$37,2,FALSE))</f>
        <v>Poppy Chambers</v>
      </c>
      <c r="K10" s="248" t="str">
        <f>IF(N10="","",VLOOKUP(N10,Calculation!$B$24:$F$37,3,FALSE))</f>
        <v>F Youth</v>
      </c>
      <c r="L10" s="249">
        <f>IF(N10="","",VLOOKUP(N10,Calculation!$B$24:$F$37,4,FALSE))</f>
        <v>2</v>
      </c>
      <c r="M10" s="249">
        <f>IF(N10="","",VLOOKUP(N10,Calculation!$B$24:$F$37,5,FALSE))</f>
        <v>2</v>
      </c>
      <c r="N10" s="250">
        <f>IF(LARGE(Calculation!$E$24:$E$37,I10)=0,"",LARGE(Calculation!$B$24:$B$37,I10))</f>
        <v>160.00200000000001</v>
      </c>
    </row>
    <row r="11" spans="1:14" x14ac:dyDescent="0.15">
      <c r="B11" s="40">
        <v>2</v>
      </c>
      <c r="C11" s="140" t="str">
        <f>IF(G11="","",VLOOKUP(G11,Calculation!$B$3:$F$22,2,FALSE))</f>
        <v>Henry Jago</v>
      </c>
      <c r="D11" s="140" t="str">
        <f>IF(G11="","",VLOOKUP(G11,Calculation!$B$3:$F$22,3,FALSE))</f>
        <v>M Youth</v>
      </c>
      <c r="E11" s="138">
        <f>IF(G11="","",VLOOKUP(G11,Calculation!$B$3:$F$22,4,FALSE))</f>
        <v>1</v>
      </c>
      <c r="F11" s="138">
        <f>IF(G11="","",VLOOKUP(G11,Calculation!$B$3:$F$22,5,FALSE))</f>
        <v>1</v>
      </c>
      <c r="G11" s="136">
        <f>IF(LARGE(Calculation!$E$3:$E$22,B11)=0,"",LARGE(Calculation!$B$3:$B$22,B11))</f>
        <v>80.000020000000006</v>
      </c>
      <c r="I11" s="247">
        <v>2</v>
      </c>
      <c r="J11" s="248" t="str">
        <f>IF(N11="","",VLOOKUP(N11,Calculation!$B$24:$F$37,2,FALSE))</f>
        <v>Nancy Grant</v>
      </c>
      <c r="K11" s="248" t="str">
        <f>IF(N11="","",VLOOKUP(N11,Calculation!$B$24:$F$37,3,FALSE))</f>
        <v>F Youth</v>
      </c>
      <c r="L11" s="249">
        <f>IF(N11="","",VLOOKUP(N11,Calculation!$B$24:$F$37,4,FALSE))</f>
        <v>2</v>
      </c>
      <c r="M11" s="249">
        <f>IF(N11="","",VLOOKUP(N11,Calculation!$B$24:$F$37,5,FALSE))</f>
        <v>2</v>
      </c>
      <c r="N11" s="250">
        <f>IF(LARGE(Calculation!$E$24:$E$37,I11)=0,"",LARGE(Calculation!$B$24:$B$37,I11))</f>
        <v>137.92120889502763</v>
      </c>
    </row>
    <row r="12" spans="1:14" x14ac:dyDescent="0.15">
      <c r="B12" s="40">
        <v>3</v>
      </c>
      <c r="C12" s="140" t="str">
        <f>IF(G12="","",VLOOKUP(G12,Calculation!$B$3:$F$22,2,FALSE))</f>
        <v/>
      </c>
      <c r="D12" s="140" t="str">
        <f>IF(G12="","",VLOOKUP(G12,Calculation!$B$3:$F$22,3,FALSE))</f>
        <v/>
      </c>
      <c r="E12" s="138" t="str">
        <f>IF(G12="","",VLOOKUP(G12,Calculation!$B$3:$F$22,4,FALSE))</f>
        <v/>
      </c>
      <c r="F12" s="138" t="str">
        <f>IF(G12="","",VLOOKUP(G12,Calculation!$B$3:$F$22,5,FALSE))</f>
        <v/>
      </c>
      <c r="G12" s="136" t="str">
        <f>IF(LARGE(Calculation!$E$3:$E$22,B12)=0,"",LARGE(Calculation!$B$3:$B$22,B12))</f>
        <v/>
      </c>
      <c r="I12" s="247">
        <v>3</v>
      </c>
      <c r="J12" s="248" t="str">
        <f>IF(N12="","",VLOOKUP(N12,Calculation!$B$24:$F$37,2,FALSE))</f>
        <v/>
      </c>
      <c r="K12" s="248" t="str">
        <f>IF(N12="","",VLOOKUP(N12,Calculation!$B$24:$F$37,3,FALSE))</f>
        <v/>
      </c>
      <c r="L12" s="249" t="str">
        <f>IF(N12="","",VLOOKUP(N12,Calculation!$B$24:$F$37,4,FALSE))</f>
        <v/>
      </c>
      <c r="M12" s="249" t="str">
        <f>IF(N12="","",VLOOKUP(N12,Calculation!$B$24:$F$37,5,FALSE))</f>
        <v/>
      </c>
      <c r="N12" s="250" t="str">
        <f>IF(LARGE(Calculation!$E$24:$E$37,I12)=0,"",LARGE(Calculation!$B$24:$B$37,I12))</f>
        <v/>
      </c>
    </row>
    <row r="13" spans="1:14" x14ac:dyDescent="0.15">
      <c r="B13" s="40">
        <v>4</v>
      </c>
      <c r="C13" s="140" t="str">
        <f>IF(G13="","",VLOOKUP(G13,Calculation!$B$3:$F$22,2,FALSE))</f>
        <v/>
      </c>
      <c r="D13" s="140" t="str">
        <f>IF(G13="","",VLOOKUP(G13,Calculation!$B$3:$F$22,3,FALSE))</f>
        <v/>
      </c>
      <c r="E13" s="138" t="str">
        <f>IF(G13="","",VLOOKUP(G13,Calculation!$B$3:$F$22,4,FALSE))</f>
        <v/>
      </c>
      <c r="F13" s="138" t="str">
        <f>IF(G13="","",VLOOKUP(G13,Calculation!$B$3:$F$22,5,FALSE))</f>
        <v/>
      </c>
      <c r="G13" s="136" t="str">
        <f>IF(LARGE(Calculation!$E$3:$E$22,B13)=0,"",LARGE(Calculation!$B$3:$B$22,B13))</f>
        <v/>
      </c>
      <c r="I13" s="247">
        <v>4</v>
      </c>
      <c r="J13" s="248" t="str">
        <f>IF(N13="","",VLOOKUP(N13,Calculation!$B$24:$F$37,2,FALSE))</f>
        <v/>
      </c>
      <c r="K13" s="248" t="str">
        <f>IF(N13="","",VLOOKUP(N13,Calculation!$B$24:$F$37,3,FALSE))</f>
        <v/>
      </c>
      <c r="L13" s="249" t="str">
        <f>IF(N13="","",VLOOKUP(N13,Calculation!$B$24:$F$37,4,FALSE))</f>
        <v/>
      </c>
      <c r="M13" s="249" t="str">
        <f>IF(N13="","",VLOOKUP(N13,Calculation!$B$24:$F$37,5,FALSE))</f>
        <v/>
      </c>
      <c r="N13" s="250" t="str">
        <f>IF(LARGE(Calculation!$E$24:$E$37,I13)=0,"",LARGE(Calculation!$B$24:$B$37,I13))</f>
        <v/>
      </c>
    </row>
    <row r="14" spans="1:14" x14ac:dyDescent="0.15">
      <c r="B14" s="40">
        <v>5</v>
      </c>
      <c r="C14" s="140" t="str">
        <f>IF(G14="","",VLOOKUP(G14,Calculation!$B$3:$F$22,2,FALSE))</f>
        <v/>
      </c>
      <c r="D14" s="140" t="str">
        <f>IF(G14="","",VLOOKUP(G14,Calculation!$B$3:$F$22,3,FALSE))</f>
        <v/>
      </c>
      <c r="E14" s="138" t="str">
        <f>IF(G14="","",VLOOKUP(G14,Calculation!$B$3:$F$22,4,FALSE))</f>
        <v/>
      </c>
      <c r="F14" s="138" t="str">
        <f>IF(G14="","",VLOOKUP(G14,Calculation!$B$3:$F$22,5,FALSE))</f>
        <v/>
      </c>
      <c r="G14" s="136" t="str">
        <f>IF(LARGE(Calculation!$E$3:$E$22,B14)=0,"",LARGE(Calculation!$B$3:$B$22,B14))</f>
        <v/>
      </c>
      <c r="I14" s="247">
        <v>5</v>
      </c>
      <c r="J14" s="248" t="str">
        <f>IF(N14="","",VLOOKUP(N14,Calculation!$B$24:$F$37,2,FALSE))</f>
        <v/>
      </c>
      <c r="K14" s="248" t="str">
        <f>IF(N14="","",VLOOKUP(N14,Calculation!$B$24:$F$37,3,FALSE))</f>
        <v/>
      </c>
      <c r="L14" s="249" t="str">
        <f>IF(N14="","",VLOOKUP(N14,Calculation!$B$24:$F$37,4,FALSE))</f>
        <v/>
      </c>
      <c r="M14" s="249" t="str">
        <f>IF(N14="","",VLOOKUP(N14,Calculation!$B$24:$F$37,5,FALSE))</f>
        <v/>
      </c>
      <c r="N14" s="250" t="str">
        <f>IF(LARGE(Calculation!$E$24:$E$37,I14)=0,"",LARGE(Calculation!$B$24:$B$37,I14))</f>
        <v/>
      </c>
    </row>
    <row r="15" spans="1:14" x14ac:dyDescent="0.15">
      <c r="B15" s="40">
        <v>6</v>
      </c>
      <c r="C15" s="140" t="str">
        <f>IF(G15="","",VLOOKUP(G15,Calculation!$B$3:$F$22,2,FALSE))</f>
        <v/>
      </c>
      <c r="D15" s="140" t="str">
        <f>IF(G15="","",VLOOKUP(G15,Calculation!$B$3:$F$22,3,FALSE))</f>
        <v/>
      </c>
      <c r="E15" s="138" t="str">
        <f>IF(G15="","",VLOOKUP(G15,Calculation!$B$3:$F$22,4,FALSE))</f>
        <v/>
      </c>
      <c r="F15" s="138" t="str">
        <f>IF(G15="","",VLOOKUP(G15,Calculation!$B$3:$F$22,5,FALSE))</f>
        <v/>
      </c>
      <c r="G15" s="136" t="str">
        <f>IF(LARGE(Calculation!$E$3:$E$22,B15)=0,"",LARGE(Calculation!$B$3:$B$22,B15))</f>
        <v/>
      </c>
      <c r="I15" s="247">
        <v>6</v>
      </c>
      <c r="J15" s="248" t="str">
        <f>IF(N15="","",VLOOKUP(N15,Calculation!$B$24:$F$37,2,FALSE))</f>
        <v/>
      </c>
      <c r="K15" s="248" t="str">
        <f>IF(N15="","",VLOOKUP(N15,Calculation!$B$24:$F$37,3,FALSE))</f>
        <v/>
      </c>
      <c r="L15" s="249" t="str">
        <f>IF(N15="","",VLOOKUP(N15,Calculation!$B$24:$F$37,4,FALSE))</f>
        <v/>
      </c>
      <c r="M15" s="249" t="str">
        <f>IF(N15="","",VLOOKUP(N15,Calculation!$B$24:$F$37,5,FALSE))</f>
        <v/>
      </c>
      <c r="N15" s="250" t="str">
        <f>IF(LARGE(Calculation!$E$24:$E$37,I15)=0,"",LARGE(Calculation!$B$24:$B$37,I15))</f>
        <v/>
      </c>
    </row>
    <row r="16" spans="1:14" x14ac:dyDescent="0.15">
      <c r="B16" s="40">
        <v>7</v>
      </c>
      <c r="C16" s="140" t="str">
        <f>IF(G16="","",VLOOKUP(G16,Calculation!$B$3:$F$22,2,FALSE))</f>
        <v/>
      </c>
      <c r="D16" s="140" t="str">
        <f>IF(G16="","",VLOOKUP(G16,Calculation!$B$3:$F$22,3,FALSE))</f>
        <v/>
      </c>
      <c r="E16" s="138" t="str">
        <f>IF(G16="","",VLOOKUP(G16,Calculation!$B$3:$F$22,4,FALSE))</f>
        <v/>
      </c>
      <c r="F16" s="138" t="str">
        <f>IF(G16="","",VLOOKUP(G16,Calculation!$B$3:$F$22,5,FALSE))</f>
        <v/>
      </c>
      <c r="G16" s="136" t="str">
        <f>IF(LARGE(Calculation!$E$3:$E$22,B16)=0,"",LARGE(Calculation!$B$3:$B$22,B16))</f>
        <v/>
      </c>
      <c r="I16" s="247">
        <v>7</v>
      </c>
      <c r="J16" s="248" t="str">
        <f>IF(N16="","",VLOOKUP(N16,Calculation!$B$24:$F$37,2,FALSE))</f>
        <v/>
      </c>
      <c r="K16" s="248" t="str">
        <f>IF(N16="","",VLOOKUP(N16,Calculation!$B$24:$F$37,3,FALSE))</f>
        <v/>
      </c>
      <c r="L16" s="249" t="str">
        <f>IF(N16="","",VLOOKUP(N16,Calculation!$B$24:$F$37,4,FALSE))</f>
        <v/>
      </c>
      <c r="M16" s="249" t="str">
        <f>IF(N16="","",VLOOKUP(N16,Calculation!$B$24:$F$37,5,FALSE))</f>
        <v/>
      </c>
      <c r="N16" s="250" t="str">
        <f>IF(LARGE(Calculation!$E$24:$E$37,I16)=0,"",LARGE(Calculation!$B$24:$B$37,I16))</f>
        <v/>
      </c>
    </row>
    <row r="17" spans="2:14" x14ac:dyDescent="0.15">
      <c r="B17" s="40">
        <v>8</v>
      </c>
      <c r="C17" s="140" t="str">
        <f>IF(G17="","",VLOOKUP(G17,Calculation!$B$3:$F$22,2,FALSE))</f>
        <v/>
      </c>
      <c r="D17" s="140" t="str">
        <f>IF(G17="","",VLOOKUP(G17,Calculation!$B$3:$F$22,3,FALSE))</f>
        <v/>
      </c>
      <c r="E17" s="138" t="str">
        <f>IF(G17="","",VLOOKUP(G17,Calculation!$B$3:$F$22,4,FALSE))</f>
        <v/>
      </c>
      <c r="F17" s="138" t="str">
        <f>IF(G17="","",VLOOKUP(G17,Calculation!$B$3:$F$22,5,FALSE))</f>
        <v/>
      </c>
      <c r="G17" s="136" t="str">
        <f>IF(LARGE(Calculation!$E$3:$E$22,B17)=0,"",LARGE(Calculation!$B$3:$B$22,B17))</f>
        <v/>
      </c>
      <c r="I17" s="247">
        <v>8</v>
      </c>
      <c r="J17" s="248" t="str">
        <f>IF(N17="","",VLOOKUP(N17,Calculation!$B$24:$F$37,2,FALSE))</f>
        <v/>
      </c>
      <c r="K17" s="248" t="str">
        <f>IF(N17="","",VLOOKUP(N17,Calculation!$B$24:$F$37,3,FALSE))</f>
        <v/>
      </c>
      <c r="L17" s="249" t="str">
        <f>IF(N17="","",VLOOKUP(N17,Calculation!$B$24:$F$37,4,FALSE))</f>
        <v/>
      </c>
      <c r="M17" s="249" t="str">
        <f>IF(N17="","",VLOOKUP(N17,Calculation!$B$24:$F$37,5,FALSE))</f>
        <v/>
      </c>
      <c r="N17" s="250" t="str">
        <f>IF(LARGE(Calculation!$E$24:$E$37,I17)=0,"",LARGE(Calculation!$B$24:$B$37,I17))</f>
        <v/>
      </c>
    </row>
    <row r="18" spans="2:14" x14ac:dyDescent="0.15">
      <c r="B18" s="40">
        <v>9</v>
      </c>
      <c r="C18" s="140" t="str">
        <f>IF(G18="","",VLOOKUP(G18,Calculation!$B$3:$F$22,2,FALSE))</f>
        <v/>
      </c>
      <c r="D18" s="140" t="str">
        <f>IF(G18="","",VLOOKUP(G18,Calculation!$B$3:$F$22,3,FALSE))</f>
        <v/>
      </c>
      <c r="E18" s="138" t="str">
        <f>IF(G18="","",VLOOKUP(G18,Calculation!$B$3:$F$22,4,FALSE))</f>
        <v/>
      </c>
      <c r="F18" s="138" t="str">
        <f>IF(G18="","",VLOOKUP(G18,Calculation!$B$3:$F$22,5,FALSE))</f>
        <v/>
      </c>
      <c r="G18" s="136" t="str">
        <f>IF(LARGE(Calculation!$E$3:$E$22,B18)=0,"",LARGE(Calculation!$B$3:$B$22,B18))</f>
        <v/>
      </c>
      <c r="I18" s="247">
        <v>9</v>
      </c>
      <c r="J18" s="248" t="str">
        <f>IF(N18="","",VLOOKUP(N18,Calculation!$B$24:$F$37,2,FALSE))</f>
        <v/>
      </c>
      <c r="K18" s="248" t="str">
        <f>IF(N18="","",VLOOKUP(N18,Calculation!$B$24:$F$37,3,FALSE))</f>
        <v/>
      </c>
      <c r="L18" s="249" t="str">
        <f>IF(N18="","",VLOOKUP(N18,Calculation!$B$24:$F$37,4,FALSE))</f>
        <v/>
      </c>
      <c r="M18" s="249" t="str">
        <f>IF(N18="","",VLOOKUP(N18,Calculation!$B$24:$F$37,5,FALSE))</f>
        <v/>
      </c>
      <c r="N18" s="250" t="str">
        <f>IF(LARGE(Calculation!$E$24:$E$37,I18)=0,"",LARGE(Calculation!$B$24:$B$37,I18))</f>
        <v/>
      </c>
    </row>
    <row r="19" spans="2:14" x14ac:dyDescent="0.15">
      <c r="B19" s="40">
        <v>10</v>
      </c>
      <c r="C19" s="140" t="str">
        <f>IF(G19="","",VLOOKUP(G19,Calculation!$B$3:$F$22,2,FALSE))</f>
        <v/>
      </c>
      <c r="D19" s="140" t="str">
        <f>IF(G19="","",VLOOKUP(G19,Calculation!$B$3:$F$22,3,FALSE))</f>
        <v/>
      </c>
      <c r="E19" s="138" t="str">
        <f>IF(G19="","",VLOOKUP(G19,Calculation!$B$3:$F$22,4,FALSE))</f>
        <v/>
      </c>
      <c r="F19" s="138" t="str">
        <f>IF(G19="","",VLOOKUP(G19,Calculation!$B$3:$F$22,5,FALSE))</f>
        <v/>
      </c>
      <c r="G19" s="136" t="str">
        <f>IF(LARGE(Calculation!$E$3:$E$22,B19)=0,"",LARGE(Calculation!$B$3:$B$22,B19))</f>
        <v/>
      </c>
      <c r="I19" s="247">
        <v>10</v>
      </c>
      <c r="J19" s="248" t="str">
        <f>IF(N19="","",VLOOKUP(N19,Calculation!$B$24:$F$37,2,FALSE))</f>
        <v/>
      </c>
      <c r="K19" s="248" t="str">
        <f>IF(N19="","",VLOOKUP(N19,Calculation!$B$24:$F$37,3,FALSE))</f>
        <v/>
      </c>
      <c r="L19" s="249" t="str">
        <f>IF(N19="","",VLOOKUP(N19,Calculation!$B$24:$F$37,4,FALSE))</f>
        <v/>
      </c>
      <c r="M19" s="249" t="str">
        <f>IF(N19="","",VLOOKUP(N19,Calculation!$B$24:$F$37,5,FALSE))</f>
        <v/>
      </c>
      <c r="N19" s="250" t="str">
        <f>IF(LARGE(Calculation!$E$24:$E$37,I19)=0,"",LARGE(Calculation!$B$24:$B$37,I19))</f>
        <v/>
      </c>
    </row>
    <row r="20" spans="2:14" x14ac:dyDescent="0.15">
      <c r="B20" s="40">
        <v>11</v>
      </c>
      <c r="C20" s="140" t="str">
        <f>IF(G20="","",VLOOKUP(G20,Calculation!$B$3:$F$22,2,FALSE))</f>
        <v/>
      </c>
      <c r="D20" s="140" t="str">
        <f>IF(G20="","",VLOOKUP(G20,Calculation!$B$3:$F$22,3,FALSE))</f>
        <v/>
      </c>
      <c r="E20" s="138" t="str">
        <f>IF(G20="","",VLOOKUP(G20,Calculation!$B$3:$F$22,4,FALSE))</f>
        <v/>
      </c>
      <c r="F20" s="138" t="str">
        <f>IF(G20="","",VLOOKUP(G20,Calculation!$B$3:$F$22,5,FALSE))</f>
        <v/>
      </c>
      <c r="G20" s="136" t="str">
        <f>IF(LARGE(Calculation!$E$3:$E$22,B20)=0,"",LARGE(Calculation!$B$3:$B$22,B20))</f>
        <v/>
      </c>
      <c r="I20" s="247">
        <v>11</v>
      </c>
      <c r="J20" s="248" t="str">
        <f>IF(N20="","",VLOOKUP(N20,Calculation!$B$24:$F$37,2,FALSE))</f>
        <v/>
      </c>
      <c r="K20" s="248" t="str">
        <f>IF(N20="","",VLOOKUP(N20,Calculation!$B$24:$F$37,3,FALSE))</f>
        <v/>
      </c>
      <c r="L20" s="249" t="str">
        <f>IF(N20="","",VLOOKUP(N20,Calculation!$B$24:$F$37,4,FALSE))</f>
        <v/>
      </c>
      <c r="M20" s="249" t="str">
        <f>IF(N20="","",VLOOKUP(N20,Calculation!$B$24:$F$37,5,FALSE))</f>
        <v/>
      </c>
      <c r="N20" s="250" t="str">
        <f>IF(LARGE(Calculation!$E$24:$E$37,I20)=0,"",LARGE(Calculation!$B$24:$B$37,I20))</f>
        <v/>
      </c>
    </row>
    <row r="21" spans="2:14" x14ac:dyDescent="0.15">
      <c r="B21" s="40">
        <v>12</v>
      </c>
      <c r="C21" s="140" t="str">
        <f>IF(G21="","",VLOOKUP(G21,Calculation!$B$3:$F$22,2,FALSE))</f>
        <v/>
      </c>
      <c r="D21" s="140" t="str">
        <f>IF(G21="","",VLOOKUP(G21,Calculation!$B$3:$F$22,3,FALSE))</f>
        <v/>
      </c>
      <c r="E21" s="138" t="str">
        <f>IF(G21="","",VLOOKUP(G21,Calculation!$B$3:$F$22,4,FALSE))</f>
        <v/>
      </c>
      <c r="F21" s="138" t="str">
        <f>IF(G21="","",VLOOKUP(G21,Calculation!$B$3:$F$22,5,FALSE))</f>
        <v/>
      </c>
      <c r="G21" s="136" t="str">
        <f>IF(LARGE(Calculation!$E$3:$E$22,B21)=0,"",LARGE(Calculation!$B$3:$B$22,B21))</f>
        <v/>
      </c>
      <c r="I21" s="247">
        <v>12</v>
      </c>
      <c r="J21" s="248" t="str">
        <f>IF(N21="","",VLOOKUP(N21,Calculation!$B$24:$F$37,2,FALSE))</f>
        <v/>
      </c>
      <c r="K21" s="248" t="str">
        <f>IF(N21="","",VLOOKUP(N21,Calculation!$B$24:$F$37,3,FALSE))</f>
        <v/>
      </c>
      <c r="L21" s="249" t="str">
        <f>IF(N21="","",VLOOKUP(N21,Calculation!$B$24:$F$37,4,FALSE))</f>
        <v/>
      </c>
      <c r="M21" s="249" t="str">
        <f>IF(N21="","",VLOOKUP(N21,Calculation!$B$24:$F$37,5,FALSE))</f>
        <v/>
      </c>
      <c r="N21" s="250" t="str">
        <f>IF(LARGE(Calculation!$E$24:$E$37,I21)=0,"",LARGE(Calculation!$B$24:$B$37,I21))</f>
        <v/>
      </c>
    </row>
    <row r="22" spans="2:14" ht="14" thickBot="1" x14ac:dyDescent="0.2">
      <c r="B22" s="41">
        <v>13</v>
      </c>
      <c r="C22" s="141" t="str">
        <f>IF(G22="","",VLOOKUP(G22,Calculation!$B$3:$F$22,2,FALSE))</f>
        <v/>
      </c>
      <c r="D22" s="141" t="str">
        <f>IF(G22="","",VLOOKUP(G22,Calculation!$B$3:$F$22,3,FALSE))</f>
        <v/>
      </c>
      <c r="E22" s="139" t="str">
        <f>IF(G22="","",VLOOKUP(G22,Calculation!$B$3:$F$22,4,FALSE))</f>
        <v/>
      </c>
      <c r="F22" s="139" t="str">
        <f>IF(G22="","",VLOOKUP(G22,Calculation!$B$3:$F$22,5,FALSE))</f>
        <v/>
      </c>
      <c r="G22" s="137" t="str">
        <f>IF(LARGE(Calculation!$E$3:$E$22,B22)=0,"",LARGE(Calculation!$B$3:$B$22,B22))</f>
        <v/>
      </c>
      <c r="I22" s="251">
        <v>13</v>
      </c>
      <c r="J22" s="252"/>
      <c r="K22" s="252"/>
      <c r="L22" s="253"/>
      <c r="M22" s="253"/>
      <c r="N22" s="254" t="str">
        <f>IF(LARGE(Calculation!$E$24:$E$37,I22)=0,"",LARGE(Calculation!$B$24:$B$37,I22))</f>
        <v/>
      </c>
    </row>
    <row r="23" spans="2:14" ht="20" customHeight="1" x14ac:dyDescent="0.15">
      <c r="B23"/>
      <c r="C23"/>
      <c r="D23"/>
    </row>
    <row r="24" spans="2:14" s="59" customFormat="1" ht="20" customHeight="1" x14ac:dyDescent="0.15">
      <c r="C24" s="645" t="s">
        <v>38</v>
      </c>
      <c r="D24" s="593">
        <v>45384</v>
      </c>
      <c r="E24" s="594"/>
      <c r="F24" s="224"/>
      <c r="G24" s="224"/>
      <c r="I24" s="225"/>
    </row>
    <row r="25" spans="2:14" ht="21.75" customHeight="1" x14ac:dyDescent="0.15">
      <c r="B25"/>
      <c r="C25" s="69"/>
      <c r="D25" s="60"/>
      <c r="I25" s="38"/>
      <c r="J25" s="70"/>
      <c r="K25" s="69"/>
      <c r="L25" s="593"/>
      <c r="M25" s="593"/>
    </row>
  </sheetData>
  <mergeCells count="17">
    <mergeCell ref="L25:M25"/>
    <mergeCell ref="I7:N7"/>
    <mergeCell ref="B7:G7"/>
    <mergeCell ref="J8:J9"/>
    <mergeCell ref="K8:K9"/>
    <mergeCell ref="N8:N9"/>
    <mergeCell ref="B8:B9"/>
    <mergeCell ref="C8:C9"/>
    <mergeCell ref="D24:E24"/>
    <mergeCell ref="B1:N1"/>
    <mergeCell ref="D8:D9"/>
    <mergeCell ref="G8:G9"/>
    <mergeCell ref="I8:I9"/>
    <mergeCell ref="D3:F3"/>
    <mergeCell ref="D5:F5"/>
    <mergeCell ref="J3:L3"/>
    <mergeCell ref="J5:L5"/>
  </mergeCells>
  <phoneticPr fontId="7" type="noConversion"/>
  <conditionalFormatting sqref="B10:N23 C25:D25">
    <cfRule type="cellIs" dxfId="173" priority="4" stopIfTrue="1" operator="equal">
      <formula>0</formula>
    </cfRule>
  </conditionalFormatting>
  <conditionalFormatting sqref="K25:L25">
    <cfRule type="cellIs" dxfId="172" priority="2" stopIfTrue="1" operator="equal">
      <formula>0</formula>
    </cfRule>
  </conditionalFormatting>
  <hyperlinks>
    <hyperlink ref="D3:F3" location="'League Events'!A1" display="'League Events'!A1" xr:uid="{94142AF4-D33A-B141-B0A5-06BD78DE6122}"/>
    <hyperlink ref="D5:F5" location="'Your Points'!A1" display="'Your Points'!A1" xr:uid="{4E111E72-30AA-094F-A415-1543C3A088BC}"/>
    <hyperlink ref="J3:L3" location="Calendar!A1" display="Calendar!A1" xr:uid="{C3A732F2-3C52-6D47-AD8E-E264D14DC4DB}"/>
    <hyperlink ref="J5:L5" location="'Event Points'!A1" display="'Event Points'!A1" xr:uid="{9A8784B0-A608-0341-9B93-96F51EF19995}"/>
  </hyperlinks>
  <pageMargins left="0.35000000000000003" right="0.31" top="0.78740157480314965" bottom="0.55000000000000004" header="0.35000000000000003" footer="0.55000000000000004"/>
  <pageSetup paperSize="9" scale="86" orientation="portrait" horizontalDpi="360" verticalDpi="360"/>
  <headerFooter alignWithMargins="0"/>
  <ignoredErrors>
    <ignoredError sqref="C10:G22 J10:N22" emptyCellReferenc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
  <sheetViews>
    <sheetView zoomScale="125" zoomScaleNormal="125" zoomScalePageLayoutView="125" workbookViewId="0">
      <selection activeCell="C3" sqref="C3:D3"/>
    </sheetView>
  </sheetViews>
  <sheetFormatPr baseColWidth="10" defaultColWidth="8.83203125" defaultRowHeight="13" x14ac:dyDescent="0.15"/>
  <cols>
    <col min="1" max="1" width="12.5" customWidth="1"/>
    <col min="2" max="2" width="36.5" customWidth="1"/>
    <col min="3" max="3" width="9.83203125" customWidth="1"/>
    <col min="4" max="4" width="17.33203125" style="63" customWidth="1"/>
    <col min="5" max="5" width="20" customWidth="1"/>
    <col min="6" max="7" width="10.83203125" customWidth="1"/>
    <col min="8" max="8" width="51.83203125" customWidth="1"/>
    <col min="250" max="250" width="11.1640625" bestFit="1" customWidth="1"/>
    <col min="251" max="251" width="32.83203125" bestFit="1" customWidth="1"/>
    <col min="252" max="252" width="14.1640625" bestFit="1" customWidth="1"/>
    <col min="253" max="253" width="16.5" bestFit="1" customWidth="1"/>
    <col min="254" max="254" width="34.5" customWidth="1"/>
    <col min="255" max="255" width="31.5" bestFit="1" customWidth="1"/>
    <col min="256" max="256" width="8.1640625" customWidth="1"/>
    <col min="257" max="257" width="34" bestFit="1" customWidth="1"/>
    <col min="506" max="506" width="11.1640625" bestFit="1" customWidth="1"/>
    <col min="507" max="507" width="32.83203125" bestFit="1" customWidth="1"/>
    <col min="508" max="508" width="14.1640625" bestFit="1" customWidth="1"/>
    <col min="509" max="509" width="16.5" bestFit="1" customWidth="1"/>
    <col min="510" max="510" width="34.5" customWidth="1"/>
    <col min="511" max="511" width="31.5" bestFit="1" customWidth="1"/>
    <col min="512" max="512" width="8.1640625" customWidth="1"/>
    <col min="513" max="513" width="34" bestFit="1" customWidth="1"/>
    <col min="762" max="762" width="11.1640625" bestFit="1" customWidth="1"/>
    <col min="763" max="763" width="32.83203125" bestFit="1" customWidth="1"/>
    <col min="764" max="764" width="14.1640625" bestFit="1" customWidth="1"/>
    <col min="765" max="765" width="16.5" bestFit="1" customWidth="1"/>
    <col min="766" max="766" width="34.5" customWidth="1"/>
    <col min="767" max="767" width="31.5" bestFit="1" customWidth="1"/>
    <col min="768" max="768" width="8.1640625" customWidth="1"/>
    <col min="769" max="769" width="34" bestFit="1" customWidth="1"/>
    <col min="1018" max="1018" width="11.1640625" bestFit="1" customWidth="1"/>
    <col min="1019" max="1019" width="32.83203125" bestFit="1" customWidth="1"/>
    <col min="1020" max="1020" width="14.1640625" bestFit="1" customWidth="1"/>
    <col min="1021" max="1021" width="16.5" bestFit="1" customWidth="1"/>
    <col min="1022" max="1022" width="34.5" customWidth="1"/>
    <col min="1023" max="1023" width="31.5" bestFit="1" customWidth="1"/>
    <col min="1024" max="1024" width="8.1640625" customWidth="1"/>
    <col min="1025" max="1025" width="34" bestFit="1" customWidth="1"/>
    <col min="1274" max="1274" width="11.1640625" bestFit="1" customWidth="1"/>
    <col min="1275" max="1275" width="32.83203125" bestFit="1" customWidth="1"/>
    <col min="1276" max="1276" width="14.1640625" bestFit="1" customWidth="1"/>
    <col min="1277" max="1277" width="16.5" bestFit="1" customWidth="1"/>
    <col min="1278" max="1278" width="34.5" customWidth="1"/>
    <col min="1279" max="1279" width="31.5" bestFit="1" customWidth="1"/>
    <col min="1280" max="1280" width="8.1640625" customWidth="1"/>
    <col min="1281" max="1281" width="34" bestFit="1" customWidth="1"/>
    <col min="1530" max="1530" width="11.1640625" bestFit="1" customWidth="1"/>
    <col min="1531" max="1531" width="32.83203125" bestFit="1" customWidth="1"/>
    <col min="1532" max="1532" width="14.1640625" bestFit="1" customWidth="1"/>
    <col min="1533" max="1533" width="16.5" bestFit="1" customWidth="1"/>
    <col min="1534" max="1534" width="34.5" customWidth="1"/>
    <col min="1535" max="1535" width="31.5" bestFit="1" customWidth="1"/>
    <col min="1536" max="1536" width="8.1640625" customWidth="1"/>
    <col min="1537" max="1537" width="34" bestFit="1" customWidth="1"/>
    <col min="1786" max="1786" width="11.1640625" bestFit="1" customWidth="1"/>
    <col min="1787" max="1787" width="32.83203125" bestFit="1" customWidth="1"/>
    <col min="1788" max="1788" width="14.1640625" bestFit="1" customWidth="1"/>
    <col min="1789" max="1789" width="16.5" bestFit="1" customWidth="1"/>
    <col min="1790" max="1790" width="34.5" customWidth="1"/>
    <col min="1791" max="1791" width="31.5" bestFit="1" customWidth="1"/>
    <col min="1792" max="1792" width="8.1640625" customWidth="1"/>
    <col min="1793" max="1793" width="34" bestFit="1" customWidth="1"/>
    <col min="2042" max="2042" width="11.1640625" bestFit="1" customWidth="1"/>
    <col min="2043" max="2043" width="32.83203125" bestFit="1" customWidth="1"/>
    <col min="2044" max="2044" width="14.1640625" bestFit="1" customWidth="1"/>
    <col min="2045" max="2045" width="16.5" bestFit="1" customWidth="1"/>
    <col min="2046" max="2046" width="34.5" customWidth="1"/>
    <col min="2047" max="2047" width="31.5" bestFit="1" customWidth="1"/>
    <col min="2048" max="2048" width="8.1640625" customWidth="1"/>
    <col min="2049" max="2049" width="34" bestFit="1" customWidth="1"/>
    <col min="2298" max="2298" width="11.1640625" bestFit="1" customWidth="1"/>
    <col min="2299" max="2299" width="32.83203125" bestFit="1" customWidth="1"/>
    <col min="2300" max="2300" width="14.1640625" bestFit="1" customWidth="1"/>
    <col min="2301" max="2301" width="16.5" bestFit="1" customWidth="1"/>
    <col min="2302" max="2302" width="34.5" customWidth="1"/>
    <col min="2303" max="2303" width="31.5" bestFit="1" customWidth="1"/>
    <col min="2304" max="2304" width="8.1640625" customWidth="1"/>
    <col min="2305" max="2305" width="34" bestFit="1" customWidth="1"/>
    <col min="2554" max="2554" width="11.1640625" bestFit="1" customWidth="1"/>
    <col min="2555" max="2555" width="32.83203125" bestFit="1" customWidth="1"/>
    <col min="2556" max="2556" width="14.1640625" bestFit="1" customWidth="1"/>
    <col min="2557" max="2557" width="16.5" bestFit="1" customWidth="1"/>
    <col min="2558" max="2558" width="34.5" customWidth="1"/>
    <col min="2559" max="2559" width="31.5" bestFit="1" customWidth="1"/>
    <col min="2560" max="2560" width="8.1640625" customWidth="1"/>
    <col min="2561" max="2561" width="34" bestFit="1" customWidth="1"/>
    <col min="2810" max="2810" width="11.1640625" bestFit="1" customWidth="1"/>
    <col min="2811" max="2811" width="32.83203125" bestFit="1" customWidth="1"/>
    <col min="2812" max="2812" width="14.1640625" bestFit="1" customWidth="1"/>
    <col min="2813" max="2813" width="16.5" bestFit="1" customWidth="1"/>
    <col min="2814" max="2814" width="34.5" customWidth="1"/>
    <col min="2815" max="2815" width="31.5" bestFit="1" customWidth="1"/>
    <col min="2816" max="2816" width="8.1640625" customWidth="1"/>
    <col min="2817" max="2817" width="34" bestFit="1" customWidth="1"/>
    <col min="3066" max="3066" width="11.1640625" bestFit="1" customWidth="1"/>
    <col min="3067" max="3067" width="32.83203125" bestFit="1" customWidth="1"/>
    <col min="3068" max="3068" width="14.1640625" bestFit="1" customWidth="1"/>
    <col min="3069" max="3069" width="16.5" bestFit="1" customWidth="1"/>
    <col min="3070" max="3070" width="34.5" customWidth="1"/>
    <col min="3071" max="3071" width="31.5" bestFit="1" customWidth="1"/>
    <col min="3072" max="3072" width="8.1640625" customWidth="1"/>
    <col min="3073" max="3073" width="34" bestFit="1" customWidth="1"/>
    <col min="3322" max="3322" width="11.1640625" bestFit="1" customWidth="1"/>
    <col min="3323" max="3323" width="32.83203125" bestFit="1" customWidth="1"/>
    <col min="3324" max="3324" width="14.1640625" bestFit="1" customWidth="1"/>
    <col min="3325" max="3325" width="16.5" bestFit="1" customWidth="1"/>
    <col min="3326" max="3326" width="34.5" customWidth="1"/>
    <col min="3327" max="3327" width="31.5" bestFit="1" customWidth="1"/>
    <col min="3328" max="3328" width="8.1640625" customWidth="1"/>
    <col min="3329" max="3329" width="34" bestFit="1" customWidth="1"/>
    <col min="3578" max="3578" width="11.1640625" bestFit="1" customWidth="1"/>
    <col min="3579" max="3579" width="32.83203125" bestFit="1" customWidth="1"/>
    <col min="3580" max="3580" width="14.1640625" bestFit="1" customWidth="1"/>
    <col min="3581" max="3581" width="16.5" bestFit="1" customWidth="1"/>
    <col min="3582" max="3582" width="34.5" customWidth="1"/>
    <col min="3583" max="3583" width="31.5" bestFit="1" customWidth="1"/>
    <col min="3584" max="3584" width="8.1640625" customWidth="1"/>
    <col min="3585" max="3585" width="34" bestFit="1" customWidth="1"/>
    <col min="3834" max="3834" width="11.1640625" bestFit="1" customWidth="1"/>
    <col min="3835" max="3835" width="32.83203125" bestFit="1" customWidth="1"/>
    <col min="3836" max="3836" width="14.1640625" bestFit="1" customWidth="1"/>
    <col min="3837" max="3837" width="16.5" bestFit="1" customWidth="1"/>
    <col min="3838" max="3838" width="34.5" customWidth="1"/>
    <col min="3839" max="3839" width="31.5" bestFit="1" customWidth="1"/>
    <col min="3840" max="3840" width="8.1640625" customWidth="1"/>
    <col min="3841" max="3841" width="34" bestFit="1" customWidth="1"/>
    <col min="4090" max="4090" width="11.1640625" bestFit="1" customWidth="1"/>
    <col min="4091" max="4091" width="32.83203125" bestFit="1" customWidth="1"/>
    <col min="4092" max="4092" width="14.1640625" bestFit="1" customWidth="1"/>
    <col min="4093" max="4093" width="16.5" bestFit="1" customWidth="1"/>
    <col min="4094" max="4094" width="34.5" customWidth="1"/>
    <col min="4095" max="4095" width="31.5" bestFit="1" customWidth="1"/>
    <col min="4096" max="4096" width="8.1640625" customWidth="1"/>
    <col min="4097" max="4097" width="34" bestFit="1" customWidth="1"/>
    <col min="4346" max="4346" width="11.1640625" bestFit="1" customWidth="1"/>
    <col min="4347" max="4347" width="32.83203125" bestFit="1" customWidth="1"/>
    <col min="4348" max="4348" width="14.1640625" bestFit="1" customWidth="1"/>
    <col min="4349" max="4349" width="16.5" bestFit="1" customWidth="1"/>
    <col min="4350" max="4350" width="34.5" customWidth="1"/>
    <col min="4351" max="4351" width="31.5" bestFit="1" customWidth="1"/>
    <col min="4352" max="4352" width="8.1640625" customWidth="1"/>
    <col min="4353" max="4353" width="34" bestFit="1" customWidth="1"/>
    <col min="4602" max="4602" width="11.1640625" bestFit="1" customWidth="1"/>
    <col min="4603" max="4603" width="32.83203125" bestFit="1" customWidth="1"/>
    <col min="4604" max="4604" width="14.1640625" bestFit="1" customWidth="1"/>
    <col min="4605" max="4605" width="16.5" bestFit="1" customWidth="1"/>
    <col min="4606" max="4606" width="34.5" customWidth="1"/>
    <col min="4607" max="4607" width="31.5" bestFit="1" customWidth="1"/>
    <col min="4608" max="4608" width="8.1640625" customWidth="1"/>
    <col min="4609" max="4609" width="34" bestFit="1" customWidth="1"/>
    <col min="4858" max="4858" width="11.1640625" bestFit="1" customWidth="1"/>
    <col min="4859" max="4859" width="32.83203125" bestFit="1" customWidth="1"/>
    <col min="4860" max="4860" width="14.1640625" bestFit="1" customWidth="1"/>
    <col min="4861" max="4861" width="16.5" bestFit="1" customWidth="1"/>
    <col min="4862" max="4862" width="34.5" customWidth="1"/>
    <col min="4863" max="4863" width="31.5" bestFit="1" customWidth="1"/>
    <col min="4864" max="4864" width="8.1640625" customWidth="1"/>
    <col min="4865" max="4865" width="34" bestFit="1" customWidth="1"/>
    <col min="5114" max="5114" width="11.1640625" bestFit="1" customWidth="1"/>
    <col min="5115" max="5115" width="32.83203125" bestFit="1" customWidth="1"/>
    <col min="5116" max="5116" width="14.1640625" bestFit="1" customWidth="1"/>
    <col min="5117" max="5117" width="16.5" bestFit="1" customWidth="1"/>
    <col min="5118" max="5118" width="34.5" customWidth="1"/>
    <col min="5119" max="5119" width="31.5" bestFit="1" customWidth="1"/>
    <col min="5120" max="5120" width="8.1640625" customWidth="1"/>
    <col min="5121" max="5121" width="34" bestFit="1" customWidth="1"/>
    <col min="5370" max="5370" width="11.1640625" bestFit="1" customWidth="1"/>
    <col min="5371" max="5371" width="32.83203125" bestFit="1" customWidth="1"/>
    <col min="5372" max="5372" width="14.1640625" bestFit="1" customWidth="1"/>
    <col min="5373" max="5373" width="16.5" bestFit="1" customWidth="1"/>
    <col min="5374" max="5374" width="34.5" customWidth="1"/>
    <col min="5375" max="5375" width="31.5" bestFit="1" customWidth="1"/>
    <col min="5376" max="5376" width="8.1640625" customWidth="1"/>
    <col min="5377" max="5377" width="34" bestFit="1" customWidth="1"/>
    <col min="5626" max="5626" width="11.1640625" bestFit="1" customWidth="1"/>
    <col min="5627" max="5627" width="32.83203125" bestFit="1" customWidth="1"/>
    <col min="5628" max="5628" width="14.1640625" bestFit="1" customWidth="1"/>
    <col min="5629" max="5629" width="16.5" bestFit="1" customWidth="1"/>
    <col min="5630" max="5630" width="34.5" customWidth="1"/>
    <col min="5631" max="5631" width="31.5" bestFit="1" customWidth="1"/>
    <col min="5632" max="5632" width="8.1640625" customWidth="1"/>
    <col min="5633" max="5633" width="34" bestFit="1" customWidth="1"/>
    <col min="5882" max="5882" width="11.1640625" bestFit="1" customWidth="1"/>
    <col min="5883" max="5883" width="32.83203125" bestFit="1" customWidth="1"/>
    <col min="5884" max="5884" width="14.1640625" bestFit="1" customWidth="1"/>
    <col min="5885" max="5885" width="16.5" bestFit="1" customWidth="1"/>
    <col min="5886" max="5886" width="34.5" customWidth="1"/>
    <col min="5887" max="5887" width="31.5" bestFit="1" customWidth="1"/>
    <col min="5888" max="5888" width="8.1640625" customWidth="1"/>
    <col min="5889" max="5889" width="34" bestFit="1" customWidth="1"/>
    <col min="6138" max="6138" width="11.1640625" bestFit="1" customWidth="1"/>
    <col min="6139" max="6139" width="32.83203125" bestFit="1" customWidth="1"/>
    <col min="6140" max="6140" width="14.1640625" bestFit="1" customWidth="1"/>
    <col min="6141" max="6141" width="16.5" bestFit="1" customWidth="1"/>
    <col min="6142" max="6142" width="34.5" customWidth="1"/>
    <col min="6143" max="6143" width="31.5" bestFit="1" customWidth="1"/>
    <col min="6144" max="6144" width="8.1640625" customWidth="1"/>
    <col min="6145" max="6145" width="34" bestFit="1" customWidth="1"/>
    <col min="6394" max="6394" width="11.1640625" bestFit="1" customWidth="1"/>
    <col min="6395" max="6395" width="32.83203125" bestFit="1" customWidth="1"/>
    <col min="6396" max="6396" width="14.1640625" bestFit="1" customWidth="1"/>
    <col min="6397" max="6397" width="16.5" bestFit="1" customWidth="1"/>
    <col min="6398" max="6398" width="34.5" customWidth="1"/>
    <col min="6399" max="6399" width="31.5" bestFit="1" customWidth="1"/>
    <col min="6400" max="6400" width="8.1640625" customWidth="1"/>
    <col min="6401" max="6401" width="34" bestFit="1" customWidth="1"/>
    <col min="6650" max="6650" width="11.1640625" bestFit="1" customWidth="1"/>
    <col min="6651" max="6651" width="32.83203125" bestFit="1" customWidth="1"/>
    <col min="6652" max="6652" width="14.1640625" bestFit="1" customWidth="1"/>
    <col min="6653" max="6653" width="16.5" bestFit="1" customWidth="1"/>
    <col min="6654" max="6654" width="34.5" customWidth="1"/>
    <col min="6655" max="6655" width="31.5" bestFit="1" customWidth="1"/>
    <col min="6656" max="6656" width="8.1640625" customWidth="1"/>
    <col min="6657" max="6657" width="34" bestFit="1" customWidth="1"/>
    <col min="6906" max="6906" width="11.1640625" bestFit="1" customWidth="1"/>
    <col min="6907" max="6907" width="32.83203125" bestFit="1" customWidth="1"/>
    <col min="6908" max="6908" width="14.1640625" bestFit="1" customWidth="1"/>
    <col min="6909" max="6909" width="16.5" bestFit="1" customWidth="1"/>
    <col min="6910" max="6910" width="34.5" customWidth="1"/>
    <col min="6911" max="6911" width="31.5" bestFit="1" customWidth="1"/>
    <col min="6912" max="6912" width="8.1640625" customWidth="1"/>
    <col min="6913" max="6913" width="34" bestFit="1" customWidth="1"/>
    <col min="7162" max="7162" width="11.1640625" bestFit="1" customWidth="1"/>
    <col min="7163" max="7163" width="32.83203125" bestFit="1" customWidth="1"/>
    <col min="7164" max="7164" width="14.1640625" bestFit="1" customWidth="1"/>
    <col min="7165" max="7165" width="16.5" bestFit="1" customWidth="1"/>
    <col min="7166" max="7166" width="34.5" customWidth="1"/>
    <col min="7167" max="7167" width="31.5" bestFit="1" customWidth="1"/>
    <col min="7168" max="7168" width="8.1640625" customWidth="1"/>
    <col min="7169" max="7169" width="34" bestFit="1" customWidth="1"/>
    <col min="7418" max="7418" width="11.1640625" bestFit="1" customWidth="1"/>
    <col min="7419" max="7419" width="32.83203125" bestFit="1" customWidth="1"/>
    <col min="7420" max="7420" width="14.1640625" bestFit="1" customWidth="1"/>
    <col min="7421" max="7421" width="16.5" bestFit="1" customWidth="1"/>
    <col min="7422" max="7422" width="34.5" customWidth="1"/>
    <col min="7423" max="7423" width="31.5" bestFit="1" customWidth="1"/>
    <col min="7424" max="7424" width="8.1640625" customWidth="1"/>
    <col min="7425" max="7425" width="34" bestFit="1" customWidth="1"/>
    <col min="7674" max="7674" width="11.1640625" bestFit="1" customWidth="1"/>
    <col min="7675" max="7675" width="32.83203125" bestFit="1" customWidth="1"/>
    <col min="7676" max="7676" width="14.1640625" bestFit="1" customWidth="1"/>
    <col min="7677" max="7677" width="16.5" bestFit="1" customWidth="1"/>
    <col min="7678" max="7678" width="34.5" customWidth="1"/>
    <col min="7679" max="7679" width="31.5" bestFit="1" customWidth="1"/>
    <col min="7680" max="7680" width="8.1640625" customWidth="1"/>
    <col min="7681" max="7681" width="34" bestFit="1" customWidth="1"/>
    <col min="7930" max="7930" width="11.1640625" bestFit="1" customWidth="1"/>
    <col min="7931" max="7931" width="32.83203125" bestFit="1" customWidth="1"/>
    <col min="7932" max="7932" width="14.1640625" bestFit="1" customWidth="1"/>
    <col min="7933" max="7933" width="16.5" bestFit="1" customWidth="1"/>
    <col min="7934" max="7934" width="34.5" customWidth="1"/>
    <col min="7935" max="7935" width="31.5" bestFit="1" customWidth="1"/>
    <col min="7936" max="7936" width="8.1640625" customWidth="1"/>
    <col min="7937" max="7937" width="34" bestFit="1" customWidth="1"/>
    <col min="8186" max="8186" width="11.1640625" bestFit="1" customWidth="1"/>
    <col min="8187" max="8187" width="32.83203125" bestFit="1" customWidth="1"/>
    <col min="8188" max="8188" width="14.1640625" bestFit="1" customWidth="1"/>
    <col min="8189" max="8189" width="16.5" bestFit="1" customWidth="1"/>
    <col min="8190" max="8190" width="34.5" customWidth="1"/>
    <col min="8191" max="8191" width="31.5" bestFit="1" customWidth="1"/>
    <col min="8192" max="8192" width="8.1640625" customWidth="1"/>
    <col min="8193" max="8193" width="34" bestFit="1" customWidth="1"/>
    <col min="8442" max="8442" width="11.1640625" bestFit="1" customWidth="1"/>
    <col min="8443" max="8443" width="32.83203125" bestFit="1" customWidth="1"/>
    <col min="8444" max="8444" width="14.1640625" bestFit="1" customWidth="1"/>
    <col min="8445" max="8445" width="16.5" bestFit="1" customWidth="1"/>
    <col min="8446" max="8446" width="34.5" customWidth="1"/>
    <col min="8447" max="8447" width="31.5" bestFit="1" customWidth="1"/>
    <col min="8448" max="8448" width="8.1640625" customWidth="1"/>
    <col min="8449" max="8449" width="34" bestFit="1" customWidth="1"/>
    <col min="8698" max="8698" width="11.1640625" bestFit="1" customWidth="1"/>
    <col min="8699" max="8699" width="32.83203125" bestFit="1" customWidth="1"/>
    <col min="8700" max="8700" width="14.1640625" bestFit="1" customWidth="1"/>
    <col min="8701" max="8701" width="16.5" bestFit="1" customWidth="1"/>
    <col min="8702" max="8702" width="34.5" customWidth="1"/>
    <col min="8703" max="8703" width="31.5" bestFit="1" customWidth="1"/>
    <col min="8704" max="8704" width="8.1640625" customWidth="1"/>
    <col min="8705" max="8705" width="34" bestFit="1" customWidth="1"/>
    <col min="8954" max="8954" width="11.1640625" bestFit="1" customWidth="1"/>
    <col min="8955" max="8955" width="32.83203125" bestFit="1" customWidth="1"/>
    <col min="8956" max="8956" width="14.1640625" bestFit="1" customWidth="1"/>
    <col min="8957" max="8957" width="16.5" bestFit="1" customWidth="1"/>
    <col min="8958" max="8958" width="34.5" customWidth="1"/>
    <col min="8959" max="8959" width="31.5" bestFit="1" customWidth="1"/>
    <col min="8960" max="8960" width="8.1640625" customWidth="1"/>
    <col min="8961" max="8961" width="34" bestFit="1" customWidth="1"/>
    <col min="9210" max="9210" width="11.1640625" bestFit="1" customWidth="1"/>
    <col min="9211" max="9211" width="32.83203125" bestFit="1" customWidth="1"/>
    <col min="9212" max="9212" width="14.1640625" bestFit="1" customWidth="1"/>
    <col min="9213" max="9213" width="16.5" bestFit="1" customWidth="1"/>
    <col min="9214" max="9214" width="34.5" customWidth="1"/>
    <col min="9215" max="9215" width="31.5" bestFit="1" customWidth="1"/>
    <col min="9216" max="9216" width="8.1640625" customWidth="1"/>
    <col min="9217" max="9217" width="34" bestFit="1" customWidth="1"/>
    <col min="9466" max="9466" width="11.1640625" bestFit="1" customWidth="1"/>
    <col min="9467" max="9467" width="32.83203125" bestFit="1" customWidth="1"/>
    <col min="9468" max="9468" width="14.1640625" bestFit="1" customWidth="1"/>
    <col min="9469" max="9469" width="16.5" bestFit="1" customWidth="1"/>
    <col min="9470" max="9470" width="34.5" customWidth="1"/>
    <col min="9471" max="9471" width="31.5" bestFit="1" customWidth="1"/>
    <col min="9472" max="9472" width="8.1640625" customWidth="1"/>
    <col min="9473" max="9473" width="34" bestFit="1" customWidth="1"/>
    <col min="9722" max="9722" width="11.1640625" bestFit="1" customWidth="1"/>
    <col min="9723" max="9723" width="32.83203125" bestFit="1" customWidth="1"/>
    <col min="9724" max="9724" width="14.1640625" bestFit="1" customWidth="1"/>
    <col min="9725" max="9725" width="16.5" bestFit="1" customWidth="1"/>
    <col min="9726" max="9726" width="34.5" customWidth="1"/>
    <col min="9727" max="9727" width="31.5" bestFit="1" customWidth="1"/>
    <col min="9728" max="9728" width="8.1640625" customWidth="1"/>
    <col min="9729" max="9729" width="34" bestFit="1" customWidth="1"/>
    <col min="9978" max="9978" width="11.1640625" bestFit="1" customWidth="1"/>
    <col min="9979" max="9979" width="32.83203125" bestFit="1" customWidth="1"/>
    <col min="9980" max="9980" width="14.1640625" bestFit="1" customWidth="1"/>
    <col min="9981" max="9981" width="16.5" bestFit="1" customWidth="1"/>
    <col min="9982" max="9982" width="34.5" customWidth="1"/>
    <col min="9983" max="9983" width="31.5" bestFit="1" customWidth="1"/>
    <col min="9984" max="9984" width="8.1640625" customWidth="1"/>
    <col min="9985" max="9985" width="34" bestFit="1" customWidth="1"/>
    <col min="10234" max="10234" width="11.1640625" bestFit="1" customWidth="1"/>
    <col min="10235" max="10235" width="32.83203125" bestFit="1" customWidth="1"/>
    <col min="10236" max="10236" width="14.1640625" bestFit="1" customWidth="1"/>
    <col min="10237" max="10237" width="16.5" bestFit="1" customWidth="1"/>
    <col min="10238" max="10238" width="34.5" customWidth="1"/>
    <col min="10239" max="10239" width="31.5" bestFit="1" customWidth="1"/>
    <col min="10240" max="10240" width="8.1640625" customWidth="1"/>
    <col min="10241" max="10241" width="34" bestFit="1" customWidth="1"/>
    <col min="10490" max="10490" width="11.1640625" bestFit="1" customWidth="1"/>
    <col min="10491" max="10491" width="32.83203125" bestFit="1" customWidth="1"/>
    <col min="10492" max="10492" width="14.1640625" bestFit="1" customWidth="1"/>
    <col min="10493" max="10493" width="16.5" bestFit="1" customWidth="1"/>
    <col min="10494" max="10494" width="34.5" customWidth="1"/>
    <col min="10495" max="10495" width="31.5" bestFit="1" customWidth="1"/>
    <col min="10496" max="10496" width="8.1640625" customWidth="1"/>
    <col min="10497" max="10497" width="34" bestFit="1" customWidth="1"/>
    <col min="10746" max="10746" width="11.1640625" bestFit="1" customWidth="1"/>
    <col min="10747" max="10747" width="32.83203125" bestFit="1" customWidth="1"/>
    <col min="10748" max="10748" width="14.1640625" bestFit="1" customWidth="1"/>
    <col min="10749" max="10749" width="16.5" bestFit="1" customWidth="1"/>
    <col min="10750" max="10750" width="34.5" customWidth="1"/>
    <col min="10751" max="10751" width="31.5" bestFit="1" customWidth="1"/>
    <col min="10752" max="10752" width="8.1640625" customWidth="1"/>
    <col min="10753" max="10753" width="34" bestFit="1" customWidth="1"/>
    <col min="11002" max="11002" width="11.1640625" bestFit="1" customWidth="1"/>
    <col min="11003" max="11003" width="32.83203125" bestFit="1" customWidth="1"/>
    <col min="11004" max="11004" width="14.1640625" bestFit="1" customWidth="1"/>
    <col min="11005" max="11005" width="16.5" bestFit="1" customWidth="1"/>
    <col min="11006" max="11006" width="34.5" customWidth="1"/>
    <col min="11007" max="11007" width="31.5" bestFit="1" customWidth="1"/>
    <col min="11008" max="11008" width="8.1640625" customWidth="1"/>
    <col min="11009" max="11009" width="34" bestFit="1" customWidth="1"/>
    <col min="11258" max="11258" width="11.1640625" bestFit="1" customWidth="1"/>
    <col min="11259" max="11259" width="32.83203125" bestFit="1" customWidth="1"/>
    <col min="11260" max="11260" width="14.1640625" bestFit="1" customWidth="1"/>
    <col min="11261" max="11261" width="16.5" bestFit="1" customWidth="1"/>
    <col min="11262" max="11262" width="34.5" customWidth="1"/>
    <col min="11263" max="11263" width="31.5" bestFit="1" customWidth="1"/>
    <col min="11264" max="11264" width="8.1640625" customWidth="1"/>
    <col min="11265" max="11265" width="34" bestFit="1" customWidth="1"/>
    <col min="11514" max="11514" width="11.1640625" bestFit="1" customWidth="1"/>
    <col min="11515" max="11515" width="32.83203125" bestFit="1" customWidth="1"/>
    <col min="11516" max="11516" width="14.1640625" bestFit="1" customWidth="1"/>
    <col min="11517" max="11517" width="16.5" bestFit="1" customWidth="1"/>
    <col min="11518" max="11518" width="34.5" customWidth="1"/>
    <col min="11519" max="11519" width="31.5" bestFit="1" customWidth="1"/>
    <col min="11520" max="11520" width="8.1640625" customWidth="1"/>
    <col min="11521" max="11521" width="34" bestFit="1" customWidth="1"/>
    <col min="11770" max="11770" width="11.1640625" bestFit="1" customWidth="1"/>
    <col min="11771" max="11771" width="32.83203125" bestFit="1" customWidth="1"/>
    <col min="11772" max="11772" width="14.1640625" bestFit="1" customWidth="1"/>
    <col min="11773" max="11773" width="16.5" bestFit="1" customWidth="1"/>
    <col min="11774" max="11774" width="34.5" customWidth="1"/>
    <col min="11775" max="11775" width="31.5" bestFit="1" customWidth="1"/>
    <col min="11776" max="11776" width="8.1640625" customWidth="1"/>
    <col min="11777" max="11777" width="34" bestFit="1" customWidth="1"/>
    <col min="12026" max="12026" width="11.1640625" bestFit="1" customWidth="1"/>
    <col min="12027" max="12027" width="32.83203125" bestFit="1" customWidth="1"/>
    <col min="12028" max="12028" width="14.1640625" bestFit="1" customWidth="1"/>
    <col min="12029" max="12029" width="16.5" bestFit="1" customWidth="1"/>
    <col min="12030" max="12030" width="34.5" customWidth="1"/>
    <col min="12031" max="12031" width="31.5" bestFit="1" customWidth="1"/>
    <col min="12032" max="12032" width="8.1640625" customWidth="1"/>
    <col min="12033" max="12033" width="34" bestFit="1" customWidth="1"/>
    <col min="12282" max="12282" width="11.1640625" bestFit="1" customWidth="1"/>
    <col min="12283" max="12283" width="32.83203125" bestFit="1" customWidth="1"/>
    <col min="12284" max="12284" width="14.1640625" bestFit="1" customWidth="1"/>
    <col min="12285" max="12285" width="16.5" bestFit="1" customWidth="1"/>
    <col min="12286" max="12286" width="34.5" customWidth="1"/>
    <col min="12287" max="12287" width="31.5" bestFit="1" customWidth="1"/>
    <col min="12288" max="12288" width="8.1640625" customWidth="1"/>
    <col min="12289" max="12289" width="34" bestFit="1" customWidth="1"/>
    <col min="12538" max="12538" width="11.1640625" bestFit="1" customWidth="1"/>
    <col min="12539" max="12539" width="32.83203125" bestFit="1" customWidth="1"/>
    <col min="12540" max="12540" width="14.1640625" bestFit="1" customWidth="1"/>
    <col min="12541" max="12541" width="16.5" bestFit="1" customWidth="1"/>
    <col min="12542" max="12542" width="34.5" customWidth="1"/>
    <col min="12543" max="12543" width="31.5" bestFit="1" customWidth="1"/>
    <col min="12544" max="12544" width="8.1640625" customWidth="1"/>
    <col min="12545" max="12545" width="34" bestFit="1" customWidth="1"/>
    <col min="12794" max="12794" width="11.1640625" bestFit="1" customWidth="1"/>
    <col min="12795" max="12795" width="32.83203125" bestFit="1" customWidth="1"/>
    <col min="12796" max="12796" width="14.1640625" bestFit="1" customWidth="1"/>
    <col min="12797" max="12797" width="16.5" bestFit="1" customWidth="1"/>
    <col min="12798" max="12798" width="34.5" customWidth="1"/>
    <col min="12799" max="12799" width="31.5" bestFit="1" customWidth="1"/>
    <col min="12800" max="12800" width="8.1640625" customWidth="1"/>
    <col min="12801" max="12801" width="34" bestFit="1" customWidth="1"/>
    <col min="13050" max="13050" width="11.1640625" bestFit="1" customWidth="1"/>
    <col min="13051" max="13051" width="32.83203125" bestFit="1" customWidth="1"/>
    <col min="13052" max="13052" width="14.1640625" bestFit="1" customWidth="1"/>
    <col min="13053" max="13053" width="16.5" bestFit="1" customWidth="1"/>
    <col min="13054" max="13054" width="34.5" customWidth="1"/>
    <col min="13055" max="13055" width="31.5" bestFit="1" customWidth="1"/>
    <col min="13056" max="13056" width="8.1640625" customWidth="1"/>
    <col min="13057" max="13057" width="34" bestFit="1" customWidth="1"/>
    <col min="13306" max="13306" width="11.1640625" bestFit="1" customWidth="1"/>
    <col min="13307" max="13307" width="32.83203125" bestFit="1" customWidth="1"/>
    <col min="13308" max="13308" width="14.1640625" bestFit="1" customWidth="1"/>
    <col min="13309" max="13309" width="16.5" bestFit="1" customWidth="1"/>
    <col min="13310" max="13310" width="34.5" customWidth="1"/>
    <col min="13311" max="13311" width="31.5" bestFit="1" customWidth="1"/>
    <col min="13312" max="13312" width="8.1640625" customWidth="1"/>
    <col min="13313" max="13313" width="34" bestFit="1" customWidth="1"/>
    <col min="13562" max="13562" width="11.1640625" bestFit="1" customWidth="1"/>
    <col min="13563" max="13563" width="32.83203125" bestFit="1" customWidth="1"/>
    <col min="13564" max="13564" width="14.1640625" bestFit="1" customWidth="1"/>
    <col min="13565" max="13565" width="16.5" bestFit="1" customWidth="1"/>
    <col min="13566" max="13566" width="34.5" customWidth="1"/>
    <col min="13567" max="13567" width="31.5" bestFit="1" customWidth="1"/>
    <col min="13568" max="13568" width="8.1640625" customWidth="1"/>
    <col min="13569" max="13569" width="34" bestFit="1" customWidth="1"/>
    <col min="13818" max="13818" width="11.1640625" bestFit="1" customWidth="1"/>
    <col min="13819" max="13819" width="32.83203125" bestFit="1" customWidth="1"/>
    <col min="13820" max="13820" width="14.1640625" bestFit="1" customWidth="1"/>
    <col min="13821" max="13821" width="16.5" bestFit="1" customWidth="1"/>
    <col min="13822" max="13822" width="34.5" customWidth="1"/>
    <col min="13823" max="13823" width="31.5" bestFit="1" customWidth="1"/>
    <col min="13824" max="13824" width="8.1640625" customWidth="1"/>
    <col min="13825" max="13825" width="34" bestFit="1" customWidth="1"/>
    <col min="14074" max="14074" width="11.1640625" bestFit="1" customWidth="1"/>
    <col min="14075" max="14075" width="32.83203125" bestFit="1" customWidth="1"/>
    <col min="14076" max="14076" width="14.1640625" bestFit="1" customWidth="1"/>
    <col min="14077" max="14077" width="16.5" bestFit="1" customWidth="1"/>
    <col min="14078" max="14078" width="34.5" customWidth="1"/>
    <col min="14079" max="14079" width="31.5" bestFit="1" customWidth="1"/>
    <col min="14080" max="14080" width="8.1640625" customWidth="1"/>
    <col min="14081" max="14081" width="34" bestFit="1" customWidth="1"/>
    <col min="14330" max="14330" width="11.1640625" bestFit="1" customWidth="1"/>
    <col min="14331" max="14331" width="32.83203125" bestFit="1" customWidth="1"/>
    <col min="14332" max="14332" width="14.1640625" bestFit="1" customWidth="1"/>
    <col min="14333" max="14333" width="16.5" bestFit="1" customWidth="1"/>
    <col min="14334" max="14334" width="34.5" customWidth="1"/>
    <col min="14335" max="14335" width="31.5" bestFit="1" customWidth="1"/>
    <col min="14336" max="14336" width="8.1640625" customWidth="1"/>
    <col min="14337" max="14337" width="34" bestFit="1" customWidth="1"/>
    <col min="14586" max="14586" width="11.1640625" bestFit="1" customWidth="1"/>
    <col min="14587" max="14587" width="32.83203125" bestFit="1" customWidth="1"/>
    <col min="14588" max="14588" width="14.1640625" bestFit="1" customWidth="1"/>
    <col min="14589" max="14589" width="16.5" bestFit="1" customWidth="1"/>
    <col min="14590" max="14590" width="34.5" customWidth="1"/>
    <col min="14591" max="14591" width="31.5" bestFit="1" customWidth="1"/>
    <col min="14592" max="14592" width="8.1640625" customWidth="1"/>
    <col min="14593" max="14593" width="34" bestFit="1" customWidth="1"/>
    <col min="14842" max="14842" width="11.1640625" bestFit="1" customWidth="1"/>
    <col min="14843" max="14843" width="32.83203125" bestFit="1" customWidth="1"/>
    <col min="14844" max="14844" width="14.1640625" bestFit="1" customWidth="1"/>
    <col min="14845" max="14845" width="16.5" bestFit="1" customWidth="1"/>
    <col min="14846" max="14846" width="34.5" customWidth="1"/>
    <col min="14847" max="14847" width="31.5" bestFit="1" customWidth="1"/>
    <col min="14848" max="14848" width="8.1640625" customWidth="1"/>
    <col min="14849" max="14849" width="34" bestFit="1" customWidth="1"/>
    <col min="15098" max="15098" width="11.1640625" bestFit="1" customWidth="1"/>
    <col min="15099" max="15099" width="32.83203125" bestFit="1" customWidth="1"/>
    <col min="15100" max="15100" width="14.1640625" bestFit="1" customWidth="1"/>
    <col min="15101" max="15101" width="16.5" bestFit="1" customWidth="1"/>
    <col min="15102" max="15102" width="34.5" customWidth="1"/>
    <col min="15103" max="15103" width="31.5" bestFit="1" customWidth="1"/>
    <col min="15104" max="15104" width="8.1640625" customWidth="1"/>
    <col min="15105" max="15105" width="34" bestFit="1" customWidth="1"/>
    <col min="15354" max="15354" width="11.1640625" bestFit="1" customWidth="1"/>
    <col min="15355" max="15355" width="32.83203125" bestFit="1" customWidth="1"/>
    <col min="15356" max="15356" width="14.1640625" bestFit="1" customWidth="1"/>
    <col min="15357" max="15357" width="16.5" bestFit="1" customWidth="1"/>
    <col min="15358" max="15358" width="34.5" customWidth="1"/>
    <col min="15359" max="15359" width="31.5" bestFit="1" customWidth="1"/>
    <col min="15360" max="15360" width="8.1640625" customWidth="1"/>
    <col min="15361" max="15361" width="34" bestFit="1" customWidth="1"/>
    <col min="15610" max="15610" width="11.1640625" bestFit="1" customWidth="1"/>
    <col min="15611" max="15611" width="32.83203125" bestFit="1" customWidth="1"/>
    <col min="15612" max="15612" width="14.1640625" bestFit="1" customWidth="1"/>
    <col min="15613" max="15613" width="16.5" bestFit="1" customWidth="1"/>
    <col min="15614" max="15614" width="34.5" customWidth="1"/>
    <col min="15615" max="15615" width="31.5" bestFit="1" customWidth="1"/>
    <col min="15616" max="15616" width="8.1640625" customWidth="1"/>
    <col min="15617" max="15617" width="34" bestFit="1" customWidth="1"/>
    <col min="15866" max="15866" width="11.1640625" bestFit="1" customWidth="1"/>
    <col min="15867" max="15867" width="32.83203125" bestFit="1" customWidth="1"/>
    <col min="15868" max="15868" width="14.1640625" bestFit="1" customWidth="1"/>
    <col min="15869" max="15869" width="16.5" bestFit="1" customWidth="1"/>
    <col min="15870" max="15870" width="34.5" customWidth="1"/>
    <col min="15871" max="15871" width="31.5" bestFit="1" customWidth="1"/>
    <col min="15872" max="15872" width="8.1640625" customWidth="1"/>
    <col min="15873" max="15873" width="34" bestFit="1" customWidth="1"/>
    <col min="16122" max="16122" width="11.1640625" bestFit="1" customWidth="1"/>
    <col min="16123" max="16123" width="32.83203125" bestFit="1" customWidth="1"/>
    <col min="16124" max="16124" width="14.1640625" bestFit="1" customWidth="1"/>
    <col min="16125" max="16125" width="16.5" bestFit="1" customWidth="1"/>
    <col min="16126" max="16126" width="34.5" customWidth="1"/>
    <col min="16127" max="16127" width="31.5" bestFit="1" customWidth="1"/>
    <col min="16128" max="16128" width="8.1640625" customWidth="1"/>
    <col min="16129" max="16129" width="34" bestFit="1" customWidth="1"/>
  </cols>
  <sheetData>
    <row r="1" spans="1:8" s="178" customFormat="1" ht="27" customHeight="1" x14ac:dyDescent="0.15">
      <c r="A1" s="569" t="s">
        <v>198</v>
      </c>
      <c r="B1" s="569"/>
      <c r="C1" s="569"/>
      <c r="D1" s="569"/>
      <c r="E1" s="569"/>
      <c r="F1" s="569"/>
      <c r="G1" s="569"/>
      <c r="H1" s="569"/>
    </row>
    <row r="2" spans="1:8" s="178" customFormat="1" ht="6" customHeight="1" thickBot="1" x14ac:dyDescent="0.2">
      <c r="A2" s="464"/>
      <c r="B2" s="464"/>
      <c r="C2" s="464"/>
      <c r="D2" s="529"/>
      <c r="E2" s="530"/>
      <c r="F2" s="464"/>
      <c r="G2" s="464"/>
      <c r="H2" s="465"/>
    </row>
    <row r="3" spans="1:8" s="178" customFormat="1" ht="22" customHeight="1" thickBot="1" x14ac:dyDescent="0.2">
      <c r="A3" s="464"/>
      <c r="B3" s="514"/>
      <c r="C3" s="577" t="s">
        <v>183</v>
      </c>
      <c r="D3" s="578"/>
      <c r="E3" s="515"/>
      <c r="F3" s="575" t="s">
        <v>184</v>
      </c>
      <c r="G3" s="576"/>
      <c r="H3" s="516"/>
    </row>
    <row r="4" spans="1:8" s="178" customFormat="1" ht="6" customHeight="1" thickBot="1" x14ac:dyDescent="0.2">
      <c r="A4" s="464"/>
      <c r="B4" s="517"/>
      <c r="C4" s="517"/>
      <c r="D4" s="518"/>
      <c r="E4" s="519"/>
      <c r="F4" s="517"/>
      <c r="G4" s="517"/>
      <c r="H4" s="516"/>
    </row>
    <row r="5" spans="1:8" s="178" customFormat="1" ht="23" customHeight="1" thickBot="1" x14ac:dyDescent="0.2">
      <c r="A5" s="464"/>
      <c r="B5" s="514"/>
      <c r="C5" s="577" t="s">
        <v>185</v>
      </c>
      <c r="D5" s="578"/>
      <c r="E5" s="514"/>
      <c r="F5" s="573" t="s">
        <v>186</v>
      </c>
      <c r="G5" s="574"/>
      <c r="H5" s="516"/>
    </row>
    <row r="6" spans="1:8" s="178" customFormat="1" ht="6" customHeight="1" x14ac:dyDescent="0.15">
      <c r="A6" s="464"/>
      <c r="B6" s="464"/>
      <c r="C6" s="464"/>
      <c r="D6" s="503"/>
      <c r="E6" s="531"/>
      <c r="F6" s="464"/>
      <c r="G6" s="464"/>
      <c r="H6" s="465"/>
    </row>
    <row r="7" spans="1:8" s="179" customFormat="1" ht="16" customHeight="1" x14ac:dyDescent="0.15">
      <c r="A7" s="570" t="s">
        <v>43</v>
      </c>
      <c r="B7" s="571" t="s">
        <v>71</v>
      </c>
      <c r="C7" s="204" t="s">
        <v>72</v>
      </c>
      <c r="D7" s="570" t="s">
        <v>45</v>
      </c>
      <c r="E7" s="572" t="s">
        <v>46</v>
      </c>
      <c r="F7" s="211" t="s">
        <v>44</v>
      </c>
      <c r="G7" s="211" t="s">
        <v>74</v>
      </c>
      <c r="H7" s="572" t="s">
        <v>47</v>
      </c>
    </row>
    <row r="8" spans="1:8" s="179" customFormat="1" ht="16" customHeight="1" thickBot="1" x14ac:dyDescent="0.2">
      <c r="A8" s="570"/>
      <c r="B8" s="571"/>
      <c r="C8" s="205" t="s">
        <v>73</v>
      </c>
      <c r="D8" s="570"/>
      <c r="E8" s="572"/>
      <c r="F8" s="212" t="s">
        <v>48</v>
      </c>
      <c r="G8" s="212" t="s">
        <v>5</v>
      </c>
      <c r="H8" s="572"/>
    </row>
    <row r="9" spans="1:8" s="178" customFormat="1" ht="16.5" customHeight="1" x14ac:dyDescent="0.15">
      <c r="A9" s="226" t="s">
        <v>117</v>
      </c>
      <c r="B9" s="558"/>
      <c r="C9" s="559"/>
      <c r="D9" s="560"/>
      <c r="E9" s="227"/>
      <c r="F9" s="559"/>
      <c r="G9" s="559"/>
      <c r="H9" s="561"/>
    </row>
    <row r="10" spans="1:8" ht="15" customHeight="1" x14ac:dyDescent="0.15">
      <c r="A10" s="423">
        <v>45396</v>
      </c>
      <c r="B10" s="424" t="s">
        <v>36</v>
      </c>
      <c r="C10" s="425" t="s">
        <v>49</v>
      </c>
      <c r="D10" s="426" t="s">
        <v>50</v>
      </c>
      <c r="E10" s="427" t="s">
        <v>51</v>
      </c>
      <c r="F10" s="427" t="s">
        <v>48</v>
      </c>
      <c r="G10" s="428" t="s">
        <v>5</v>
      </c>
      <c r="H10" s="562" t="s">
        <v>187</v>
      </c>
    </row>
    <row r="11" spans="1:8" ht="15" customHeight="1" x14ac:dyDescent="0.15">
      <c r="A11" s="423">
        <v>45423</v>
      </c>
      <c r="B11" s="424" t="s">
        <v>203</v>
      </c>
      <c r="C11" s="425" t="s">
        <v>49</v>
      </c>
      <c r="D11" s="426" t="s">
        <v>118</v>
      </c>
      <c r="E11" s="427" t="s">
        <v>119</v>
      </c>
      <c r="F11" s="427" t="s">
        <v>48</v>
      </c>
      <c r="G11" s="428" t="s">
        <v>5</v>
      </c>
      <c r="H11" s="562" t="s">
        <v>187</v>
      </c>
    </row>
    <row r="12" spans="1:8" ht="15" customHeight="1" x14ac:dyDescent="0.15">
      <c r="A12" s="448">
        <v>45431</v>
      </c>
      <c r="B12" s="424" t="s">
        <v>176</v>
      </c>
      <c r="C12" s="425" t="s">
        <v>49</v>
      </c>
      <c r="D12" s="426" t="s">
        <v>175</v>
      </c>
      <c r="E12" s="427" t="s">
        <v>174</v>
      </c>
      <c r="F12" s="427" t="s">
        <v>48</v>
      </c>
      <c r="G12" s="428" t="s">
        <v>5</v>
      </c>
      <c r="H12" s="506" t="s">
        <v>173</v>
      </c>
    </row>
    <row r="13" spans="1:8" ht="15" customHeight="1" x14ac:dyDescent="0.15">
      <c r="A13" s="448">
        <v>45536</v>
      </c>
      <c r="B13" s="424" t="s">
        <v>120</v>
      </c>
      <c r="C13" s="425" t="s">
        <v>49</v>
      </c>
      <c r="D13" s="426" t="s">
        <v>50</v>
      </c>
      <c r="E13" s="427" t="s">
        <v>51</v>
      </c>
      <c r="F13" s="427" t="s">
        <v>48</v>
      </c>
      <c r="G13" s="428" t="s">
        <v>5</v>
      </c>
      <c r="H13" s="506" t="s">
        <v>173</v>
      </c>
    </row>
    <row r="14" spans="1:8" ht="6" customHeight="1" thickBot="1" x14ac:dyDescent="0.2">
      <c r="A14" s="228"/>
      <c r="B14" s="229"/>
      <c r="C14" s="230"/>
      <c r="D14" s="231"/>
      <c r="E14" s="232"/>
      <c r="F14" s="232"/>
      <c r="G14" s="230"/>
      <c r="H14" s="382"/>
    </row>
    <row r="15" spans="1:8" ht="15" customHeight="1" thickBot="1" x14ac:dyDescent="0.2">
      <c r="A15" s="180"/>
      <c r="B15" s="181"/>
      <c r="C15" s="70"/>
      <c r="D15" s="185"/>
      <c r="E15" s="64"/>
      <c r="F15" s="64"/>
      <c r="G15" s="64"/>
      <c r="H15" s="64"/>
    </row>
    <row r="16" spans="1:8" ht="16.5" customHeight="1" x14ac:dyDescent="0.15">
      <c r="A16" s="186" t="s">
        <v>52</v>
      </c>
      <c r="B16" s="187"/>
      <c r="C16" s="206"/>
      <c r="D16" s="188"/>
      <c r="E16" s="189"/>
      <c r="F16" s="206"/>
      <c r="G16" s="383"/>
      <c r="H16" s="384"/>
    </row>
    <row r="17" spans="1:8" ht="15" customHeight="1" x14ac:dyDescent="0.15">
      <c r="A17" s="396">
        <v>45452</v>
      </c>
      <c r="B17" s="429" t="s">
        <v>227</v>
      </c>
      <c r="C17" s="453" t="s">
        <v>49</v>
      </c>
      <c r="D17" s="454" t="s">
        <v>125</v>
      </c>
      <c r="E17" s="452" t="s">
        <v>54</v>
      </c>
      <c r="F17" s="452" t="s">
        <v>48</v>
      </c>
      <c r="G17" s="453" t="s">
        <v>5</v>
      </c>
      <c r="H17" s="398" t="s">
        <v>173</v>
      </c>
    </row>
    <row r="18" spans="1:8" ht="15" customHeight="1" x14ac:dyDescent="0.15">
      <c r="A18" s="396">
        <v>45465</v>
      </c>
      <c r="B18" s="429" t="s">
        <v>228</v>
      </c>
      <c r="C18" s="453" t="s">
        <v>49</v>
      </c>
      <c r="D18" s="454" t="s">
        <v>53</v>
      </c>
      <c r="E18" s="452" t="s">
        <v>54</v>
      </c>
      <c r="F18" s="452" t="s">
        <v>48</v>
      </c>
      <c r="G18" s="453" t="s">
        <v>5</v>
      </c>
      <c r="H18" s="398" t="s">
        <v>173</v>
      </c>
    </row>
    <row r="19" spans="1:8" ht="15" customHeight="1" x14ac:dyDescent="0.15">
      <c r="A19" s="436">
        <v>45480</v>
      </c>
      <c r="B19" s="449" t="s">
        <v>177</v>
      </c>
      <c r="C19" s="450" t="s">
        <v>49</v>
      </c>
      <c r="D19" s="451" t="s">
        <v>244</v>
      </c>
      <c r="E19" s="452" t="s">
        <v>245</v>
      </c>
      <c r="F19" s="452" t="s">
        <v>48</v>
      </c>
      <c r="G19" s="453" t="s">
        <v>5</v>
      </c>
      <c r="H19" s="398" t="s">
        <v>196</v>
      </c>
    </row>
    <row r="20" spans="1:8" ht="15" customHeight="1" x14ac:dyDescent="0.15">
      <c r="A20" s="565">
        <v>45487</v>
      </c>
      <c r="B20" s="462" t="s">
        <v>41</v>
      </c>
      <c r="C20" s="463" t="s">
        <v>49</v>
      </c>
      <c r="D20" s="568" t="s">
        <v>55</v>
      </c>
      <c r="E20" s="566" t="s">
        <v>56</v>
      </c>
      <c r="F20" s="566" t="s">
        <v>48</v>
      </c>
      <c r="G20" s="463" t="s">
        <v>5</v>
      </c>
      <c r="H20" s="398" t="s">
        <v>195</v>
      </c>
    </row>
    <row r="21" spans="1:8" ht="15" customHeight="1" x14ac:dyDescent="0.15">
      <c r="A21" s="396">
        <v>45501</v>
      </c>
      <c r="B21" s="449" t="s">
        <v>239</v>
      </c>
      <c r="C21" s="450" t="s">
        <v>49</v>
      </c>
      <c r="D21" s="451" t="s">
        <v>238</v>
      </c>
      <c r="E21" s="452" t="s">
        <v>240</v>
      </c>
      <c r="F21" s="452" t="s">
        <v>48</v>
      </c>
      <c r="G21" s="453" t="s">
        <v>5</v>
      </c>
      <c r="H21" s="422" t="s">
        <v>237</v>
      </c>
    </row>
    <row r="22" spans="1:8" ht="15" customHeight="1" x14ac:dyDescent="0.15">
      <c r="A22" s="436">
        <v>45522</v>
      </c>
      <c r="B22" s="449" t="s">
        <v>130</v>
      </c>
      <c r="C22" s="450" t="s">
        <v>49</v>
      </c>
      <c r="D22" s="451" t="s">
        <v>131</v>
      </c>
      <c r="E22" s="452" t="s">
        <v>132</v>
      </c>
      <c r="F22" s="452" t="s">
        <v>48</v>
      </c>
      <c r="G22" s="453" t="s">
        <v>5</v>
      </c>
      <c r="H22" s="398" t="s">
        <v>173</v>
      </c>
    </row>
    <row r="23" spans="1:8" ht="15" customHeight="1" x14ac:dyDescent="0.15">
      <c r="A23" s="436">
        <v>45543</v>
      </c>
      <c r="B23" s="449" t="s">
        <v>242</v>
      </c>
      <c r="C23" s="450" t="s">
        <v>49</v>
      </c>
      <c r="D23" s="451" t="s">
        <v>241</v>
      </c>
      <c r="E23" s="452" t="s">
        <v>57</v>
      </c>
      <c r="F23" s="452" t="s">
        <v>48</v>
      </c>
      <c r="G23" s="453" t="s">
        <v>5</v>
      </c>
      <c r="H23" s="398"/>
    </row>
    <row r="24" spans="1:8" ht="6" customHeight="1" thickBot="1" x14ac:dyDescent="0.2">
      <c r="A24" s="190"/>
      <c r="B24" s="437"/>
      <c r="C24" s="207"/>
      <c r="D24" s="438"/>
      <c r="E24" s="207"/>
      <c r="F24" s="207"/>
      <c r="G24" s="207"/>
      <c r="H24" s="214"/>
    </row>
    <row r="25" spans="1:8" ht="15" customHeight="1" thickBot="1" x14ac:dyDescent="0.2">
      <c r="A25" s="63"/>
      <c r="C25" s="182"/>
      <c r="E25" s="182"/>
      <c r="F25" s="182"/>
      <c r="G25" s="182"/>
      <c r="H25" s="182"/>
    </row>
    <row r="26" spans="1:8" ht="16.5" customHeight="1" x14ac:dyDescent="0.15">
      <c r="A26" s="255" t="s">
        <v>37</v>
      </c>
      <c r="B26" s="256"/>
      <c r="C26" s="257"/>
      <c r="D26" s="258"/>
      <c r="E26" s="257"/>
      <c r="F26" s="257"/>
      <c r="G26" s="385"/>
      <c r="H26" s="386"/>
    </row>
    <row r="27" spans="1:8" ht="15" customHeight="1" x14ac:dyDescent="0.15">
      <c r="A27" s="469">
        <v>45380</v>
      </c>
      <c r="B27" s="470" t="s">
        <v>143</v>
      </c>
      <c r="C27" s="473" t="s">
        <v>49</v>
      </c>
      <c r="D27" s="472" t="s">
        <v>58</v>
      </c>
      <c r="E27" s="471" t="s">
        <v>59</v>
      </c>
      <c r="F27" s="644" t="s">
        <v>48</v>
      </c>
      <c r="G27" s="473" t="s">
        <v>5</v>
      </c>
      <c r="H27" s="474" t="s">
        <v>144</v>
      </c>
    </row>
    <row r="28" spans="1:8" ht="15" customHeight="1" x14ac:dyDescent="0.15">
      <c r="A28" s="443">
        <v>45409</v>
      </c>
      <c r="B28" s="444" t="s">
        <v>126</v>
      </c>
      <c r="C28" s="445"/>
      <c r="D28" s="446" t="s">
        <v>58</v>
      </c>
      <c r="E28" s="445" t="s">
        <v>70</v>
      </c>
      <c r="F28" s="471" t="s">
        <v>48</v>
      </c>
      <c r="G28" s="380" t="s">
        <v>5</v>
      </c>
      <c r="H28" s="447" t="s">
        <v>103</v>
      </c>
    </row>
    <row r="29" spans="1:8" ht="15" customHeight="1" x14ac:dyDescent="0.15">
      <c r="A29" s="443">
        <v>45437</v>
      </c>
      <c r="B29" s="444" t="s">
        <v>127</v>
      </c>
      <c r="C29" s="445"/>
      <c r="D29" s="446" t="s">
        <v>58</v>
      </c>
      <c r="E29" s="445" t="s">
        <v>133</v>
      </c>
      <c r="F29" s="471" t="s">
        <v>48</v>
      </c>
      <c r="G29" s="380" t="s">
        <v>5</v>
      </c>
      <c r="H29" s="447" t="s">
        <v>60</v>
      </c>
    </row>
    <row r="30" spans="1:8" ht="15" customHeight="1" x14ac:dyDescent="0.15">
      <c r="A30" s="443">
        <v>45570</v>
      </c>
      <c r="B30" s="444" t="s">
        <v>129</v>
      </c>
      <c r="C30" s="445"/>
      <c r="D30" s="446" t="s">
        <v>58</v>
      </c>
      <c r="E30" s="445" t="s">
        <v>59</v>
      </c>
      <c r="F30" s="471" t="s">
        <v>48</v>
      </c>
      <c r="G30" s="380" t="s">
        <v>5</v>
      </c>
      <c r="H30" s="447" t="s">
        <v>60</v>
      </c>
    </row>
    <row r="31" spans="1:8" ht="6" customHeight="1" thickBot="1" x14ac:dyDescent="0.25">
      <c r="A31" s="259"/>
      <c r="B31" s="260"/>
      <c r="C31" s="261"/>
      <c r="D31" s="262"/>
      <c r="E31" s="263"/>
      <c r="F31" s="263"/>
      <c r="G31" s="263"/>
      <c r="H31" s="264"/>
    </row>
    <row r="32" spans="1:8" ht="15" customHeight="1" thickBot="1" x14ac:dyDescent="0.2">
      <c r="A32" s="63"/>
      <c r="C32" s="182"/>
      <c r="E32" s="182"/>
      <c r="F32" s="182"/>
      <c r="G32" s="182"/>
      <c r="H32" s="182"/>
    </row>
    <row r="33" spans="1:8" ht="16.5" customHeight="1" x14ac:dyDescent="0.2">
      <c r="A33" s="191" t="s">
        <v>61</v>
      </c>
      <c r="B33" s="192"/>
      <c r="C33" s="208"/>
      <c r="D33" s="193"/>
      <c r="E33" s="194"/>
      <c r="F33" s="213"/>
      <c r="G33" s="213"/>
      <c r="H33" s="215"/>
    </row>
    <row r="34" spans="1:8" ht="15" customHeight="1" x14ac:dyDescent="0.15">
      <c r="A34" s="439">
        <v>45306</v>
      </c>
      <c r="B34" s="563" t="s">
        <v>169</v>
      </c>
      <c r="C34" s="564"/>
      <c r="D34" s="440" t="s">
        <v>62</v>
      </c>
      <c r="E34" s="441" t="s">
        <v>63</v>
      </c>
      <c r="F34" s="440" t="s">
        <v>48</v>
      </c>
      <c r="G34" s="381" t="s">
        <v>5</v>
      </c>
      <c r="H34" s="442" t="s">
        <v>64</v>
      </c>
    </row>
    <row r="35" spans="1:8" ht="15" customHeight="1" x14ac:dyDescent="0.15">
      <c r="A35" s="439">
        <v>45369</v>
      </c>
      <c r="B35" s="563" t="s">
        <v>141</v>
      </c>
      <c r="C35" s="564"/>
      <c r="D35" s="440" t="s">
        <v>62</v>
      </c>
      <c r="E35" s="441" t="s">
        <v>63</v>
      </c>
      <c r="F35" s="440" t="s">
        <v>48</v>
      </c>
      <c r="G35" s="381" t="s">
        <v>5</v>
      </c>
      <c r="H35" s="442" t="s">
        <v>60</v>
      </c>
    </row>
    <row r="36" spans="1:8" ht="15" customHeight="1" x14ac:dyDescent="0.15">
      <c r="A36" s="439">
        <v>45467</v>
      </c>
      <c r="B36" s="563" t="s">
        <v>190</v>
      </c>
      <c r="C36" s="564"/>
      <c r="D36" s="440" t="s">
        <v>192</v>
      </c>
      <c r="E36" s="441" t="s">
        <v>191</v>
      </c>
      <c r="F36" s="440" t="s">
        <v>48</v>
      </c>
      <c r="G36" s="381" t="s">
        <v>5</v>
      </c>
      <c r="H36" s="442" t="s">
        <v>215</v>
      </c>
    </row>
    <row r="37" spans="1:8" ht="15" customHeight="1" x14ac:dyDescent="0.15">
      <c r="A37" s="439">
        <v>45523</v>
      </c>
      <c r="B37" s="563" t="s">
        <v>210</v>
      </c>
      <c r="C37" s="564"/>
      <c r="D37" s="440" t="s">
        <v>192</v>
      </c>
      <c r="E37" s="441" t="s">
        <v>209</v>
      </c>
      <c r="F37" s="440" t="s">
        <v>48</v>
      </c>
      <c r="G37" s="381" t="s">
        <v>5</v>
      </c>
      <c r="H37" s="442" t="s">
        <v>215</v>
      </c>
    </row>
    <row r="38" spans="1:8" ht="15" customHeight="1" x14ac:dyDescent="0.15">
      <c r="A38" s="439">
        <v>45558</v>
      </c>
      <c r="B38" s="563" t="s">
        <v>170</v>
      </c>
      <c r="C38" s="564"/>
      <c r="D38" s="440" t="s">
        <v>62</v>
      </c>
      <c r="E38" s="441" t="s">
        <v>63</v>
      </c>
      <c r="F38" s="440" t="s">
        <v>48</v>
      </c>
      <c r="G38" s="381" t="s">
        <v>5</v>
      </c>
      <c r="H38" s="442" t="s">
        <v>64</v>
      </c>
    </row>
    <row r="39" spans="1:8" ht="6" customHeight="1" thickBot="1" x14ac:dyDescent="0.25">
      <c r="A39" s="430"/>
      <c r="B39" s="431"/>
      <c r="C39" s="432"/>
      <c r="D39" s="433"/>
      <c r="E39" s="434"/>
      <c r="F39" s="432"/>
      <c r="G39" s="432"/>
      <c r="H39" s="435"/>
    </row>
    <row r="40" spans="1:8" ht="15" customHeight="1" thickBot="1" x14ac:dyDescent="0.2">
      <c r="A40" s="63"/>
      <c r="C40" s="182"/>
      <c r="E40" s="183"/>
      <c r="F40" s="182"/>
      <c r="G40" s="182"/>
      <c r="H40" s="182"/>
    </row>
    <row r="41" spans="1:8" ht="16.5" customHeight="1" x14ac:dyDescent="0.15">
      <c r="A41" s="195" t="s">
        <v>65</v>
      </c>
      <c r="B41" s="196"/>
      <c r="C41" s="209"/>
      <c r="D41" s="197"/>
      <c r="E41" s="198"/>
      <c r="F41" s="209"/>
      <c r="G41" s="209"/>
      <c r="H41" s="216"/>
    </row>
    <row r="42" spans="1:8" ht="15" customHeight="1" x14ac:dyDescent="0.15">
      <c r="A42" s="455">
        <v>45277</v>
      </c>
      <c r="B42" s="456" t="s">
        <v>222</v>
      </c>
      <c r="C42" s="457"/>
      <c r="D42" s="458" t="s">
        <v>221</v>
      </c>
      <c r="E42" s="507" t="s">
        <v>67</v>
      </c>
      <c r="F42" s="508" t="s">
        <v>48</v>
      </c>
      <c r="G42" s="459" t="s">
        <v>5</v>
      </c>
      <c r="H42" s="460" t="s">
        <v>110</v>
      </c>
    </row>
    <row r="43" spans="1:8" ht="15" customHeight="1" x14ac:dyDescent="0.15">
      <c r="A43" s="455">
        <v>45383</v>
      </c>
      <c r="B43" s="456" t="s">
        <v>188</v>
      </c>
      <c r="C43" s="457"/>
      <c r="D43" s="458" t="s">
        <v>66</v>
      </c>
      <c r="E43" s="457" t="s">
        <v>67</v>
      </c>
      <c r="F43" s="508" t="s">
        <v>48</v>
      </c>
      <c r="G43" s="459" t="s">
        <v>5</v>
      </c>
      <c r="H43" s="460" t="s">
        <v>60</v>
      </c>
    </row>
    <row r="44" spans="1:8" ht="15" customHeight="1" x14ac:dyDescent="0.15">
      <c r="A44" s="455">
        <v>45469</v>
      </c>
      <c r="B44" s="475" t="s">
        <v>193</v>
      </c>
      <c r="C44" s="457"/>
      <c r="D44" s="458" t="s">
        <v>66</v>
      </c>
      <c r="E44" s="457" t="s">
        <v>67</v>
      </c>
      <c r="F44" s="508" t="s">
        <v>48</v>
      </c>
      <c r="G44" s="459" t="s">
        <v>5</v>
      </c>
      <c r="H44" s="460" t="s">
        <v>60</v>
      </c>
    </row>
    <row r="45" spans="1:8" ht="15" customHeight="1" x14ac:dyDescent="0.15">
      <c r="A45" s="455">
        <v>45585</v>
      </c>
      <c r="B45" s="461" t="s">
        <v>68</v>
      </c>
      <c r="C45" s="457"/>
      <c r="D45" s="458" t="s">
        <v>69</v>
      </c>
      <c r="E45" s="457" t="s">
        <v>70</v>
      </c>
      <c r="F45" s="508" t="s">
        <v>48</v>
      </c>
      <c r="G45" s="459" t="s">
        <v>5</v>
      </c>
      <c r="H45" s="460" t="s">
        <v>171</v>
      </c>
    </row>
    <row r="46" spans="1:8" ht="6" customHeight="1" thickBot="1" x14ac:dyDescent="0.25">
      <c r="A46" s="199"/>
      <c r="B46" s="200"/>
      <c r="C46" s="210"/>
      <c r="D46" s="201"/>
      <c r="E46" s="202"/>
      <c r="F46" s="210"/>
      <c r="G46" s="210"/>
      <c r="H46" s="217"/>
    </row>
    <row r="47" spans="1:8" ht="15" customHeight="1" thickBot="1" x14ac:dyDescent="0.2"/>
    <row r="48" spans="1:8" ht="18.75" customHeight="1" x14ac:dyDescent="0.15">
      <c r="A48" s="480" t="s">
        <v>145</v>
      </c>
      <c r="B48" s="203"/>
      <c r="C48" s="203"/>
      <c r="D48" s="481"/>
      <c r="E48" s="203"/>
      <c r="F48" s="203"/>
      <c r="G48" s="579" t="s">
        <v>146</v>
      </c>
      <c r="H48" s="580"/>
    </row>
    <row r="49" spans="1:10" ht="52" customHeight="1" x14ac:dyDescent="0.15">
      <c r="A49" s="581" t="s">
        <v>178</v>
      </c>
      <c r="B49" s="582"/>
      <c r="C49" s="582"/>
      <c r="D49" s="582"/>
      <c r="E49" s="582"/>
      <c r="F49" s="582"/>
      <c r="G49" s="582"/>
      <c r="H49" s="583"/>
    </row>
    <row r="50" spans="1:10" ht="15" customHeight="1" x14ac:dyDescent="0.15">
      <c r="A50" s="482"/>
      <c r="B50" s="483" t="s">
        <v>147</v>
      </c>
      <c r="C50" s="584" t="s">
        <v>148</v>
      </c>
      <c r="D50" s="582"/>
      <c r="E50" s="585" t="s">
        <v>149</v>
      </c>
      <c r="F50" s="585"/>
      <c r="G50" s="585"/>
      <c r="H50" s="484"/>
    </row>
    <row r="51" spans="1:10" ht="15" customHeight="1" x14ac:dyDescent="0.15">
      <c r="A51" s="482"/>
      <c r="B51" s="483" t="s">
        <v>150</v>
      </c>
      <c r="C51" s="582" t="s">
        <v>151</v>
      </c>
      <c r="D51" s="582"/>
      <c r="E51" s="585" t="s">
        <v>149</v>
      </c>
      <c r="F51" s="585"/>
      <c r="G51" s="585"/>
      <c r="H51" s="484"/>
    </row>
    <row r="52" spans="1:10" ht="15" customHeight="1" x14ac:dyDescent="0.15">
      <c r="A52" s="482"/>
      <c r="B52" s="483" t="s">
        <v>152</v>
      </c>
      <c r="C52" s="582" t="s">
        <v>153</v>
      </c>
      <c r="D52" s="582"/>
      <c r="E52" s="585" t="s">
        <v>154</v>
      </c>
      <c r="F52" s="585"/>
      <c r="G52" s="585"/>
      <c r="H52" s="484"/>
    </row>
    <row r="53" spans="1:10" ht="15" customHeight="1" x14ac:dyDescent="0.15">
      <c r="A53" s="482"/>
      <c r="B53" s="483" t="s">
        <v>155</v>
      </c>
      <c r="C53" s="582" t="s">
        <v>153</v>
      </c>
      <c r="D53" s="582"/>
      <c r="E53" s="585" t="s">
        <v>154</v>
      </c>
      <c r="F53" s="585"/>
      <c r="G53" s="585"/>
      <c r="H53" s="484"/>
    </row>
    <row r="54" spans="1:10" ht="15" customHeight="1" x14ac:dyDescent="0.15">
      <c r="A54" s="482"/>
      <c r="B54" s="483" t="s">
        <v>156</v>
      </c>
      <c r="C54" s="582" t="s">
        <v>153</v>
      </c>
      <c r="D54" s="582"/>
      <c r="E54" s="585" t="s">
        <v>154</v>
      </c>
      <c r="F54" s="585"/>
      <c r="G54" s="585"/>
      <c r="H54" s="484"/>
    </row>
    <row r="55" spans="1:10" ht="15" customHeight="1" x14ac:dyDescent="0.15">
      <c r="A55" s="482"/>
      <c r="B55" s="483" t="s">
        <v>157</v>
      </c>
      <c r="C55" s="485"/>
      <c r="D55" s="483"/>
      <c r="E55" s="486"/>
      <c r="F55" s="486"/>
      <c r="G55" s="486"/>
      <c r="H55" s="487"/>
    </row>
    <row r="56" spans="1:10" ht="15" customHeight="1" x14ac:dyDescent="0.15">
      <c r="A56" s="482"/>
      <c r="B56" s="488" t="s">
        <v>158</v>
      </c>
      <c r="C56" s="584" t="s">
        <v>159</v>
      </c>
      <c r="D56" s="584"/>
      <c r="E56" s="586" t="s">
        <v>243</v>
      </c>
      <c r="F56" s="587"/>
      <c r="G56" s="587"/>
      <c r="H56" s="588"/>
    </row>
    <row r="57" spans="1:10" ht="20" customHeight="1" x14ac:dyDescent="0.15">
      <c r="A57" s="482"/>
      <c r="B57" s="589" t="s">
        <v>160</v>
      </c>
      <c r="C57" s="589"/>
      <c r="D57" s="489"/>
      <c r="E57" s="486"/>
      <c r="F57" s="490"/>
      <c r="G57" s="486"/>
      <c r="H57" s="487"/>
    </row>
    <row r="58" spans="1:10" ht="19" customHeight="1" x14ac:dyDescent="0.15">
      <c r="A58" s="482"/>
      <c r="B58" s="590" t="s">
        <v>161</v>
      </c>
      <c r="C58" s="591"/>
      <c r="D58" s="591"/>
      <c r="E58" s="591"/>
      <c r="F58" s="591"/>
      <c r="G58" s="591"/>
      <c r="H58" s="592"/>
    </row>
    <row r="59" spans="1:10" ht="29" customHeight="1" x14ac:dyDescent="0.15">
      <c r="A59" s="581" t="s">
        <v>162</v>
      </c>
      <c r="B59" s="582"/>
      <c r="C59" s="582"/>
      <c r="D59" s="582"/>
      <c r="E59" s="582"/>
      <c r="F59" s="582"/>
      <c r="G59" s="582"/>
      <c r="H59" s="491" t="s">
        <v>163</v>
      </c>
      <c r="J59" s="183"/>
    </row>
    <row r="60" spans="1:10" ht="7.5" customHeight="1" thickBot="1" x14ac:dyDescent="0.2">
      <c r="A60" s="492"/>
      <c r="B60" s="493"/>
      <c r="C60" s="493"/>
      <c r="D60" s="494"/>
      <c r="E60" s="598"/>
      <c r="F60" s="598"/>
      <c r="G60" s="598"/>
      <c r="H60" s="599"/>
    </row>
    <row r="61" spans="1:10" ht="15" customHeight="1" thickBot="1" x14ac:dyDescent="0.2">
      <c r="A61" s="495"/>
      <c r="B61" s="495"/>
      <c r="C61" s="495"/>
      <c r="D61" s="483"/>
      <c r="E61" s="495"/>
      <c r="F61" s="495"/>
      <c r="G61" s="495"/>
      <c r="H61" s="495"/>
    </row>
    <row r="62" spans="1:10" ht="18.75" customHeight="1" x14ac:dyDescent="0.15">
      <c r="A62" s="496" t="s">
        <v>164</v>
      </c>
      <c r="B62" s="497"/>
      <c r="C62" s="498" t="s">
        <v>165</v>
      </c>
      <c r="D62" s="203"/>
      <c r="E62" s="497"/>
      <c r="F62" s="497"/>
      <c r="G62" s="499" t="s">
        <v>179</v>
      </c>
      <c r="H62" s="500"/>
    </row>
    <row r="63" spans="1:10" ht="20" customHeight="1" x14ac:dyDescent="0.15">
      <c r="A63" s="501" t="s">
        <v>180</v>
      </c>
      <c r="B63" s="31"/>
      <c r="C63" s="600" t="s">
        <v>166</v>
      </c>
      <c r="D63" s="600"/>
      <c r="E63" s="502"/>
      <c r="F63" s="601"/>
      <c r="G63" s="601"/>
      <c r="H63" s="484"/>
    </row>
    <row r="64" spans="1:10" ht="20" customHeight="1" x14ac:dyDescent="0.15">
      <c r="A64" s="602" t="s">
        <v>202</v>
      </c>
      <c r="B64" s="603"/>
      <c r="C64" s="603"/>
      <c r="D64" s="603"/>
      <c r="E64" s="603"/>
      <c r="F64" s="603"/>
      <c r="G64" s="603"/>
      <c r="H64" s="604"/>
    </row>
    <row r="65" spans="1:8" ht="7" customHeight="1" thickBot="1" x14ac:dyDescent="0.2">
      <c r="A65" s="595"/>
      <c r="B65" s="596"/>
      <c r="C65" s="596"/>
      <c r="D65" s="596"/>
      <c r="E65" s="596"/>
      <c r="F65" s="596"/>
      <c r="G65" s="596"/>
      <c r="H65" s="597"/>
    </row>
    <row r="66" spans="1:8" ht="19.5" customHeight="1" x14ac:dyDescent="0.15">
      <c r="A66" s="63"/>
      <c r="B66" s="342"/>
      <c r="C66" s="184"/>
    </row>
    <row r="67" spans="1:8" x14ac:dyDescent="0.15">
      <c r="A67" s="64"/>
      <c r="B67" s="593"/>
      <c r="C67" s="594"/>
    </row>
  </sheetData>
  <mergeCells count="34">
    <mergeCell ref="B67:C67"/>
    <mergeCell ref="A65:H65"/>
    <mergeCell ref="E60:F60"/>
    <mergeCell ref="G60:H60"/>
    <mergeCell ref="C63:D63"/>
    <mergeCell ref="F63:G63"/>
    <mergeCell ref="A64:H64"/>
    <mergeCell ref="C56:D56"/>
    <mergeCell ref="E56:H56"/>
    <mergeCell ref="B57:C57"/>
    <mergeCell ref="B58:H58"/>
    <mergeCell ref="A59:G59"/>
    <mergeCell ref="C52:D52"/>
    <mergeCell ref="E52:G52"/>
    <mergeCell ref="C53:D53"/>
    <mergeCell ref="E53:G53"/>
    <mergeCell ref="C54:D54"/>
    <mergeCell ref="E54:G54"/>
    <mergeCell ref="G48:H48"/>
    <mergeCell ref="A49:H49"/>
    <mergeCell ref="C50:D50"/>
    <mergeCell ref="E50:G50"/>
    <mergeCell ref="C51:D51"/>
    <mergeCell ref="E51:G51"/>
    <mergeCell ref="A1:H1"/>
    <mergeCell ref="A7:A8"/>
    <mergeCell ref="B7:B8"/>
    <mergeCell ref="H7:H8"/>
    <mergeCell ref="D7:D8"/>
    <mergeCell ref="E7:E8"/>
    <mergeCell ref="F5:G5"/>
    <mergeCell ref="F3:G3"/>
    <mergeCell ref="C3:D3"/>
    <mergeCell ref="C5:D5"/>
  </mergeCells>
  <phoneticPr fontId="7" type="noConversion"/>
  <hyperlinks>
    <hyperlink ref="B30" r:id="rId1" xr:uid="{00000000-0004-0000-0000-000004000000}"/>
    <hyperlink ref="B29" r:id="rId2" display="Wickford Parkrun 2" xr:uid="{00000000-0004-0000-0000-000005000000}"/>
    <hyperlink ref="B34" r:id="rId3" xr:uid="{00000000-0004-0000-0000-000007000000}"/>
    <hyperlink ref="B35" r:id="rId4" xr:uid="{00000000-0004-0000-0000-000008000000}"/>
    <hyperlink ref="B42" r:id="rId5" xr:uid="{00000000-0004-0000-0000-00000B000000}"/>
    <hyperlink ref="G17" location="Tri01head" display="Points" xr:uid="{00000000-0004-0000-0000-00000E000000}"/>
    <hyperlink ref="G19" location="Tri03head" display="Points" xr:uid="{00000000-0004-0000-0000-00000F000000}"/>
    <hyperlink ref="G21" location="Tri05head" display="Points" xr:uid="{00000000-0004-0000-0000-000010000000}"/>
    <hyperlink ref="G22" location="Tri06head" display="Points" xr:uid="{00000000-0004-0000-0000-000011000000}"/>
    <hyperlink ref="G29" location="Run3head" display="Results" xr:uid="{00000000-0004-0000-0000-000014000000}"/>
    <hyperlink ref="G30" location="Run4head" display="Results" xr:uid="{00000000-0004-0000-0000-000015000000}"/>
    <hyperlink ref="G34" location="SwimAhead" display="Results" xr:uid="{00000000-0004-0000-0000-000017000000}"/>
    <hyperlink ref="G35" location="SwimBhead" display="Results" xr:uid="{00000000-0004-0000-0000-000018000000}"/>
    <hyperlink ref="C17" r:id="rId6" xr:uid="{00000000-0004-0000-0000-00001B000000}"/>
    <hyperlink ref="G10" location="Aqua01head" display="Points" xr:uid="{00000000-0004-0000-0000-00001F000000}"/>
    <hyperlink ref="B36" r:id="rId7" xr:uid="{00000000-0004-0000-0000-000020000000}"/>
    <hyperlink ref="G36" location="SwimChead" display="Results" xr:uid="{00000000-0004-0000-0000-000021000000}"/>
    <hyperlink ref="G27" location="Run1head" display="Points" xr:uid="{00000000-0004-0000-0000-000022000000}"/>
    <hyperlink ref="B28" r:id="rId8" xr:uid="{00000000-0004-0000-0000-000023000000}"/>
    <hyperlink ref="G28" location="Run2head" display="Points" xr:uid="{00000000-0004-0000-0000-000024000000}"/>
    <hyperlink ref="B11" r:id="rId9" xr:uid="{00000000-0004-0000-0000-000025000000}"/>
    <hyperlink ref="G11" location="Aqua02head" display="Points" xr:uid="{00000000-0004-0000-0000-000026000000}"/>
    <hyperlink ref="C11" r:id="rId10" xr:uid="{00000000-0004-0000-0000-000027000000}"/>
    <hyperlink ref="G12" location="Aqua03head" display="Points" xr:uid="{00000000-0004-0000-0000-000028000000}"/>
    <hyperlink ref="B27" r:id="rId11" xr:uid="{00000000-0004-0000-0000-000029000000}"/>
    <hyperlink ref="G42" location="Bike1head" display="Points" xr:uid="{00000000-0004-0000-0000-00002E000000}"/>
    <hyperlink ref="G23" location="Tri07head" display="Points" xr:uid="{00000000-0004-0000-0000-000031000000}"/>
    <hyperlink ref="C10" r:id="rId12" xr:uid="{00000000-0004-0000-0000-000035000000}"/>
    <hyperlink ref="G13" location="Aqua04head" display="Points" xr:uid="{00000000-0004-0000-0000-000036000000}"/>
    <hyperlink ref="B17" r:id="rId13" xr:uid="{00000000-0004-0000-0000-000039000000}"/>
    <hyperlink ref="G18" location="Tri02head" display="Points" xr:uid="{00000000-0004-0000-0000-00003A000000}"/>
    <hyperlink ref="C18" r:id="rId14" xr:uid="{00000000-0004-0000-0000-00003C000000}"/>
    <hyperlink ref="G44" location="Bike3head" display="Points" xr:uid="{00000000-0004-0000-0000-00003D000000}"/>
    <hyperlink ref="G45" location="Bike4head" display="Points" xr:uid="{00000000-0004-0000-0000-000047000000}"/>
    <hyperlink ref="B13" r:id="rId15" xr:uid="{00000000-0004-0000-0000-00004A000000}"/>
    <hyperlink ref="C13" r:id="rId16" xr:uid="{00000000-0004-0000-0000-00004B000000}"/>
    <hyperlink ref="G38" location="SwimDhead" display="Points" xr:uid="{00000000-0004-0000-0000-000019000000}"/>
    <hyperlink ref="B38" r:id="rId17" xr:uid="{00000000-0004-0000-0000-000009000000}"/>
    <hyperlink ref="C12" r:id="rId18" xr:uid="{00000000-0004-0000-0000-000049000000}"/>
    <hyperlink ref="B43" r:id="rId19" xr:uid="{CA2D4AF3-AC7B-A94F-A550-3C383D8D2201}"/>
    <hyperlink ref="G43" location="Bike2head" display="Points" xr:uid="{36A35C5E-6449-8741-948E-473E4EE8B027}"/>
    <hyperlink ref="G20" location="Tri04head" display="Points" xr:uid="{C9BA2AD2-EA8B-DD45-8D30-73DDF79AF71E}"/>
    <hyperlink ref="B18" r:id="rId20" xr:uid="{00000000-0004-0000-0000-00003B000000}"/>
    <hyperlink ref="B10" r:id="rId21" xr:uid="{00000000-0004-0000-0000-000046000000}"/>
    <hyperlink ref="B12" r:id="rId22" xr:uid="{00000000-0004-0000-0000-000048000000}"/>
    <hyperlink ref="C27" r:id="rId23" xr:uid="{356EDB4B-67BE-B943-B89C-488C26D903A9}"/>
    <hyperlink ref="B44" r:id="rId24" xr:uid="{C4014BBB-E642-F448-885F-537B1C9055AB}"/>
    <hyperlink ref="G62" r:id="rId25" display="Junior Series Facebook Group" xr:uid="{71A7DFA1-BFCC-914C-95C7-808AC248E7FF}"/>
    <hyperlink ref="C63" r:id="rId26" xr:uid="{AF1D5FCC-7614-3F4A-BA49-EBD95E48F5B5}"/>
    <hyperlink ref="D63" r:id="rId27" display="https://www.britishtriathlon.org/east/take-part/race-series/junior-events/series-events" xr:uid="{59011FFB-1AF8-C544-8645-F716FB2229B1}"/>
    <hyperlink ref="G48" r:id="rId28" xr:uid="{18F2FACC-D204-8146-83D3-58C62FA4DF87}"/>
    <hyperlink ref="H48" r:id="rId29" display="https://www.facebook.com/groups/503785466872282/" xr:uid="{ADA035CB-D3A0-4F43-A7D7-35DEA258406E}"/>
    <hyperlink ref="H59" r:id="rId30" xr:uid="{B84718FA-AACC-404C-80D3-B65102640040}"/>
    <hyperlink ref="C3" location="'League Positions'!A1" display="'League Positions'!A1" xr:uid="{270EF0FE-B2E4-C34F-B53F-E1BBB320AD93}"/>
    <hyperlink ref="C5" location="'Event Points'!A1" display="'Event Points'!A1" xr:uid="{808D42CA-8D9C-404F-8740-683D689A8445}"/>
    <hyperlink ref="F5:G5" location="'Your Points'!A1" display="'Your Points'!A1" xr:uid="{DE2AC06F-9508-AB4D-93EE-61BFE39846AD}"/>
    <hyperlink ref="F3:G3" location="Calendar!A1" display="Calendar!A1" xr:uid="{1F0C3330-5C7A-604E-AFC8-BA1691FD37BE}"/>
    <hyperlink ref="C19" r:id="rId31" xr:uid="{CE520FD8-C717-A24A-890B-9AA99B168120}"/>
    <hyperlink ref="B37" r:id="rId32" xr:uid="{24F957AA-5747-D54D-A8CC-CA234528123C}"/>
    <hyperlink ref="G37" location="SwimChead" display="Results" xr:uid="{AE47996B-152F-FD40-8FAE-0A3FA27AB037}"/>
    <hyperlink ref="B19" r:id="rId33" xr:uid="{25951262-BD03-D743-A90A-A3FFC80FFE4C}"/>
    <hyperlink ref="B20" r:id="rId34" xr:uid="{F881DCBE-699F-EE41-A3BC-1611DB9E7342}"/>
    <hyperlink ref="C20" r:id="rId35" xr:uid="{78ABEF35-392F-A240-A336-DD9B42812D4B}"/>
    <hyperlink ref="B21" r:id="rId36" display="Belvoir" xr:uid="{6A23BD1D-CAA9-764F-AD0E-609CD455B300}"/>
    <hyperlink ref="B22" r:id="rId37" xr:uid="{DF768BC9-9C15-7D49-B7AE-A8C61F048623}"/>
    <hyperlink ref="C21" r:id="rId38" xr:uid="{E3EF7D9F-FC17-4748-8667-639757B6CB4B}"/>
    <hyperlink ref="C22" r:id="rId39" xr:uid="{88673EB5-9CD8-C549-AEBC-77FB6F77970F}"/>
    <hyperlink ref="B23" r:id="rId40" display="Blackwater Sprint Tri" xr:uid="{5A4AA4EB-E540-EB49-AD88-53B956EBA484}"/>
    <hyperlink ref="C23" r:id="rId41" xr:uid="{1C165FB8-0836-DE4D-B9E0-6D331BDF8E2A}"/>
    <hyperlink ref="F27" r:id="rId42" xr:uid="{05DAF3A9-C328-0942-8144-B0B743F4036D}"/>
  </hyperlinks>
  <printOptions horizontalCentered="1" verticalCentered="1"/>
  <pageMargins left="0.25" right="0.25" top="0.75000000000000011" bottom="0.75000000000000011" header="0.30000000000000004" footer="0.30000000000000004"/>
  <pageSetup paperSize="9" scale="74" fitToHeight="2" orientation="landscape" horizontalDpi="4294967292" verticalDpi="4294967292" r:id="rId4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4"/>
  <sheetViews>
    <sheetView showGridLines="0" zoomScale="125" zoomScaleNormal="125" zoomScalePageLayoutView="88" workbookViewId="0">
      <selection activeCell="L2" sqref="L2:N2"/>
    </sheetView>
  </sheetViews>
  <sheetFormatPr baseColWidth="10" defaultColWidth="1.1640625" defaultRowHeight="13" x14ac:dyDescent="0.15"/>
  <cols>
    <col min="1" max="1" width="5.6640625" customWidth="1"/>
    <col min="2" max="2" width="2.6640625" customWidth="1"/>
    <col min="3" max="3" width="14.6640625" customWidth="1"/>
    <col min="4" max="4" width="2.6640625" customWidth="1"/>
    <col min="5" max="5" width="14.6640625" customWidth="1"/>
    <col min="6" max="6" width="2.6640625" customWidth="1"/>
    <col min="7" max="7" width="14.6640625" customWidth="1"/>
    <col min="8" max="8" width="2.6640625" customWidth="1"/>
    <col min="9" max="9" width="14.6640625" customWidth="1"/>
    <col min="10" max="10" width="2.6640625" customWidth="1"/>
    <col min="11" max="11" width="14.6640625" customWidth="1"/>
    <col min="12" max="12" width="2.6640625" customWidth="1"/>
    <col min="13" max="13" width="14.6640625" customWidth="1"/>
    <col min="14" max="14" width="2.6640625" customWidth="1"/>
    <col min="15" max="15" width="14.6640625" customWidth="1"/>
    <col min="16" max="16" width="2.6640625" customWidth="1"/>
    <col min="17" max="17" width="14.6640625" customWidth="1"/>
    <col min="18" max="18" width="2.6640625" customWidth="1"/>
    <col min="19" max="19" width="14.6640625" customWidth="1"/>
    <col min="20" max="20" width="2.6640625" customWidth="1"/>
    <col min="21" max="21" width="14.6640625" customWidth="1"/>
    <col min="22" max="22" width="2.6640625" customWidth="1"/>
    <col min="23" max="23" width="14.6640625" customWidth="1"/>
    <col min="24" max="24" width="2.6640625" customWidth="1"/>
    <col min="25" max="25" width="14.6640625" customWidth="1"/>
    <col min="26" max="26" width="5.6640625" customWidth="1"/>
  </cols>
  <sheetData>
    <row r="1" spans="1:26" ht="8" customHeight="1" thickBot="1" x14ac:dyDescent="0.2">
      <c r="A1" s="609" t="s">
        <v>199</v>
      </c>
      <c r="B1" s="609"/>
      <c r="C1" s="609"/>
      <c r="D1" s="609"/>
      <c r="E1" s="609"/>
      <c r="F1" s="609"/>
    </row>
    <row r="2" spans="1:26" ht="23" customHeight="1" thickBot="1" x14ac:dyDescent="0.2">
      <c r="A2" s="609"/>
      <c r="B2" s="609"/>
      <c r="C2" s="609"/>
      <c r="D2" s="609"/>
      <c r="E2" s="609"/>
      <c r="F2" s="609"/>
      <c r="G2" s="528"/>
      <c r="H2" s="605" t="s">
        <v>142</v>
      </c>
      <c r="I2" s="606"/>
      <c r="J2" s="607"/>
      <c r="K2" s="528"/>
      <c r="L2" s="605" t="s">
        <v>183</v>
      </c>
      <c r="M2" s="606"/>
      <c r="N2" s="607"/>
      <c r="O2" s="528"/>
      <c r="P2" s="605" t="s">
        <v>186</v>
      </c>
      <c r="Q2" s="606"/>
      <c r="R2" s="607"/>
      <c r="S2" s="528"/>
      <c r="T2" s="605" t="s">
        <v>185</v>
      </c>
      <c r="U2" s="606"/>
      <c r="V2" s="607"/>
      <c r="W2" s="528"/>
      <c r="X2" s="528"/>
      <c r="Y2" s="509"/>
      <c r="Z2" s="509"/>
    </row>
    <row r="3" spans="1:26" ht="8" customHeight="1" x14ac:dyDescent="0.15">
      <c r="A3" s="609"/>
      <c r="B3" s="609"/>
      <c r="C3" s="609"/>
      <c r="D3" s="609"/>
      <c r="E3" s="609"/>
      <c r="F3" s="609"/>
      <c r="G3" s="504"/>
      <c r="H3" s="504"/>
      <c r="I3" s="504"/>
      <c r="J3" s="504"/>
      <c r="K3" s="504"/>
      <c r="L3" s="504"/>
      <c r="M3" s="504"/>
      <c r="N3" s="504"/>
      <c r="O3" s="504"/>
      <c r="P3" s="504"/>
      <c r="Q3" s="504"/>
      <c r="R3" s="504"/>
      <c r="S3" s="504"/>
      <c r="T3" s="504"/>
      <c r="U3" s="504"/>
      <c r="V3" s="504"/>
      <c r="W3" s="504"/>
      <c r="X3" s="504"/>
      <c r="Y3" s="504"/>
      <c r="Z3" s="504"/>
    </row>
    <row r="4" spans="1:26" s="220" customFormat="1" ht="21" customHeight="1" thickBot="1" x14ac:dyDescent="0.2">
      <c r="A4" s="218"/>
      <c r="B4" s="608" t="s">
        <v>75</v>
      </c>
      <c r="C4" s="608"/>
      <c r="D4" s="608" t="s">
        <v>76</v>
      </c>
      <c r="E4" s="608"/>
      <c r="F4" s="608" t="s">
        <v>77</v>
      </c>
      <c r="G4" s="608"/>
      <c r="H4" s="608" t="s">
        <v>78</v>
      </c>
      <c r="I4" s="608"/>
      <c r="J4" s="608" t="s">
        <v>79</v>
      </c>
      <c r="K4" s="608"/>
      <c r="L4" s="608" t="s">
        <v>80</v>
      </c>
      <c r="M4" s="608"/>
      <c r="N4" s="608" t="s">
        <v>81</v>
      </c>
      <c r="O4" s="608"/>
      <c r="P4" s="608" t="s">
        <v>82</v>
      </c>
      <c r="Q4" s="608"/>
      <c r="R4" s="608" t="s">
        <v>83</v>
      </c>
      <c r="S4" s="608"/>
      <c r="T4" s="608" t="s">
        <v>84</v>
      </c>
      <c r="U4" s="608"/>
      <c r="V4" s="608" t="s">
        <v>85</v>
      </c>
      <c r="W4" s="608"/>
      <c r="X4" s="608" t="s">
        <v>86</v>
      </c>
      <c r="Y4" s="608"/>
      <c r="Z4" s="219"/>
    </row>
    <row r="5" spans="1:26" s="221" customFormat="1" ht="21" customHeight="1" thickTop="1" thickBot="1" x14ac:dyDescent="0.25">
      <c r="A5" s="286" t="s">
        <v>87</v>
      </c>
      <c r="B5" s="537">
        <v>1</v>
      </c>
      <c r="C5" s="538"/>
      <c r="D5" s="349"/>
      <c r="E5" s="296"/>
      <c r="F5" s="348"/>
      <c r="G5" s="289"/>
      <c r="H5" s="350">
        <v>1</v>
      </c>
      <c r="I5" s="351" t="s">
        <v>225</v>
      </c>
      <c r="J5" s="348"/>
      <c r="K5" s="289"/>
      <c r="L5" s="348"/>
      <c r="M5" s="289"/>
      <c r="N5" s="350">
        <v>1</v>
      </c>
      <c r="O5" s="351"/>
      <c r="P5" s="348"/>
      <c r="Q5" s="289"/>
      <c r="R5" s="348"/>
      <c r="S5" s="289"/>
      <c r="T5" s="348"/>
      <c r="U5" s="289"/>
      <c r="V5" s="348"/>
      <c r="W5" s="289"/>
      <c r="X5" s="348"/>
      <c r="Y5" s="289"/>
      <c r="Z5" s="391" t="s">
        <v>87</v>
      </c>
    </row>
    <row r="6" spans="1:26" s="221" customFormat="1" ht="21" customHeight="1" thickBot="1" x14ac:dyDescent="0.25">
      <c r="A6" s="287" t="s">
        <v>88</v>
      </c>
      <c r="B6" s="539">
        <v>2</v>
      </c>
      <c r="C6" s="540"/>
      <c r="D6" s="352"/>
      <c r="E6" s="290"/>
      <c r="F6" s="352"/>
      <c r="G6" s="290"/>
      <c r="H6" s="354">
        <v>2</v>
      </c>
      <c r="I6" s="291"/>
      <c r="J6" s="352"/>
      <c r="K6" s="290"/>
      <c r="L6" s="352"/>
      <c r="M6" s="290"/>
      <c r="N6" s="354">
        <v>2</v>
      </c>
      <c r="O6" s="291"/>
      <c r="P6" s="352"/>
      <c r="Q6" s="290"/>
      <c r="R6" s="352"/>
      <c r="S6" s="290"/>
      <c r="T6" s="354">
        <v>1</v>
      </c>
      <c r="U6" s="291"/>
      <c r="V6" s="352"/>
      <c r="W6" s="290"/>
      <c r="X6" s="352"/>
      <c r="Y6" s="290"/>
      <c r="Z6" s="392" t="s">
        <v>88</v>
      </c>
    </row>
    <row r="7" spans="1:26" s="221" customFormat="1" ht="21" customHeight="1" thickBot="1" x14ac:dyDescent="0.25">
      <c r="A7" s="287" t="s">
        <v>89</v>
      </c>
      <c r="B7" s="539">
        <v>3</v>
      </c>
      <c r="C7" s="540"/>
      <c r="D7" s="352"/>
      <c r="E7" s="290"/>
      <c r="F7" s="352"/>
      <c r="G7" s="290"/>
      <c r="H7" s="354">
        <v>3</v>
      </c>
      <c r="I7" s="291"/>
      <c r="J7" s="354">
        <v>1</v>
      </c>
      <c r="K7" s="291"/>
      <c r="L7" s="352"/>
      <c r="M7" s="290"/>
      <c r="N7" s="354">
        <v>3</v>
      </c>
      <c r="O7" s="291"/>
      <c r="P7" s="352"/>
      <c r="Q7" s="290"/>
      <c r="R7" s="352"/>
      <c r="S7" s="290"/>
      <c r="T7" s="354">
        <v>2</v>
      </c>
      <c r="U7" s="291"/>
      <c r="V7" s="352"/>
      <c r="W7" s="290"/>
      <c r="X7" s="352"/>
      <c r="Y7" s="290"/>
      <c r="Z7" s="392" t="s">
        <v>89</v>
      </c>
    </row>
    <row r="8" spans="1:26" s="221" customFormat="1" ht="21" customHeight="1" thickBot="1" x14ac:dyDescent="0.25">
      <c r="A8" s="287" t="s">
        <v>90</v>
      </c>
      <c r="B8" s="539">
        <v>4</v>
      </c>
      <c r="C8" s="540"/>
      <c r="D8" s="354">
        <v>1</v>
      </c>
      <c r="E8" s="291"/>
      <c r="F8" s="352"/>
      <c r="G8" s="290"/>
      <c r="H8" s="354">
        <v>4</v>
      </c>
      <c r="I8" s="291"/>
      <c r="J8" s="354">
        <v>2</v>
      </c>
      <c r="K8" s="291"/>
      <c r="L8" s="352"/>
      <c r="M8" s="290"/>
      <c r="N8" s="354">
        <v>4</v>
      </c>
      <c r="O8" s="291"/>
      <c r="P8" s="354">
        <v>1</v>
      </c>
      <c r="Q8" s="291"/>
      <c r="R8" s="352"/>
      <c r="S8" s="290"/>
      <c r="T8" s="354">
        <v>3</v>
      </c>
      <c r="U8" s="291"/>
      <c r="V8" s="352"/>
      <c r="W8" s="290"/>
      <c r="X8" s="352"/>
      <c r="Y8" s="290"/>
      <c r="Z8" s="392" t="s">
        <v>90</v>
      </c>
    </row>
    <row r="9" spans="1:26" s="221" customFormat="1" ht="21" customHeight="1" thickBot="1" x14ac:dyDescent="0.25">
      <c r="A9" s="287" t="s">
        <v>91</v>
      </c>
      <c r="B9" s="539">
        <v>5</v>
      </c>
      <c r="C9" s="540"/>
      <c r="D9" s="354">
        <v>2</v>
      </c>
      <c r="E9" s="291"/>
      <c r="F9" s="354">
        <v>1</v>
      </c>
      <c r="G9" s="291"/>
      <c r="H9" s="354">
        <v>5</v>
      </c>
      <c r="I9" s="291"/>
      <c r="J9" s="354">
        <v>3</v>
      </c>
      <c r="K9" s="291"/>
      <c r="L9" s="352"/>
      <c r="M9" s="290"/>
      <c r="N9" s="354">
        <v>5</v>
      </c>
      <c r="O9" s="291"/>
      <c r="P9" s="354">
        <v>2</v>
      </c>
      <c r="Q9" s="291"/>
      <c r="R9" s="352"/>
      <c r="S9" s="290"/>
      <c r="T9" s="354">
        <v>4</v>
      </c>
      <c r="U9" s="291"/>
      <c r="V9" s="354">
        <v>1</v>
      </c>
      <c r="W9" s="291"/>
      <c r="X9" s="352"/>
      <c r="Y9" s="290"/>
      <c r="Z9" s="392" t="s">
        <v>91</v>
      </c>
    </row>
    <row r="10" spans="1:26" s="221" customFormat="1" ht="21" customHeight="1" thickBot="1" x14ac:dyDescent="0.25">
      <c r="A10" s="393" t="s">
        <v>92</v>
      </c>
      <c r="B10" s="541">
        <v>6</v>
      </c>
      <c r="C10" s="542"/>
      <c r="D10" s="357">
        <v>3</v>
      </c>
      <c r="E10" s="397"/>
      <c r="F10" s="357">
        <v>2</v>
      </c>
      <c r="G10" s="397"/>
      <c r="H10" s="356">
        <v>6</v>
      </c>
      <c r="I10" s="397"/>
      <c r="J10" s="357">
        <v>4</v>
      </c>
      <c r="K10" s="358"/>
      <c r="L10" s="357">
        <v>1</v>
      </c>
      <c r="M10" s="397"/>
      <c r="N10" s="356">
        <v>6</v>
      </c>
      <c r="O10" s="397"/>
      <c r="P10" s="357">
        <v>3</v>
      </c>
      <c r="Q10" s="397"/>
      <c r="R10" s="352"/>
      <c r="S10" s="290"/>
      <c r="T10" s="357">
        <v>5</v>
      </c>
      <c r="U10" s="397" t="s">
        <v>248</v>
      </c>
      <c r="V10" s="357">
        <v>2</v>
      </c>
      <c r="W10" s="397"/>
      <c r="X10" s="352"/>
      <c r="Y10" s="290"/>
      <c r="Z10" s="394" t="s">
        <v>92</v>
      </c>
    </row>
    <row r="11" spans="1:26" s="221" customFormat="1" ht="21" customHeight="1" thickBot="1" x14ac:dyDescent="0.25">
      <c r="A11" s="311" t="s">
        <v>93</v>
      </c>
      <c r="B11" s="543">
        <v>7</v>
      </c>
      <c r="C11" s="544"/>
      <c r="D11" s="360">
        <v>4</v>
      </c>
      <c r="E11" s="466"/>
      <c r="F11" s="360">
        <v>3</v>
      </c>
      <c r="G11" s="466"/>
      <c r="H11" s="361">
        <v>7</v>
      </c>
      <c r="I11" s="312"/>
      <c r="J11" s="360">
        <v>5</v>
      </c>
      <c r="K11" s="312"/>
      <c r="L11" s="360">
        <v>2</v>
      </c>
      <c r="M11" s="312"/>
      <c r="N11" s="361">
        <v>7</v>
      </c>
      <c r="O11" s="312" t="s">
        <v>232</v>
      </c>
      <c r="P11" s="360">
        <v>4</v>
      </c>
      <c r="Q11" s="466"/>
      <c r="R11" s="360">
        <v>1</v>
      </c>
      <c r="S11" s="312" t="s">
        <v>207</v>
      </c>
      <c r="T11" s="360">
        <v>6</v>
      </c>
      <c r="U11" s="312"/>
      <c r="V11" s="360">
        <v>3</v>
      </c>
      <c r="W11" s="466"/>
      <c r="X11" s="360">
        <v>1</v>
      </c>
      <c r="Y11" s="312"/>
      <c r="Z11" s="395" t="s">
        <v>93</v>
      </c>
    </row>
    <row r="12" spans="1:26" s="221" customFormat="1" ht="21" customHeight="1" thickBot="1" x14ac:dyDescent="0.25">
      <c r="A12" s="287" t="s">
        <v>87</v>
      </c>
      <c r="B12" s="539">
        <v>8</v>
      </c>
      <c r="C12" s="540"/>
      <c r="D12" s="354">
        <v>5</v>
      </c>
      <c r="E12" s="291"/>
      <c r="F12" s="354">
        <v>4</v>
      </c>
      <c r="G12" s="291"/>
      <c r="H12" s="355">
        <v>8</v>
      </c>
      <c r="I12" s="291"/>
      <c r="J12" s="354">
        <v>6</v>
      </c>
      <c r="K12" s="291"/>
      <c r="L12" s="354">
        <v>3</v>
      </c>
      <c r="M12" s="291"/>
      <c r="N12" s="355">
        <v>8</v>
      </c>
      <c r="O12" s="291"/>
      <c r="P12" s="354">
        <v>5</v>
      </c>
      <c r="Q12" s="291"/>
      <c r="R12" s="354">
        <v>2</v>
      </c>
      <c r="S12" s="291"/>
      <c r="T12" s="354">
        <v>7</v>
      </c>
      <c r="U12" s="291"/>
      <c r="V12" s="354">
        <v>4</v>
      </c>
      <c r="W12" s="291"/>
      <c r="X12" s="354">
        <v>2</v>
      </c>
      <c r="Y12" s="291"/>
      <c r="Z12" s="392" t="s">
        <v>87</v>
      </c>
    </row>
    <row r="13" spans="1:26" s="221" customFormat="1" ht="21" customHeight="1" thickBot="1" x14ac:dyDescent="0.25">
      <c r="A13" s="287" t="s">
        <v>88</v>
      </c>
      <c r="B13" s="539">
        <v>9</v>
      </c>
      <c r="C13" s="540"/>
      <c r="D13" s="354">
        <v>6</v>
      </c>
      <c r="E13" s="291"/>
      <c r="F13" s="354">
        <v>5</v>
      </c>
      <c r="G13" s="291"/>
      <c r="H13" s="354">
        <v>9</v>
      </c>
      <c r="I13" s="291"/>
      <c r="J13" s="354">
        <v>7</v>
      </c>
      <c r="K13" s="291"/>
      <c r="L13" s="354">
        <v>4</v>
      </c>
      <c r="M13" s="291"/>
      <c r="N13" s="354">
        <v>9</v>
      </c>
      <c r="O13" s="291"/>
      <c r="P13" s="354">
        <v>6</v>
      </c>
      <c r="Q13" s="291"/>
      <c r="R13" s="354">
        <v>3</v>
      </c>
      <c r="S13" s="291"/>
      <c r="T13" s="354">
        <v>8</v>
      </c>
      <c r="U13" s="291"/>
      <c r="V13" s="354">
        <v>5</v>
      </c>
      <c r="W13" s="291"/>
      <c r="X13" s="354">
        <v>3</v>
      </c>
      <c r="Y13" s="291"/>
      <c r="Z13" s="392" t="s">
        <v>88</v>
      </c>
    </row>
    <row r="14" spans="1:26" s="221" customFormat="1" ht="21" customHeight="1" thickBot="1" x14ac:dyDescent="0.25">
      <c r="A14" s="287" t="s">
        <v>89</v>
      </c>
      <c r="B14" s="539">
        <v>10</v>
      </c>
      <c r="C14" s="540"/>
      <c r="D14" s="354">
        <v>7</v>
      </c>
      <c r="E14" s="291"/>
      <c r="F14" s="354">
        <v>6</v>
      </c>
      <c r="G14" s="291"/>
      <c r="H14" s="355">
        <v>10</v>
      </c>
      <c r="I14" s="291"/>
      <c r="J14" s="354">
        <v>8</v>
      </c>
      <c r="K14" s="291"/>
      <c r="L14" s="354">
        <v>5</v>
      </c>
      <c r="M14" s="291"/>
      <c r="N14" s="355">
        <v>10</v>
      </c>
      <c r="O14" s="291"/>
      <c r="P14" s="354">
        <v>7</v>
      </c>
      <c r="Q14" s="291"/>
      <c r="R14" s="354">
        <v>4</v>
      </c>
      <c r="S14" s="291"/>
      <c r="T14" s="354">
        <v>9</v>
      </c>
      <c r="U14" s="291"/>
      <c r="V14" s="354">
        <v>6</v>
      </c>
      <c r="W14" s="291"/>
      <c r="X14" s="354">
        <v>4</v>
      </c>
      <c r="Y14" s="291"/>
      <c r="Z14" s="392" t="s">
        <v>89</v>
      </c>
    </row>
    <row r="15" spans="1:26" s="221" customFormat="1" ht="21" customHeight="1" thickBot="1" x14ac:dyDescent="0.25">
      <c r="A15" s="287" t="s">
        <v>90</v>
      </c>
      <c r="B15" s="539">
        <v>11</v>
      </c>
      <c r="C15" s="540"/>
      <c r="D15" s="354">
        <v>8</v>
      </c>
      <c r="E15" s="291"/>
      <c r="F15" s="354">
        <v>7</v>
      </c>
      <c r="G15" s="291"/>
      <c r="H15" s="354">
        <v>11</v>
      </c>
      <c r="I15" s="291"/>
      <c r="J15" s="354">
        <v>9</v>
      </c>
      <c r="K15" s="291"/>
      <c r="L15" s="354">
        <v>6</v>
      </c>
      <c r="M15" s="291"/>
      <c r="N15" s="354">
        <v>11</v>
      </c>
      <c r="O15" s="291"/>
      <c r="P15" s="354">
        <v>8</v>
      </c>
      <c r="Q15" s="291"/>
      <c r="R15" s="354">
        <v>5</v>
      </c>
      <c r="S15" s="291"/>
      <c r="T15" s="354">
        <v>10</v>
      </c>
      <c r="U15" s="291"/>
      <c r="V15" s="354">
        <v>7</v>
      </c>
      <c r="W15" s="291"/>
      <c r="X15" s="354">
        <v>5</v>
      </c>
      <c r="Y15" s="291"/>
      <c r="Z15" s="392" t="s">
        <v>90</v>
      </c>
    </row>
    <row r="16" spans="1:26" s="221" customFormat="1" ht="21" customHeight="1" thickBot="1" x14ac:dyDescent="0.25">
      <c r="A16" s="287" t="s">
        <v>91</v>
      </c>
      <c r="B16" s="539">
        <v>12</v>
      </c>
      <c r="C16" s="540"/>
      <c r="D16" s="354">
        <v>9</v>
      </c>
      <c r="E16" s="291"/>
      <c r="F16" s="354">
        <v>8</v>
      </c>
      <c r="G16" s="291"/>
      <c r="H16" s="355">
        <v>12</v>
      </c>
      <c r="I16" s="291"/>
      <c r="J16" s="354">
        <v>10</v>
      </c>
      <c r="K16" s="291"/>
      <c r="L16" s="354">
        <v>7</v>
      </c>
      <c r="M16" s="291"/>
      <c r="N16" s="355">
        <v>12</v>
      </c>
      <c r="O16" s="291"/>
      <c r="P16" s="354">
        <v>9</v>
      </c>
      <c r="Q16" s="291"/>
      <c r="R16" s="354">
        <v>6</v>
      </c>
      <c r="S16" s="291"/>
      <c r="T16" s="354">
        <v>11</v>
      </c>
      <c r="U16" s="291"/>
      <c r="V16" s="354">
        <v>8</v>
      </c>
      <c r="W16" s="291"/>
      <c r="X16" s="354">
        <v>6</v>
      </c>
      <c r="Y16" s="291"/>
      <c r="Z16" s="392" t="s">
        <v>91</v>
      </c>
    </row>
    <row r="17" spans="1:26" s="221" customFormat="1" ht="21" customHeight="1" thickBot="1" x14ac:dyDescent="0.25">
      <c r="A17" s="393" t="s">
        <v>92</v>
      </c>
      <c r="B17" s="541">
        <v>13</v>
      </c>
      <c r="C17" s="545"/>
      <c r="D17" s="357">
        <v>10</v>
      </c>
      <c r="E17" s="359"/>
      <c r="F17" s="357">
        <v>9</v>
      </c>
      <c r="G17" s="366"/>
      <c r="H17" s="356">
        <v>13</v>
      </c>
      <c r="I17" s="359"/>
      <c r="J17" s="357">
        <v>11</v>
      </c>
      <c r="K17" s="359" t="s">
        <v>205</v>
      </c>
      <c r="L17" s="357">
        <v>8</v>
      </c>
      <c r="M17" s="359"/>
      <c r="N17" s="356">
        <v>13</v>
      </c>
      <c r="O17" s="359"/>
      <c r="P17" s="357">
        <v>10</v>
      </c>
      <c r="Q17" s="359"/>
      <c r="R17" s="357">
        <v>7</v>
      </c>
      <c r="S17" s="359"/>
      <c r="T17" s="357">
        <v>12</v>
      </c>
      <c r="U17" s="359"/>
      <c r="V17" s="357">
        <v>9</v>
      </c>
      <c r="W17" s="359"/>
      <c r="X17" s="357">
        <v>7</v>
      </c>
      <c r="Y17" s="359"/>
      <c r="Z17" s="394" t="s">
        <v>92</v>
      </c>
    </row>
    <row r="18" spans="1:26" s="221" customFormat="1" ht="21" customHeight="1" thickBot="1" x14ac:dyDescent="0.25">
      <c r="A18" s="311" t="s">
        <v>93</v>
      </c>
      <c r="B18" s="543">
        <v>14</v>
      </c>
      <c r="C18" s="544"/>
      <c r="D18" s="360">
        <v>11</v>
      </c>
      <c r="E18" s="312"/>
      <c r="F18" s="360">
        <v>10</v>
      </c>
      <c r="G18" s="365"/>
      <c r="H18" s="361">
        <v>14</v>
      </c>
      <c r="I18" s="312" t="s">
        <v>204</v>
      </c>
      <c r="J18" s="360">
        <v>12</v>
      </c>
      <c r="K18" s="313"/>
      <c r="L18" s="360">
        <v>9</v>
      </c>
      <c r="M18" s="312" t="s">
        <v>229</v>
      </c>
      <c r="N18" s="361">
        <v>14</v>
      </c>
      <c r="O18" s="313" t="s">
        <v>233</v>
      </c>
      <c r="P18" s="360">
        <v>11</v>
      </c>
      <c r="Q18" s="312"/>
      <c r="R18" s="360">
        <v>8</v>
      </c>
      <c r="S18" s="312" t="s">
        <v>167</v>
      </c>
      <c r="T18" s="360">
        <v>13</v>
      </c>
      <c r="U18" s="313"/>
      <c r="V18" s="360">
        <v>10</v>
      </c>
      <c r="W18" s="312"/>
      <c r="X18" s="360">
        <v>8</v>
      </c>
      <c r="Y18" s="312"/>
      <c r="Z18" s="395" t="s">
        <v>93</v>
      </c>
    </row>
    <row r="19" spans="1:26" s="221" customFormat="1" ht="21" customHeight="1" thickBot="1" x14ac:dyDescent="0.25">
      <c r="A19" s="287" t="s">
        <v>87</v>
      </c>
      <c r="B19" s="539">
        <v>15</v>
      </c>
      <c r="C19" s="540" t="s">
        <v>216</v>
      </c>
      <c r="D19" s="354">
        <v>12</v>
      </c>
      <c r="E19" s="291"/>
      <c r="F19" s="354">
        <v>11</v>
      </c>
      <c r="G19" s="291"/>
      <c r="H19" s="355">
        <v>15</v>
      </c>
      <c r="I19" s="291"/>
      <c r="J19" s="354">
        <v>13</v>
      </c>
      <c r="K19" s="291"/>
      <c r="L19" s="354">
        <v>10</v>
      </c>
      <c r="M19" s="291"/>
      <c r="N19" s="355">
        <v>15</v>
      </c>
      <c r="O19" s="291"/>
      <c r="P19" s="354">
        <v>12</v>
      </c>
      <c r="Q19" s="291"/>
      <c r="R19" s="354">
        <v>9</v>
      </c>
      <c r="S19" s="291"/>
      <c r="T19" s="354">
        <v>14</v>
      </c>
      <c r="U19" s="291"/>
      <c r="V19" s="354">
        <v>11</v>
      </c>
      <c r="W19" s="291"/>
      <c r="X19" s="354">
        <v>9</v>
      </c>
      <c r="Y19" s="291"/>
      <c r="Z19" s="392" t="s">
        <v>87</v>
      </c>
    </row>
    <row r="20" spans="1:26" s="221" customFormat="1" ht="21" customHeight="1" thickBot="1" x14ac:dyDescent="0.25">
      <c r="A20" s="287" t="s">
        <v>88</v>
      </c>
      <c r="B20" s="539">
        <v>16</v>
      </c>
      <c r="C20" s="540"/>
      <c r="D20" s="354">
        <v>13</v>
      </c>
      <c r="E20" s="291"/>
      <c r="F20" s="354">
        <v>12</v>
      </c>
      <c r="G20" s="291"/>
      <c r="H20" s="354">
        <v>16</v>
      </c>
      <c r="I20" s="291"/>
      <c r="J20" s="354">
        <v>14</v>
      </c>
      <c r="K20" s="291"/>
      <c r="L20" s="354">
        <v>11</v>
      </c>
      <c r="M20" s="291"/>
      <c r="N20" s="354">
        <v>16</v>
      </c>
      <c r="O20" s="291"/>
      <c r="P20" s="354">
        <v>13</v>
      </c>
      <c r="Q20" s="291"/>
      <c r="R20" s="354">
        <v>10</v>
      </c>
      <c r="S20" s="291"/>
      <c r="T20" s="354">
        <v>15</v>
      </c>
      <c r="U20" s="291"/>
      <c r="V20" s="354">
        <v>12</v>
      </c>
      <c r="W20" s="291"/>
      <c r="X20" s="354">
        <v>10</v>
      </c>
      <c r="Y20" s="291"/>
      <c r="Z20" s="392" t="s">
        <v>88</v>
      </c>
    </row>
    <row r="21" spans="1:26" s="221" customFormat="1" ht="21" customHeight="1" thickBot="1" x14ac:dyDescent="0.25">
      <c r="A21" s="287" t="s">
        <v>89</v>
      </c>
      <c r="B21" s="539">
        <v>17</v>
      </c>
      <c r="C21" s="540"/>
      <c r="D21" s="354">
        <v>14</v>
      </c>
      <c r="E21" s="291"/>
      <c r="F21" s="354">
        <v>13</v>
      </c>
      <c r="G21" s="291"/>
      <c r="H21" s="355">
        <v>17</v>
      </c>
      <c r="I21" s="291"/>
      <c r="J21" s="354">
        <v>15</v>
      </c>
      <c r="K21" s="291"/>
      <c r="L21" s="354">
        <v>12</v>
      </c>
      <c r="M21" s="291"/>
      <c r="N21" s="355">
        <v>17</v>
      </c>
      <c r="O21" s="291"/>
      <c r="P21" s="354">
        <v>14</v>
      </c>
      <c r="Q21" s="291"/>
      <c r="R21" s="354">
        <v>11</v>
      </c>
      <c r="S21" s="291"/>
      <c r="T21" s="354">
        <v>16</v>
      </c>
      <c r="U21" s="291"/>
      <c r="V21" s="354">
        <v>13</v>
      </c>
      <c r="W21" s="291"/>
      <c r="X21" s="354">
        <v>11</v>
      </c>
      <c r="Y21" s="291"/>
      <c r="Z21" s="392" t="s">
        <v>89</v>
      </c>
    </row>
    <row r="22" spans="1:26" s="221" customFormat="1" ht="21" customHeight="1" thickBot="1" x14ac:dyDescent="0.25">
      <c r="A22" s="287" t="s">
        <v>90</v>
      </c>
      <c r="B22" s="539">
        <v>18</v>
      </c>
      <c r="C22" s="540"/>
      <c r="D22" s="354">
        <v>15</v>
      </c>
      <c r="E22" s="291"/>
      <c r="F22" s="354">
        <v>14</v>
      </c>
      <c r="G22" s="291"/>
      <c r="H22" s="354">
        <v>18</v>
      </c>
      <c r="I22" s="291"/>
      <c r="J22" s="354">
        <v>16</v>
      </c>
      <c r="K22" s="291"/>
      <c r="L22" s="354">
        <v>13</v>
      </c>
      <c r="M22" s="291"/>
      <c r="N22" s="354">
        <v>18</v>
      </c>
      <c r="O22" s="291"/>
      <c r="P22" s="354">
        <v>15</v>
      </c>
      <c r="Q22" s="291"/>
      <c r="R22" s="354">
        <v>12</v>
      </c>
      <c r="S22" s="291"/>
      <c r="T22" s="354">
        <v>17</v>
      </c>
      <c r="U22" s="291"/>
      <c r="V22" s="354">
        <v>14</v>
      </c>
      <c r="W22" s="291"/>
      <c r="X22" s="354">
        <v>12</v>
      </c>
      <c r="Y22" s="291"/>
      <c r="Z22" s="392" t="s">
        <v>90</v>
      </c>
    </row>
    <row r="23" spans="1:26" s="221" customFormat="1" ht="21" customHeight="1" thickBot="1" x14ac:dyDescent="0.25">
      <c r="A23" s="287" t="s">
        <v>91</v>
      </c>
      <c r="B23" s="539">
        <v>19</v>
      </c>
      <c r="C23" s="540"/>
      <c r="D23" s="354">
        <v>16</v>
      </c>
      <c r="E23" s="291"/>
      <c r="F23" s="354">
        <v>15</v>
      </c>
      <c r="G23" s="291"/>
      <c r="H23" s="355">
        <v>19</v>
      </c>
      <c r="I23" s="291"/>
      <c r="J23" s="354">
        <v>17</v>
      </c>
      <c r="K23" s="291"/>
      <c r="L23" s="354">
        <v>14</v>
      </c>
      <c r="M23" s="291"/>
      <c r="N23" s="355">
        <v>19</v>
      </c>
      <c r="O23" s="291"/>
      <c r="P23" s="354">
        <v>16</v>
      </c>
      <c r="Q23" s="291"/>
      <c r="R23" s="354">
        <v>13</v>
      </c>
      <c r="S23" s="291"/>
      <c r="T23" s="354">
        <v>18</v>
      </c>
      <c r="U23" s="291"/>
      <c r="V23" s="354">
        <v>15</v>
      </c>
      <c r="W23" s="291"/>
      <c r="X23" s="354">
        <v>13</v>
      </c>
      <c r="Y23" s="291"/>
      <c r="Z23" s="392" t="s">
        <v>91</v>
      </c>
    </row>
    <row r="24" spans="1:26" s="221" customFormat="1" ht="21" customHeight="1" thickBot="1" x14ac:dyDescent="0.25">
      <c r="A24" s="393" t="s">
        <v>92</v>
      </c>
      <c r="B24" s="541">
        <v>20</v>
      </c>
      <c r="C24" s="546"/>
      <c r="D24" s="357">
        <v>17</v>
      </c>
      <c r="E24" s="397"/>
      <c r="F24" s="357">
        <v>16</v>
      </c>
      <c r="G24" s="397"/>
      <c r="H24" s="356">
        <v>20</v>
      </c>
      <c r="I24" s="366"/>
      <c r="J24" s="357">
        <v>18</v>
      </c>
      <c r="K24" s="359"/>
      <c r="L24" s="357">
        <v>15</v>
      </c>
      <c r="M24" s="397"/>
      <c r="N24" s="356">
        <v>20</v>
      </c>
      <c r="O24" s="366"/>
      <c r="P24" s="357">
        <v>17</v>
      </c>
      <c r="Q24" s="397"/>
      <c r="R24" s="357">
        <v>14</v>
      </c>
      <c r="S24" s="366"/>
      <c r="T24" s="357">
        <v>19</v>
      </c>
      <c r="U24" s="359"/>
      <c r="V24" s="357">
        <v>16</v>
      </c>
      <c r="W24" s="397"/>
      <c r="X24" s="357">
        <v>14</v>
      </c>
      <c r="Y24" s="366"/>
      <c r="Z24" s="394" t="s">
        <v>92</v>
      </c>
    </row>
    <row r="25" spans="1:26" s="221" customFormat="1" ht="21" customHeight="1" thickBot="1" x14ac:dyDescent="0.25">
      <c r="A25" s="311" t="s">
        <v>93</v>
      </c>
      <c r="B25" s="543">
        <v>21</v>
      </c>
      <c r="C25" s="544"/>
      <c r="D25" s="360">
        <v>18</v>
      </c>
      <c r="E25" s="466"/>
      <c r="F25" s="360">
        <v>17</v>
      </c>
      <c r="G25" s="365"/>
      <c r="H25" s="361">
        <v>21</v>
      </c>
      <c r="I25" s="312"/>
      <c r="J25" s="360">
        <v>19</v>
      </c>
      <c r="K25" s="312" t="s">
        <v>206</v>
      </c>
      <c r="L25" s="360">
        <v>16</v>
      </c>
      <c r="M25" s="365"/>
      <c r="N25" s="361">
        <v>21</v>
      </c>
      <c r="O25" s="312"/>
      <c r="P25" s="360">
        <v>18</v>
      </c>
      <c r="Q25" s="466" t="s">
        <v>235</v>
      </c>
      <c r="R25" s="360">
        <v>15</v>
      </c>
      <c r="S25" s="312"/>
      <c r="T25" s="360">
        <v>20</v>
      </c>
      <c r="U25" s="312" t="s">
        <v>226</v>
      </c>
      <c r="V25" s="360">
        <v>17</v>
      </c>
      <c r="W25" s="365"/>
      <c r="X25" s="360">
        <v>15</v>
      </c>
      <c r="Y25" s="312"/>
      <c r="Z25" s="395" t="s">
        <v>93</v>
      </c>
    </row>
    <row r="26" spans="1:26" s="221" customFormat="1" ht="21" customHeight="1" thickBot="1" x14ac:dyDescent="0.25">
      <c r="A26" s="287" t="s">
        <v>87</v>
      </c>
      <c r="B26" s="539">
        <v>22</v>
      </c>
      <c r="C26" s="540"/>
      <c r="D26" s="354">
        <v>19</v>
      </c>
      <c r="E26" s="291"/>
      <c r="F26" s="354">
        <v>18</v>
      </c>
      <c r="G26" s="291" t="s">
        <v>217</v>
      </c>
      <c r="H26" s="355">
        <v>22</v>
      </c>
      <c r="I26" s="291"/>
      <c r="J26" s="354">
        <v>20</v>
      </c>
      <c r="K26" s="291"/>
      <c r="L26" s="354">
        <v>17</v>
      </c>
      <c r="M26" s="291"/>
      <c r="N26" s="355">
        <v>22</v>
      </c>
      <c r="O26" s="291"/>
      <c r="P26" s="354">
        <v>19</v>
      </c>
      <c r="Q26" s="291" t="s">
        <v>219</v>
      </c>
      <c r="R26" s="354">
        <v>16</v>
      </c>
      <c r="S26" s="291"/>
      <c r="T26" s="354">
        <v>21</v>
      </c>
      <c r="U26" s="291"/>
      <c r="V26" s="354">
        <v>18</v>
      </c>
      <c r="W26" s="291"/>
      <c r="X26" s="354">
        <v>16</v>
      </c>
      <c r="Y26" s="291"/>
      <c r="Z26" s="392" t="s">
        <v>87</v>
      </c>
    </row>
    <row r="27" spans="1:26" s="221" customFormat="1" ht="21" customHeight="1" thickBot="1" x14ac:dyDescent="0.25">
      <c r="A27" s="287" t="s">
        <v>88</v>
      </c>
      <c r="B27" s="539">
        <v>23</v>
      </c>
      <c r="C27" s="540"/>
      <c r="D27" s="354">
        <v>20</v>
      </c>
      <c r="E27" s="291"/>
      <c r="F27" s="354">
        <v>19</v>
      </c>
      <c r="G27" s="291"/>
      <c r="H27" s="354">
        <v>23</v>
      </c>
      <c r="I27" s="291"/>
      <c r="J27" s="354">
        <v>21</v>
      </c>
      <c r="K27" s="291"/>
      <c r="L27" s="354">
        <v>18</v>
      </c>
      <c r="M27" s="291"/>
      <c r="N27" s="354">
        <v>23</v>
      </c>
      <c r="O27" s="291"/>
      <c r="P27" s="354">
        <v>20</v>
      </c>
      <c r="Q27" s="291"/>
      <c r="R27" s="354">
        <v>17</v>
      </c>
      <c r="S27" s="291"/>
      <c r="T27" s="354">
        <v>22</v>
      </c>
      <c r="U27" s="291"/>
      <c r="V27" s="354">
        <v>19</v>
      </c>
      <c r="W27" s="291"/>
      <c r="X27" s="354">
        <v>17</v>
      </c>
      <c r="Y27" s="291"/>
      <c r="Z27" s="392" t="s">
        <v>88</v>
      </c>
    </row>
    <row r="28" spans="1:26" s="221" customFormat="1" ht="21" customHeight="1" thickBot="1" x14ac:dyDescent="0.25">
      <c r="A28" s="287" t="s">
        <v>89</v>
      </c>
      <c r="B28" s="539">
        <v>24</v>
      </c>
      <c r="C28" s="540"/>
      <c r="D28" s="354">
        <v>21</v>
      </c>
      <c r="E28" s="291"/>
      <c r="F28" s="354">
        <v>20</v>
      </c>
      <c r="G28" s="291"/>
      <c r="H28" s="355">
        <v>24</v>
      </c>
      <c r="I28" s="291"/>
      <c r="J28" s="354">
        <v>22</v>
      </c>
      <c r="K28" s="291"/>
      <c r="L28" s="354">
        <v>19</v>
      </c>
      <c r="M28" s="291"/>
      <c r="N28" s="355">
        <v>24</v>
      </c>
      <c r="O28" s="291"/>
      <c r="P28" s="354">
        <v>21</v>
      </c>
      <c r="Q28" s="291"/>
      <c r="R28" s="354">
        <v>18</v>
      </c>
      <c r="S28" s="291"/>
      <c r="T28" s="354">
        <v>23</v>
      </c>
      <c r="U28" s="291"/>
      <c r="V28" s="354">
        <v>20</v>
      </c>
      <c r="W28" s="291"/>
      <c r="X28" s="354">
        <v>18</v>
      </c>
      <c r="Y28" s="291"/>
      <c r="Z28" s="392" t="s">
        <v>89</v>
      </c>
    </row>
    <row r="29" spans="1:26" s="221" customFormat="1" ht="21" customHeight="1" thickBot="1" x14ac:dyDescent="0.25">
      <c r="A29" s="287" t="s">
        <v>90</v>
      </c>
      <c r="B29" s="539">
        <v>25</v>
      </c>
      <c r="C29" s="540"/>
      <c r="D29" s="354">
        <v>22</v>
      </c>
      <c r="E29" s="291"/>
      <c r="F29" s="354">
        <v>21</v>
      </c>
      <c r="G29" s="291"/>
      <c r="H29" s="354">
        <v>25</v>
      </c>
      <c r="I29" s="291"/>
      <c r="J29" s="354">
        <v>23</v>
      </c>
      <c r="K29" s="291"/>
      <c r="L29" s="354">
        <v>20</v>
      </c>
      <c r="M29" s="291"/>
      <c r="N29" s="354">
        <v>25</v>
      </c>
      <c r="O29" s="291"/>
      <c r="P29" s="354">
        <v>22</v>
      </c>
      <c r="Q29" s="291"/>
      <c r="R29" s="354">
        <v>19</v>
      </c>
      <c r="S29" s="291"/>
      <c r="T29" s="354">
        <v>24</v>
      </c>
      <c r="U29" s="291"/>
      <c r="V29" s="354">
        <v>21</v>
      </c>
      <c r="W29" s="291"/>
      <c r="X29" s="354">
        <v>19</v>
      </c>
      <c r="Y29" s="291"/>
      <c r="Z29" s="392" t="s">
        <v>90</v>
      </c>
    </row>
    <row r="30" spans="1:26" s="221" customFormat="1" ht="21" customHeight="1" thickBot="1" x14ac:dyDescent="0.25">
      <c r="A30" s="287" t="s">
        <v>91</v>
      </c>
      <c r="B30" s="539">
        <v>26</v>
      </c>
      <c r="C30" s="540"/>
      <c r="D30" s="354">
        <v>23</v>
      </c>
      <c r="E30" s="291"/>
      <c r="F30" s="354">
        <v>22</v>
      </c>
      <c r="G30" s="291"/>
      <c r="H30" s="355">
        <v>26</v>
      </c>
      <c r="I30" s="291"/>
      <c r="J30" s="354">
        <v>24</v>
      </c>
      <c r="K30" s="291"/>
      <c r="L30" s="354">
        <v>21</v>
      </c>
      <c r="M30" s="291"/>
      <c r="N30" s="355">
        <v>26</v>
      </c>
      <c r="O30" s="291"/>
      <c r="P30" s="354">
        <v>23</v>
      </c>
      <c r="Q30" s="291"/>
      <c r="R30" s="354">
        <v>20</v>
      </c>
      <c r="S30" s="291"/>
      <c r="T30" s="354">
        <v>25</v>
      </c>
      <c r="U30" s="291"/>
      <c r="V30" s="354">
        <v>22</v>
      </c>
      <c r="W30" s="291"/>
      <c r="X30" s="354">
        <v>20</v>
      </c>
      <c r="Y30" s="291"/>
      <c r="Z30" s="392" t="s">
        <v>91</v>
      </c>
    </row>
    <row r="31" spans="1:26" s="221" customFormat="1" ht="21" customHeight="1" thickBot="1" x14ac:dyDescent="0.25">
      <c r="A31" s="393" t="s">
        <v>92</v>
      </c>
      <c r="B31" s="541">
        <v>27</v>
      </c>
      <c r="C31" s="542"/>
      <c r="D31" s="357">
        <v>24</v>
      </c>
      <c r="E31" s="359"/>
      <c r="F31" s="357">
        <v>23</v>
      </c>
      <c r="G31" s="359"/>
      <c r="H31" s="356">
        <v>27</v>
      </c>
      <c r="I31" s="397" t="s">
        <v>246</v>
      </c>
      <c r="J31" s="357">
        <v>25</v>
      </c>
      <c r="K31" s="359" t="s">
        <v>247</v>
      </c>
      <c r="L31" s="357">
        <v>22</v>
      </c>
      <c r="M31" s="359" t="s">
        <v>230</v>
      </c>
      <c r="N31" s="356">
        <v>27</v>
      </c>
      <c r="O31" s="366" t="s">
        <v>250</v>
      </c>
      <c r="P31" s="357">
        <v>24</v>
      </c>
      <c r="Q31" s="359"/>
      <c r="R31" s="357">
        <v>21</v>
      </c>
      <c r="S31" s="359"/>
      <c r="T31" s="357">
        <v>26</v>
      </c>
      <c r="U31" s="421"/>
      <c r="V31" s="357">
        <v>23</v>
      </c>
      <c r="W31" s="359"/>
      <c r="X31" s="357">
        <v>21</v>
      </c>
      <c r="Y31" s="359"/>
      <c r="Z31" s="394" t="s">
        <v>92</v>
      </c>
    </row>
    <row r="32" spans="1:26" s="221" customFormat="1" ht="21" customHeight="1" thickBot="1" x14ac:dyDescent="0.25">
      <c r="A32" s="311" t="s">
        <v>93</v>
      </c>
      <c r="B32" s="543">
        <v>28</v>
      </c>
      <c r="C32" s="544"/>
      <c r="D32" s="360">
        <v>25</v>
      </c>
      <c r="E32" s="312"/>
      <c r="F32" s="360">
        <v>24</v>
      </c>
      <c r="G32" s="312"/>
      <c r="H32" s="361">
        <v>28</v>
      </c>
      <c r="I32" s="312"/>
      <c r="J32" s="360">
        <v>26</v>
      </c>
      <c r="K32" s="312"/>
      <c r="L32" s="360">
        <v>23</v>
      </c>
      <c r="M32" s="365" t="s">
        <v>231</v>
      </c>
      <c r="N32" s="361">
        <v>28</v>
      </c>
      <c r="O32" s="312" t="s">
        <v>249</v>
      </c>
      <c r="P32" s="360">
        <v>25</v>
      </c>
      <c r="Q32" s="312"/>
      <c r="R32" s="360">
        <v>22</v>
      </c>
      <c r="S32" s="312"/>
      <c r="T32" s="360">
        <v>27</v>
      </c>
      <c r="U32" s="312"/>
      <c r="V32" s="360">
        <v>24</v>
      </c>
      <c r="W32" s="312"/>
      <c r="X32" s="360">
        <v>22</v>
      </c>
      <c r="Y32" s="312"/>
      <c r="Z32" s="395" t="s">
        <v>93</v>
      </c>
    </row>
    <row r="33" spans="1:26" s="221" customFormat="1" ht="21" customHeight="1" thickBot="1" x14ac:dyDescent="0.25">
      <c r="A33" s="287" t="s">
        <v>87</v>
      </c>
      <c r="B33" s="539">
        <v>29</v>
      </c>
      <c r="C33" s="540"/>
      <c r="D33" s="354">
        <v>26</v>
      </c>
      <c r="E33" s="291"/>
      <c r="F33" s="354">
        <v>25</v>
      </c>
      <c r="G33" s="291"/>
      <c r="H33" s="355">
        <v>29</v>
      </c>
      <c r="I33" s="291"/>
      <c r="J33" s="354">
        <v>27</v>
      </c>
      <c r="K33" s="291"/>
      <c r="L33" s="354">
        <v>24</v>
      </c>
      <c r="M33" s="291" t="s">
        <v>218</v>
      </c>
      <c r="N33" s="355">
        <v>29</v>
      </c>
      <c r="O33" s="291"/>
      <c r="P33" s="354">
        <v>26</v>
      </c>
      <c r="Q33" s="291"/>
      <c r="R33" s="354">
        <v>23</v>
      </c>
      <c r="S33" s="291" t="s">
        <v>220</v>
      </c>
      <c r="T33" s="354">
        <v>28</v>
      </c>
      <c r="U33" s="291"/>
      <c r="V33" s="354">
        <v>25</v>
      </c>
      <c r="W33" s="291"/>
      <c r="X33" s="354">
        <v>23</v>
      </c>
      <c r="Y33" s="291"/>
      <c r="Z33" s="392" t="s">
        <v>87</v>
      </c>
    </row>
    <row r="34" spans="1:26" s="221" customFormat="1" ht="21" customHeight="1" thickBot="1" x14ac:dyDescent="0.25">
      <c r="A34" s="287" t="s">
        <v>88</v>
      </c>
      <c r="B34" s="539">
        <v>30</v>
      </c>
      <c r="C34" s="540"/>
      <c r="D34" s="354">
        <v>27</v>
      </c>
      <c r="E34" s="291"/>
      <c r="F34" s="354">
        <v>26</v>
      </c>
      <c r="G34" s="291"/>
      <c r="H34" s="354">
        <v>30</v>
      </c>
      <c r="I34" s="291"/>
      <c r="J34" s="354">
        <v>28</v>
      </c>
      <c r="K34" s="291"/>
      <c r="L34" s="354">
        <v>25</v>
      </c>
      <c r="M34" s="291"/>
      <c r="N34" s="354">
        <v>30</v>
      </c>
      <c r="O34" s="291"/>
      <c r="P34" s="354">
        <v>27</v>
      </c>
      <c r="Q34" s="291"/>
      <c r="R34" s="354">
        <v>24</v>
      </c>
      <c r="S34" s="291"/>
      <c r="T34" s="354">
        <v>29</v>
      </c>
      <c r="U34" s="291"/>
      <c r="V34" s="354">
        <v>26</v>
      </c>
      <c r="W34" s="291"/>
      <c r="X34" s="354">
        <v>24</v>
      </c>
      <c r="Y34" s="291"/>
      <c r="Z34" s="392" t="s">
        <v>88</v>
      </c>
    </row>
    <row r="35" spans="1:26" s="221" customFormat="1" ht="21" customHeight="1" thickBot="1" x14ac:dyDescent="0.25">
      <c r="A35" s="287" t="s">
        <v>89</v>
      </c>
      <c r="B35" s="539">
        <v>31</v>
      </c>
      <c r="C35" s="540"/>
      <c r="D35" s="354">
        <v>28</v>
      </c>
      <c r="E35" s="291"/>
      <c r="F35" s="354">
        <v>27</v>
      </c>
      <c r="G35" s="291"/>
      <c r="H35" s="352"/>
      <c r="I35" s="290"/>
      <c r="J35" s="354">
        <v>29</v>
      </c>
      <c r="K35" s="293"/>
      <c r="L35" s="354">
        <v>26</v>
      </c>
      <c r="M35" s="291" t="s">
        <v>224</v>
      </c>
      <c r="N35" s="354">
        <v>31</v>
      </c>
      <c r="O35" s="291"/>
      <c r="P35" s="354">
        <v>28</v>
      </c>
      <c r="Q35" s="291"/>
      <c r="R35" s="354">
        <v>25</v>
      </c>
      <c r="S35" s="291"/>
      <c r="T35" s="354">
        <v>30</v>
      </c>
      <c r="U35" s="293"/>
      <c r="V35" s="354">
        <v>27</v>
      </c>
      <c r="W35" s="291"/>
      <c r="X35" s="354">
        <v>25</v>
      </c>
      <c r="Y35" s="291"/>
      <c r="Z35" s="392" t="s">
        <v>89</v>
      </c>
    </row>
    <row r="36" spans="1:26" s="221" customFormat="1" ht="21" customHeight="1" thickBot="1" x14ac:dyDescent="0.25">
      <c r="A36" s="287" t="s">
        <v>90</v>
      </c>
      <c r="B36" s="547"/>
      <c r="C36" s="548"/>
      <c r="D36" s="354">
        <v>29</v>
      </c>
      <c r="E36" s="291"/>
      <c r="F36" s="354">
        <v>28</v>
      </c>
      <c r="G36" s="291"/>
      <c r="H36" s="352"/>
      <c r="I36" s="290"/>
      <c r="J36" s="354">
        <v>30</v>
      </c>
      <c r="K36" s="291"/>
      <c r="L36" s="354">
        <v>27</v>
      </c>
      <c r="M36" s="291"/>
      <c r="N36" s="352"/>
      <c r="O36" s="290"/>
      <c r="P36" s="354">
        <v>29</v>
      </c>
      <c r="Q36" s="291"/>
      <c r="R36" s="354">
        <v>26</v>
      </c>
      <c r="S36" s="291"/>
      <c r="T36" s="354">
        <v>31</v>
      </c>
      <c r="U36" s="291"/>
      <c r="V36" s="354">
        <v>28</v>
      </c>
      <c r="W36" s="291"/>
      <c r="X36" s="354">
        <v>26</v>
      </c>
      <c r="Y36" s="291"/>
      <c r="Z36" s="392" t="s">
        <v>90</v>
      </c>
    </row>
    <row r="37" spans="1:26" s="221" customFormat="1" ht="21" customHeight="1" thickBot="1" x14ac:dyDescent="0.25">
      <c r="A37" s="287" t="s">
        <v>91</v>
      </c>
      <c r="B37" s="549"/>
      <c r="C37" s="550"/>
      <c r="D37" s="353"/>
      <c r="E37" s="294"/>
      <c r="F37" s="354">
        <v>29</v>
      </c>
      <c r="G37" s="291" t="s">
        <v>208</v>
      </c>
      <c r="H37" s="352"/>
      <c r="I37" s="290"/>
      <c r="J37" s="355">
        <v>31</v>
      </c>
      <c r="K37" s="291"/>
      <c r="L37" s="354">
        <v>28</v>
      </c>
      <c r="M37" s="291"/>
      <c r="N37" s="352"/>
      <c r="O37" s="290"/>
      <c r="P37" s="354">
        <v>30</v>
      </c>
      <c r="Q37" s="291"/>
      <c r="R37" s="354">
        <v>27</v>
      </c>
      <c r="S37" s="291"/>
      <c r="T37" s="352"/>
      <c r="U37" s="290"/>
      <c r="V37" s="354">
        <v>29</v>
      </c>
      <c r="W37" s="291"/>
      <c r="X37" s="354">
        <v>27</v>
      </c>
      <c r="Y37" s="291"/>
      <c r="Z37" s="392" t="s">
        <v>91</v>
      </c>
    </row>
    <row r="38" spans="1:26" s="221" customFormat="1" ht="21" customHeight="1" thickBot="1" x14ac:dyDescent="0.25">
      <c r="A38" s="393" t="s">
        <v>92</v>
      </c>
      <c r="B38" s="549"/>
      <c r="C38" s="550"/>
      <c r="D38" s="353"/>
      <c r="E38" s="294"/>
      <c r="F38" s="357">
        <v>30</v>
      </c>
      <c r="G38" s="359"/>
      <c r="H38" s="352"/>
      <c r="I38" s="290"/>
      <c r="J38" s="352"/>
      <c r="K38" s="290"/>
      <c r="L38" s="357">
        <v>29</v>
      </c>
      <c r="M38" s="359"/>
      <c r="N38" s="352"/>
      <c r="O38" s="290"/>
      <c r="P38" s="357">
        <v>31</v>
      </c>
      <c r="Q38" s="359"/>
      <c r="R38" s="357">
        <v>28</v>
      </c>
      <c r="S38" s="366"/>
      <c r="T38" s="352"/>
      <c r="U38" s="290"/>
      <c r="V38" s="357">
        <v>30</v>
      </c>
      <c r="W38" s="359"/>
      <c r="X38" s="357">
        <v>28</v>
      </c>
      <c r="Y38" s="366"/>
      <c r="Z38" s="394" t="s">
        <v>92</v>
      </c>
    </row>
    <row r="39" spans="1:26" s="221" customFormat="1" ht="21" customHeight="1" thickBot="1" x14ac:dyDescent="0.25">
      <c r="A39" s="311" t="s">
        <v>93</v>
      </c>
      <c r="B39" s="549"/>
      <c r="C39" s="550"/>
      <c r="D39" s="353"/>
      <c r="E39" s="294"/>
      <c r="F39" s="360">
        <v>31</v>
      </c>
      <c r="G39" s="312"/>
      <c r="H39" s="352"/>
      <c r="I39" s="290"/>
      <c r="J39" s="352"/>
      <c r="K39" s="290"/>
      <c r="L39" s="360">
        <v>30</v>
      </c>
      <c r="M39" s="312"/>
      <c r="N39" s="352"/>
      <c r="O39" s="290"/>
      <c r="P39" s="352"/>
      <c r="Q39" s="290"/>
      <c r="R39" s="360">
        <v>29</v>
      </c>
      <c r="S39" s="312"/>
      <c r="T39" s="352"/>
      <c r="U39" s="290"/>
      <c r="V39" s="352"/>
      <c r="W39" s="290"/>
      <c r="X39" s="360">
        <v>29</v>
      </c>
      <c r="Y39" s="312"/>
      <c r="Z39" s="395" t="s">
        <v>93</v>
      </c>
    </row>
    <row r="40" spans="1:26" s="221" customFormat="1" ht="21" customHeight="1" thickBot="1" x14ac:dyDescent="0.25">
      <c r="A40" s="287" t="s">
        <v>87</v>
      </c>
      <c r="B40" s="549"/>
      <c r="C40" s="550"/>
      <c r="D40" s="353"/>
      <c r="E40" s="294"/>
      <c r="F40" s="352"/>
      <c r="G40" s="294"/>
      <c r="H40" s="352"/>
      <c r="I40" s="290"/>
      <c r="J40" s="352"/>
      <c r="K40" s="290"/>
      <c r="L40" s="352"/>
      <c r="M40" s="290"/>
      <c r="N40" s="352"/>
      <c r="O40" s="290"/>
      <c r="P40" s="352"/>
      <c r="Q40" s="290"/>
      <c r="R40" s="354">
        <v>30</v>
      </c>
      <c r="S40" s="293"/>
      <c r="T40" s="352"/>
      <c r="U40" s="290"/>
      <c r="V40" s="352"/>
      <c r="W40" s="290"/>
      <c r="X40" s="354">
        <v>30</v>
      </c>
      <c r="Y40" s="293"/>
      <c r="Z40" s="297" t="s">
        <v>87</v>
      </c>
    </row>
    <row r="41" spans="1:26" s="221" customFormat="1" ht="21" customHeight="1" thickBot="1" x14ac:dyDescent="0.25">
      <c r="A41" s="288" t="s">
        <v>88</v>
      </c>
      <c r="B41" s="551"/>
      <c r="C41" s="552"/>
      <c r="D41" s="363"/>
      <c r="E41" s="295"/>
      <c r="F41" s="364"/>
      <c r="G41" s="295"/>
      <c r="H41" s="364"/>
      <c r="I41" s="295"/>
      <c r="J41" s="364"/>
      <c r="K41" s="292"/>
      <c r="L41" s="363"/>
      <c r="M41" s="292"/>
      <c r="N41" s="364"/>
      <c r="O41" s="292"/>
      <c r="P41" s="364"/>
      <c r="Q41" s="292"/>
      <c r="R41" s="364"/>
      <c r="S41" s="292"/>
      <c r="T41" s="364"/>
      <c r="U41" s="292"/>
      <c r="V41" s="364"/>
      <c r="W41" s="292"/>
      <c r="X41" s="362">
        <v>31</v>
      </c>
      <c r="Y41" s="420"/>
      <c r="Z41" s="298" t="s">
        <v>88</v>
      </c>
    </row>
    <row r="42" spans="1:26" s="223" customFormat="1" ht="27" thickTop="1" x14ac:dyDescent="0.3">
      <c r="A42" s="218"/>
      <c r="B42" s="608" t="s">
        <v>75</v>
      </c>
      <c r="C42" s="608"/>
      <c r="D42" s="608" t="s">
        <v>76</v>
      </c>
      <c r="E42" s="608"/>
      <c r="F42" s="608" t="s">
        <v>77</v>
      </c>
      <c r="G42" s="608"/>
      <c r="H42" s="608" t="s">
        <v>78</v>
      </c>
      <c r="I42" s="608"/>
      <c r="J42" s="608" t="s">
        <v>79</v>
      </c>
      <c r="K42" s="608"/>
      <c r="L42" s="608" t="s">
        <v>80</v>
      </c>
      <c r="M42" s="608"/>
      <c r="N42" s="608" t="s">
        <v>81</v>
      </c>
      <c r="O42" s="608"/>
      <c r="P42" s="608" t="s">
        <v>82</v>
      </c>
      <c r="Q42" s="608"/>
      <c r="R42" s="608" t="s">
        <v>83</v>
      </c>
      <c r="S42" s="608"/>
      <c r="T42" s="608" t="s">
        <v>84</v>
      </c>
      <c r="U42" s="608"/>
      <c r="V42" s="608" t="s">
        <v>85</v>
      </c>
      <c r="W42" s="608"/>
      <c r="X42" s="608" t="s">
        <v>86</v>
      </c>
      <c r="Y42" s="608"/>
      <c r="Z42" s="222"/>
    </row>
    <row r="43" spans="1:26" s="223" customFormat="1" ht="13" customHeight="1" x14ac:dyDescent="0.3">
      <c r="A43" s="218"/>
      <c r="B43" s="479"/>
      <c r="C43" s="505" t="s">
        <v>168</v>
      </c>
      <c r="D43" s="479"/>
      <c r="E43" s="479"/>
      <c r="F43" s="479"/>
      <c r="G43" s="479"/>
      <c r="H43" s="479"/>
      <c r="I43" s="479"/>
      <c r="J43" s="479"/>
      <c r="K43" s="479"/>
      <c r="L43" s="479"/>
      <c r="M43" s="479"/>
      <c r="N43" s="479"/>
      <c r="O43" s="479"/>
      <c r="P43" s="479"/>
      <c r="Q43" s="479"/>
      <c r="R43" s="479"/>
      <c r="S43" s="479"/>
      <c r="T43" s="479"/>
      <c r="U43" s="479"/>
      <c r="V43" s="479"/>
      <c r="W43" s="479"/>
      <c r="X43" s="479"/>
      <c r="Y43" s="479"/>
      <c r="Z43" s="222"/>
    </row>
    <row r="44" spans="1:26" x14ac:dyDescent="0.15">
      <c r="C44" s="419" t="s">
        <v>124</v>
      </c>
      <c r="D44" s="418"/>
      <c r="E44" s="418"/>
      <c r="F44" s="38"/>
      <c r="G44" s="38"/>
      <c r="H44" s="38"/>
      <c r="I44" s="38"/>
      <c r="J44" s="38"/>
      <c r="K44" s="38"/>
      <c r="L44" s="38"/>
      <c r="M44" s="38"/>
      <c r="N44" s="38"/>
      <c r="O44" s="38"/>
      <c r="P44" s="38"/>
      <c r="Q44" s="38"/>
      <c r="R44" s="38"/>
      <c r="S44" s="38"/>
      <c r="T44" s="38"/>
      <c r="U44" s="38"/>
      <c r="V44" s="38"/>
      <c r="W44" s="38"/>
      <c r="X44" s="38"/>
      <c r="Y44" s="38"/>
    </row>
  </sheetData>
  <mergeCells count="29">
    <mergeCell ref="T2:V2"/>
    <mergeCell ref="A1:F3"/>
    <mergeCell ref="V42:W42"/>
    <mergeCell ref="X42:Y42"/>
    <mergeCell ref="L42:M42"/>
    <mergeCell ref="N42:O42"/>
    <mergeCell ref="P42:Q42"/>
    <mergeCell ref="R42:S42"/>
    <mergeCell ref="T42:U42"/>
    <mergeCell ref="B42:C42"/>
    <mergeCell ref="D42:E42"/>
    <mergeCell ref="F42:G42"/>
    <mergeCell ref="H42:I42"/>
    <mergeCell ref="J42:K42"/>
    <mergeCell ref="B4:C4"/>
    <mergeCell ref="D4:E4"/>
    <mergeCell ref="T4:U4"/>
    <mergeCell ref="V4:W4"/>
    <mergeCell ref="X4:Y4"/>
    <mergeCell ref="F4:G4"/>
    <mergeCell ref="H4:I4"/>
    <mergeCell ref="J4:K4"/>
    <mergeCell ref="L4:M4"/>
    <mergeCell ref="N4:O4"/>
    <mergeCell ref="H2:J2"/>
    <mergeCell ref="L2:N2"/>
    <mergeCell ref="P2:R2"/>
    <mergeCell ref="P4:Q4"/>
    <mergeCell ref="R4:S4"/>
  </mergeCells>
  <phoneticPr fontId="7" type="noConversion"/>
  <hyperlinks>
    <hyperlink ref="H2:J2" location="'League Events'!A1" display="'League Events'!A1" xr:uid="{874A2515-C63C-8E4A-A52C-F1D66EBCBEBF}"/>
    <hyperlink ref="L2:N2" location="'League Positions'!A1" display="'League Positions'!A1" xr:uid="{94762D2D-293A-9748-B194-73D0D8E5EDD7}"/>
    <hyperlink ref="P2:R2" location="'Your Points'!A1" display="'Your Points'!A1" xr:uid="{7ABCC808-BF94-534C-925A-8BDBD7A3ACDD}"/>
    <hyperlink ref="T2:V2" location="'Event Points'!A1" display="'Event Points'!A1" xr:uid="{683A2FA9-464D-6E41-A241-E0DA169DDC50}"/>
  </hyperlinks>
  <printOptions horizontalCentered="1" verticalCentered="1"/>
  <pageMargins left="0.25" right="0.25" top="0.75000000000000011" bottom="0.75000000000000011" header="0.30000000000000004" footer="0.30000000000000004"/>
  <pageSetup paperSize="9" scale="54"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8"/>
  <sheetViews>
    <sheetView topLeftCell="A397" zoomScale="125" zoomScaleNormal="125" zoomScalePageLayoutView="125" workbookViewId="0">
      <selection activeCell="D424" sqref="D424"/>
    </sheetView>
  </sheetViews>
  <sheetFormatPr baseColWidth="10" defaultColWidth="8.83203125" defaultRowHeight="13" x14ac:dyDescent="0.15"/>
  <cols>
    <col min="1" max="1" width="6.83203125" style="399" customWidth="1"/>
    <col min="2" max="2" width="20.6640625" style="2" customWidth="1"/>
    <col min="3" max="3" width="8.1640625" style="2" customWidth="1"/>
    <col min="4" max="5" width="11.6640625" style="3" customWidth="1"/>
    <col min="6" max="6" width="8.83203125" style="4" customWidth="1"/>
  </cols>
  <sheetData>
    <row r="1" spans="1:10" ht="25" customHeight="1" x14ac:dyDescent="0.25">
      <c r="A1" s="643" t="s">
        <v>200</v>
      </c>
      <c r="B1" s="643"/>
      <c r="C1" s="643"/>
      <c r="D1" s="643"/>
      <c r="E1" s="643"/>
      <c r="F1" s="643"/>
      <c r="G1" s="511"/>
      <c r="H1" s="511"/>
      <c r="I1" s="511"/>
      <c r="J1" s="511"/>
    </row>
    <row r="2" spans="1:10" ht="6" customHeight="1" thickBot="1" x14ac:dyDescent="0.2">
      <c r="B2"/>
      <c r="C2"/>
      <c r="D2"/>
      <c r="E2"/>
      <c r="F2" s="6"/>
    </row>
    <row r="3" spans="1:10" ht="18" customHeight="1" thickBot="1" x14ac:dyDescent="0.2">
      <c r="A3" s="522"/>
      <c r="B3" s="512" t="s">
        <v>142</v>
      </c>
      <c r="C3"/>
      <c r="D3" s="575" t="s">
        <v>184</v>
      </c>
      <c r="E3" s="576"/>
      <c r="F3" s="524"/>
    </row>
    <row r="4" spans="1:10" ht="7" customHeight="1" thickBot="1" x14ac:dyDescent="0.2">
      <c r="A4" s="525"/>
      <c r="B4" s="523"/>
      <c r="C4"/>
      <c r="D4" s="523"/>
      <c r="E4" s="523"/>
      <c r="F4" s="524"/>
    </row>
    <row r="5" spans="1:10" ht="18" customHeight="1" thickBot="1" x14ac:dyDescent="0.2">
      <c r="A5" s="522"/>
      <c r="B5" s="512" t="s">
        <v>183</v>
      </c>
      <c r="C5"/>
      <c r="D5" s="573" t="s">
        <v>186</v>
      </c>
      <c r="E5" s="576"/>
      <c r="F5" s="524"/>
    </row>
    <row r="6" spans="1:10" ht="7" customHeight="1" x14ac:dyDescent="0.15">
      <c r="B6"/>
      <c r="C6"/>
      <c r="D6"/>
      <c r="E6"/>
      <c r="F6" s="6"/>
    </row>
    <row r="7" spans="1:10" ht="16" x14ac:dyDescent="0.2">
      <c r="A7" s="399">
        <v>1</v>
      </c>
      <c r="B7" s="633" t="s">
        <v>36</v>
      </c>
      <c r="C7" s="633"/>
      <c r="D7"/>
      <c r="E7" s="6"/>
      <c r="F7" s="631"/>
      <c r="G7" s="632"/>
    </row>
    <row r="8" spans="1:10" ht="16" thickBot="1" x14ac:dyDescent="0.25">
      <c r="B8" s="87" t="s">
        <v>1</v>
      </c>
      <c r="C8" s="71" t="s">
        <v>3</v>
      </c>
      <c r="D8" s="71" t="s">
        <v>4</v>
      </c>
      <c r="E8" s="72" t="s">
        <v>5</v>
      </c>
      <c r="F8"/>
      <c r="G8" s="39"/>
    </row>
    <row r="9" spans="1:10" ht="18" customHeight="1" x14ac:dyDescent="0.2">
      <c r="B9" s="73" t="s">
        <v>16</v>
      </c>
      <c r="C9" s="77"/>
      <c r="D9" s="325">
        <v>0</v>
      </c>
      <c r="E9" s="82"/>
      <c r="F9"/>
      <c r="G9" s="39"/>
    </row>
    <row r="10" spans="1:10" ht="12" customHeight="1" x14ac:dyDescent="0.2">
      <c r="B10" s="74" t="s">
        <v>8</v>
      </c>
      <c r="C10" s="78"/>
      <c r="D10" s="326"/>
      <c r="E10" s="83">
        <f>IF(B10="x",0,(D$9/(D10/100)))</f>
        <v>0</v>
      </c>
      <c r="F10" t="str">
        <f>IF((ISERROR((VLOOKUP(B10,Calculation!C$2:C$58,1,FALSE)))),"Not on list","")</f>
        <v/>
      </c>
      <c r="G10" s="39"/>
    </row>
    <row r="11" spans="1:10" ht="12" customHeight="1" x14ac:dyDescent="0.2">
      <c r="B11" s="151" t="s">
        <v>8</v>
      </c>
      <c r="C11" s="78"/>
      <c r="D11" s="326"/>
      <c r="E11" s="83">
        <f>IF(B11="x",0,(D$9/(D11/100)))</f>
        <v>0</v>
      </c>
      <c r="F11" t="str">
        <f>IF((ISERROR((VLOOKUP(B11,Calculation!C$2:C$58,1,FALSE)))),"Not on list","")</f>
        <v/>
      </c>
      <c r="G11" s="39"/>
    </row>
    <row r="12" spans="1:10" ht="18" customHeight="1" x14ac:dyDescent="0.15">
      <c r="B12" s="75" t="s">
        <v>17</v>
      </c>
      <c r="C12" s="79"/>
      <c r="D12" s="327">
        <v>0</v>
      </c>
      <c r="E12" s="84"/>
      <c r="F12"/>
    </row>
    <row r="13" spans="1:10" x14ac:dyDescent="0.15">
      <c r="B13" s="151" t="s">
        <v>8</v>
      </c>
      <c r="C13" s="78"/>
      <c r="D13" s="328"/>
      <c r="E13" s="85">
        <f>IF(B13="x",0,(D$12/(D13/100)))</f>
        <v>0</v>
      </c>
      <c r="F13" t="str">
        <f>IF((ISERROR((VLOOKUP(B13,Calculation!C$2:C$58,1,FALSE)))),"Not on list","")</f>
        <v/>
      </c>
    </row>
    <row r="14" spans="1:10" x14ac:dyDescent="0.15">
      <c r="B14" s="151" t="s">
        <v>8</v>
      </c>
      <c r="C14" s="78"/>
      <c r="D14" s="326"/>
      <c r="E14" s="85">
        <f>IF(B14="x",0,(D$12/(D14/100)))</f>
        <v>0</v>
      </c>
      <c r="F14" t="str">
        <f>IF((ISERROR((VLOOKUP(B14,Calculation!C$2:C$58,1,FALSE)))),"Not on list","")</f>
        <v/>
      </c>
    </row>
    <row r="15" spans="1:10" ht="8.25" customHeight="1" thickBot="1" x14ac:dyDescent="0.2">
      <c r="B15" s="76" t="s">
        <v>8</v>
      </c>
      <c r="C15" s="80"/>
      <c r="D15" s="81"/>
      <c r="E15" s="86"/>
      <c r="F15"/>
    </row>
    <row r="16" spans="1:10" x14ac:dyDescent="0.15">
      <c r="D16" s="2"/>
      <c r="E16" s="6"/>
      <c r="F16"/>
    </row>
    <row r="17" spans="1:11" x14ac:dyDescent="0.15">
      <c r="D17" s="2"/>
      <c r="E17" s="6"/>
      <c r="F17"/>
    </row>
    <row r="18" spans="1:11" ht="16" x14ac:dyDescent="0.2">
      <c r="A18" s="399">
        <v>2</v>
      </c>
      <c r="B18" s="633" t="s">
        <v>116</v>
      </c>
      <c r="C18" s="633"/>
      <c r="D18" s="635"/>
      <c r="E18" s="6"/>
      <c r="F18"/>
    </row>
    <row r="19" spans="1:11" ht="14" thickBot="1" x14ac:dyDescent="0.2">
      <c r="B19" s="87" t="s">
        <v>1</v>
      </c>
      <c r="C19" s="71" t="s">
        <v>3</v>
      </c>
      <c r="D19" s="71" t="s">
        <v>4</v>
      </c>
      <c r="E19" s="72" t="s">
        <v>5</v>
      </c>
      <c r="F19"/>
    </row>
    <row r="20" spans="1:11" ht="18" customHeight="1" x14ac:dyDescent="0.15">
      <c r="B20" s="73" t="s">
        <v>16</v>
      </c>
      <c r="C20" s="77"/>
      <c r="D20" s="325">
        <v>0</v>
      </c>
      <c r="E20" s="82"/>
      <c r="F20"/>
    </row>
    <row r="21" spans="1:11" x14ac:dyDescent="0.15">
      <c r="B21" s="74" t="s">
        <v>8</v>
      </c>
      <c r="C21" s="89"/>
      <c r="D21" s="367"/>
      <c r="E21" s="85">
        <f>IF(B21="x",0,(D$20/(D21/100)))</f>
        <v>0</v>
      </c>
      <c r="F21" t="str">
        <f>IF((ISERROR((VLOOKUP(B21,Calculation!C$2:C$58,1,FALSE)))),"Not on list","")</f>
        <v/>
      </c>
    </row>
    <row r="22" spans="1:11" x14ac:dyDescent="0.15">
      <c r="B22" s="151" t="s">
        <v>8</v>
      </c>
      <c r="C22" s="89"/>
      <c r="D22" s="367"/>
      <c r="E22" s="85">
        <f t="shared" ref="E22" si="0">IF(B22="x",0,(D$20/(D22/100)))</f>
        <v>0</v>
      </c>
      <c r="F22" t="str">
        <f>IF((ISERROR((VLOOKUP(B22,Calculation!C$2:C$58,1,FALSE)))),"Not on list","")</f>
        <v/>
      </c>
    </row>
    <row r="23" spans="1:11" ht="18" customHeight="1" x14ac:dyDescent="0.15">
      <c r="B23" s="75" t="s">
        <v>17</v>
      </c>
      <c r="C23" s="89"/>
      <c r="D23" s="91">
        <v>0</v>
      </c>
      <c r="E23" s="84"/>
      <c r="F23"/>
    </row>
    <row r="24" spans="1:11" x14ac:dyDescent="0.15">
      <c r="B24" s="74" t="s">
        <v>8</v>
      </c>
      <c r="C24" s="89"/>
      <c r="D24" s="90"/>
      <c r="E24" s="85">
        <f>IF(B24="x",0,(D$23/(D24/100)))</f>
        <v>0</v>
      </c>
      <c r="F24" t="str">
        <f>IF((ISERROR((VLOOKUP(B24,Calculation!C$2:C$58,1,FALSE)))),"Not on list","")</f>
        <v/>
      </c>
    </row>
    <row r="25" spans="1:11" x14ac:dyDescent="0.15">
      <c r="B25" s="74" t="s">
        <v>8</v>
      </c>
      <c r="C25" s="89"/>
      <c r="D25" s="90"/>
      <c r="E25" s="85">
        <f>IF(B25="x",0,(D$23/(D25/100)))</f>
        <v>0</v>
      </c>
      <c r="F25" t="str">
        <f>IF((ISERROR((VLOOKUP(B25,Calculation!C$2:C$58,1,FALSE)))),"Not on list","")</f>
        <v/>
      </c>
    </row>
    <row r="26" spans="1:11" ht="8.25" customHeight="1" thickBot="1" x14ac:dyDescent="0.2">
      <c r="B26" s="88" t="s">
        <v>8</v>
      </c>
      <c r="C26" s="80"/>
      <c r="D26" s="81"/>
      <c r="E26" s="86"/>
      <c r="F26"/>
    </row>
    <row r="27" spans="1:11" x14ac:dyDescent="0.15">
      <c r="D27" s="2"/>
      <c r="E27" s="6"/>
      <c r="F27"/>
    </row>
    <row r="28" spans="1:11" x14ac:dyDescent="0.15">
      <c r="D28" s="2"/>
      <c r="E28" s="6"/>
      <c r="F28"/>
      <c r="I28" s="8"/>
      <c r="J28" s="7"/>
      <c r="K28" s="8"/>
    </row>
    <row r="29" spans="1:11" ht="16" x14ac:dyDescent="0.2">
      <c r="A29" s="399">
        <v>3</v>
      </c>
      <c r="B29" s="633" t="s">
        <v>172</v>
      </c>
      <c r="C29" s="633"/>
      <c r="D29" s="635"/>
      <c r="E29" s="6"/>
      <c r="F29" s="631"/>
      <c r="G29" s="632"/>
    </row>
    <row r="30" spans="1:11" ht="14" thickBot="1" x14ac:dyDescent="0.2">
      <c r="B30" s="87" t="s">
        <v>1</v>
      </c>
      <c r="C30" s="71" t="s">
        <v>3</v>
      </c>
      <c r="D30" s="71" t="s">
        <v>4</v>
      </c>
      <c r="E30" s="72" t="s">
        <v>5</v>
      </c>
      <c r="F30"/>
    </row>
    <row r="31" spans="1:11" ht="18" customHeight="1" x14ac:dyDescent="0.15">
      <c r="B31" s="73" t="s">
        <v>16</v>
      </c>
      <c r="C31" s="58"/>
      <c r="D31" s="325">
        <v>0</v>
      </c>
      <c r="E31" s="82"/>
      <c r="F31"/>
    </row>
    <row r="32" spans="1:11" x14ac:dyDescent="0.15">
      <c r="B32" s="151" t="s">
        <v>8</v>
      </c>
      <c r="C32" s="387"/>
      <c r="D32" s="326"/>
      <c r="E32" s="83">
        <f>IF(B32="x",0,(D$31/(D32/100)))</f>
        <v>0</v>
      </c>
      <c r="F32" t="str">
        <f>IF((ISERROR((VLOOKUP(B32,Calculation!C$2:C$58,1,FALSE)))),"Not on list","")</f>
        <v/>
      </c>
    </row>
    <row r="33" spans="1:7" x14ac:dyDescent="0.15">
      <c r="B33" s="151" t="s">
        <v>8</v>
      </c>
      <c r="C33" s="387"/>
      <c r="D33" s="326"/>
      <c r="E33" s="83">
        <f>IF(B33="x",0,(D$31/(D33/100)))</f>
        <v>0</v>
      </c>
      <c r="F33" t="str">
        <f>IF((ISERROR((VLOOKUP(B33,Calculation!C$2:C$58,1,FALSE)))),"Not on list","")</f>
        <v/>
      </c>
    </row>
    <row r="34" spans="1:7" ht="18" customHeight="1" x14ac:dyDescent="0.15">
      <c r="B34" s="75" t="s">
        <v>17</v>
      </c>
      <c r="C34" s="388"/>
      <c r="D34" s="327">
        <v>0</v>
      </c>
      <c r="E34" s="84"/>
      <c r="F34"/>
    </row>
    <row r="35" spans="1:7" ht="12.75" customHeight="1" x14ac:dyDescent="0.15">
      <c r="B35" s="151" t="s">
        <v>8</v>
      </c>
      <c r="C35" s="389"/>
      <c r="D35" s="328"/>
      <c r="E35" s="83">
        <f>IF(B35="x",0,(D$34/(D35/100)))</f>
        <v>0</v>
      </c>
      <c r="F35" t="str">
        <f>IF((ISERROR((VLOOKUP(B35,Calculation!C$2:C$58,1,FALSE)))),"Not on list","")</f>
        <v/>
      </c>
    </row>
    <row r="36" spans="1:7" ht="12.75" customHeight="1" x14ac:dyDescent="0.15">
      <c r="B36" s="151" t="s">
        <v>8</v>
      </c>
      <c r="C36" s="149"/>
      <c r="D36" s="328"/>
      <c r="E36" s="83">
        <f>IF(B36="x",0,(D$34/(D36/100)))</f>
        <v>0</v>
      </c>
      <c r="F36" t="str">
        <f>IF((ISERROR((VLOOKUP(B36,Calculation!C$2:C$58,1,FALSE)))),"Not on list","")</f>
        <v/>
      </c>
    </row>
    <row r="37" spans="1:7" ht="8.25" customHeight="1" thickBot="1" x14ac:dyDescent="0.2">
      <c r="B37" s="88" t="s">
        <v>8</v>
      </c>
      <c r="C37" s="57"/>
      <c r="D37" s="81"/>
      <c r="E37" s="86"/>
      <c r="F37"/>
    </row>
    <row r="38" spans="1:7" x14ac:dyDescent="0.15">
      <c r="B38" s="150"/>
      <c r="D38" s="2"/>
      <c r="E38" s="6"/>
      <c r="F38"/>
    </row>
    <row r="39" spans="1:7" x14ac:dyDescent="0.15">
      <c r="D39" s="2"/>
      <c r="E39" s="6"/>
      <c r="F39"/>
    </row>
    <row r="40" spans="1:7" ht="16" x14ac:dyDescent="0.2">
      <c r="A40" s="399">
        <v>4</v>
      </c>
      <c r="B40" s="633" t="s">
        <v>121</v>
      </c>
      <c r="C40" s="633"/>
      <c r="D40" s="635"/>
      <c r="E40" s="6"/>
      <c r="F40" s="631"/>
      <c r="G40" s="632"/>
    </row>
    <row r="41" spans="1:7" ht="14" thickBot="1" x14ac:dyDescent="0.2">
      <c r="B41" s="87" t="s">
        <v>1</v>
      </c>
      <c r="C41" s="71" t="s">
        <v>3</v>
      </c>
      <c r="D41" s="71" t="s">
        <v>4</v>
      </c>
      <c r="E41" s="72" t="s">
        <v>5</v>
      </c>
      <c r="F41"/>
    </row>
    <row r="42" spans="1:7" ht="18" customHeight="1" x14ac:dyDescent="0.15">
      <c r="B42" s="73" t="s">
        <v>16</v>
      </c>
      <c r="C42" s="77"/>
      <c r="D42" s="325">
        <v>0</v>
      </c>
      <c r="E42" s="82"/>
      <c r="F42"/>
    </row>
    <row r="43" spans="1:7" x14ac:dyDescent="0.15">
      <c r="B43" s="151" t="s">
        <v>8</v>
      </c>
      <c r="C43" s="78"/>
      <c r="D43" s="326"/>
      <c r="E43" s="83">
        <f>IF(B43="x",0,(D$42/(D43/100)))</f>
        <v>0</v>
      </c>
      <c r="F43" t="str">
        <f>IF((ISERROR((VLOOKUP(B43,Calculation!C$2:C$58,1,FALSE)))),"Not on list","")</f>
        <v/>
      </c>
    </row>
    <row r="44" spans="1:7" x14ac:dyDescent="0.15">
      <c r="B44" s="151" t="s">
        <v>8</v>
      </c>
      <c r="C44" s="78"/>
      <c r="D44" s="326"/>
      <c r="E44" s="83">
        <f t="shared" ref="E44" si="1">IF(B44="x",0,(D$42/(D44/100)))</f>
        <v>0</v>
      </c>
      <c r="F44" t="str">
        <f>IF((ISERROR((VLOOKUP(B44,Calculation!C$2:C$58,1,FALSE)))),"Not on list","")</f>
        <v/>
      </c>
    </row>
    <row r="45" spans="1:7" ht="18" customHeight="1" x14ac:dyDescent="0.15">
      <c r="B45" s="75" t="s">
        <v>17</v>
      </c>
      <c r="C45" s="327"/>
      <c r="D45" s="327">
        <v>0</v>
      </c>
      <c r="E45" s="84"/>
      <c r="F45"/>
    </row>
    <row r="46" spans="1:7" x14ac:dyDescent="0.15">
      <c r="B46" s="74" t="s">
        <v>8</v>
      </c>
      <c r="C46" s="152"/>
      <c r="D46" s="328"/>
      <c r="E46" s="153">
        <f>IF(B46="x",0,(D$45/(D46/100)))</f>
        <v>0</v>
      </c>
      <c r="F46" t="str">
        <f>IF((ISERROR((VLOOKUP(B46,Calculation!C$2:C$58,1,FALSE)))),"Not on list","")</f>
        <v/>
      </c>
    </row>
    <row r="47" spans="1:7" x14ac:dyDescent="0.15">
      <c r="B47" s="151" t="s">
        <v>8</v>
      </c>
      <c r="C47" s="152"/>
      <c r="D47" s="328"/>
      <c r="E47" s="153">
        <f>IF(B47="x",0,(D$45/(D47/100)))</f>
        <v>0</v>
      </c>
      <c r="F47" t="str">
        <f>IF((ISERROR((VLOOKUP(B47,Calculation!C$2:C$58,1,FALSE)))),"Not on list","")</f>
        <v/>
      </c>
    </row>
    <row r="48" spans="1:7" ht="8.25" customHeight="1" thickBot="1" x14ac:dyDescent="0.2">
      <c r="B48" s="88" t="s">
        <v>8</v>
      </c>
      <c r="C48" s="80"/>
      <c r="D48" s="81"/>
      <c r="E48" s="86"/>
      <c r="F48"/>
    </row>
    <row r="49" spans="1:6" x14ac:dyDescent="0.15">
      <c r="D49" s="2"/>
      <c r="E49" s="6"/>
      <c r="F49"/>
    </row>
    <row r="50" spans="1:6" x14ac:dyDescent="0.15">
      <c r="D50" s="2"/>
      <c r="E50" s="6"/>
      <c r="F50"/>
    </row>
    <row r="51" spans="1:6" ht="16" x14ac:dyDescent="0.2">
      <c r="A51" s="399">
        <v>5</v>
      </c>
      <c r="B51" s="633"/>
      <c r="C51" s="633"/>
      <c r="D51" s="633"/>
      <c r="E51" s="635"/>
      <c r="F51"/>
    </row>
    <row r="52" spans="1:6" ht="14" thickBot="1" x14ac:dyDescent="0.2">
      <c r="B52" s="87" t="s">
        <v>1</v>
      </c>
      <c r="C52" s="71" t="s">
        <v>3</v>
      </c>
      <c r="D52" s="71" t="s">
        <v>4</v>
      </c>
      <c r="E52" s="72" t="s">
        <v>5</v>
      </c>
      <c r="F52"/>
    </row>
    <row r="53" spans="1:6" ht="18" customHeight="1" x14ac:dyDescent="0.15">
      <c r="B53" s="73" t="s">
        <v>16</v>
      </c>
      <c r="C53" s="77"/>
      <c r="D53" s="325">
        <v>0</v>
      </c>
      <c r="E53" s="82"/>
      <c r="F53"/>
    </row>
    <row r="54" spans="1:6" x14ac:dyDescent="0.15">
      <c r="B54" s="151" t="s">
        <v>8</v>
      </c>
      <c r="C54" s="78"/>
      <c r="D54" s="326"/>
      <c r="E54" s="83">
        <f>IF(B54="x",0,(D$53/(D54/100)))</f>
        <v>0</v>
      </c>
      <c r="F54" t="str">
        <f>IF((ISERROR((VLOOKUP(B54,Calculation!C$2:C$58,1,FALSE)))),"Not on list","")</f>
        <v/>
      </c>
    </row>
    <row r="55" spans="1:6" x14ac:dyDescent="0.15">
      <c r="B55" s="151" t="s">
        <v>8</v>
      </c>
      <c r="C55" s="78"/>
      <c r="D55" s="326"/>
      <c r="E55" s="83">
        <f>IF(B55="x",0,(D$53/(D55/100)))</f>
        <v>0</v>
      </c>
      <c r="F55" t="str">
        <f>IF((ISERROR((VLOOKUP(B55,Calculation!C$2:C$58,1,FALSE)))),"Not on list","")</f>
        <v/>
      </c>
    </row>
    <row r="56" spans="1:6" ht="18" customHeight="1" x14ac:dyDescent="0.15">
      <c r="B56" s="75" t="s">
        <v>17</v>
      </c>
      <c r="C56" s="79"/>
      <c r="D56" s="327">
        <v>0</v>
      </c>
      <c r="E56" s="84"/>
      <c r="F56"/>
    </row>
    <row r="57" spans="1:6" ht="12.75" customHeight="1" x14ac:dyDescent="0.15">
      <c r="B57" s="151" t="s">
        <v>8</v>
      </c>
      <c r="C57" s="152"/>
      <c r="D57" s="328"/>
      <c r="E57" s="153">
        <f>IF(B57="x",0,(D$56/(D57/100)))</f>
        <v>0</v>
      </c>
      <c r="F57" t="str">
        <f>IF((ISERROR((VLOOKUP(B57,Calculation!C$2:C$58,1,FALSE)))),"Not on list","")</f>
        <v/>
      </c>
    </row>
    <row r="58" spans="1:6" ht="12.75" customHeight="1" x14ac:dyDescent="0.15">
      <c r="B58" s="74" t="s">
        <v>8</v>
      </c>
      <c r="C58" s="152"/>
      <c r="D58" s="328"/>
      <c r="E58" s="153">
        <f>IF(B58="x",0,(D$56/(D58/100)))</f>
        <v>0</v>
      </c>
      <c r="F58" t="str">
        <f>IF((ISERROR((VLOOKUP(B58,Calculation!C$2:C$58,1,FALSE)))),"Not on list","")</f>
        <v/>
      </c>
    </row>
    <row r="59" spans="1:6" ht="8.25" customHeight="1" thickBot="1" x14ac:dyDescent="0.2">
      <c r="B59" s="88" t="s">
        <v>8</v>
      </c>
      <c r="C59" s="80"/>
      <c r="D59" s="81"/>
      <c r="E59" s="86"/>
      <c r="F59"/>
    </row>
    <row r="60" spans="1:6" x14ac:dyDescent="0.15">
      <c r="D60" s="2"/>
      <c r="E60" s="6"/>
      <c r="F60"/>
    </row>
    <row r="61" spans="1:6" x14ac:dyDescent="0.15">
      <c r="D61" s="2"/>
      <c r="E61" s="6"/>
      <c r="F61"/>
    </row>
    <row r="62" spans="1:6" ht="16" x14ac:dyDescent="0.2">
      <c r="A62" s="399">
        <v>6</v>
      </c>
      <c r="B62" s="633"/>
      <c r="C62" s="633"/>
      <c r="D62" s="633"/>
      <c r="E62" s="635"/>
      <c r="F62"/>
    </row>
    <row r="63" spans="1:6" ht="14" thickBot="1" x14ac:dyDescent="0.2">
      <c r="B63" s="87" t="s">
        <v>1</v>
      </c>
      <c r="C63" s="71" t="s">
        <v>3</v>
      </c>
      <c r="D63" s="71" t="s">
        <v>4</v>
      </c>
      <c r="E63" s="72" t="s">
        <v>5</v>
      </c>
      <c r="F63"/>
    </row>
    <row r="64" spans="1:6" ht="18" customHeight="1" x14ac:dyDescent="0.15">
      <c r="B64" s="73" t="s">
        <v>16</v>
      </c>
      <c r="C64" s="77"/>
      <c r="D64" s="325">
        <v>0</v>
      </c>
      <c r="E64" s="82"/>
      <c r="F64"/>
    </row>
    <row r="65" spans="1:6" ht="12.75" customHeight="1" x14ac:dyDescent="0.15">
      <c r="B65" s="151" t="s">
        <v>8</v>
      </c>
      <c r="C65" s="78"/>
      <c r="D65" s="326"/>
      <c r="E65" s="83">
        <f>IF(B65="x",0,(D$64/(D65/100)))</f>
        <v>0</v>
      </c>
      <c r="F65" t="str">
        <f>IF((ISERROR((VLOOKUP(B65,Calculation!C$2:C$58,1,FALSE)))),"Not on list","")</f>
        <v/>
      </c>
    </row>
    <row r="66" spans="1:6" x14ac:dyDescent="0.15">
      <c r="B66" s="151" t="s">
        <v>8</v>
      </c>
      <c r="C66" s="78"/>
      <c r="D66" s="326"/>
      <c r="E66" s="83">
        <f>IF(B66="x",0,(D$64/(D66/100)))</f>
        <v>0</v>
      </c>
      <c r="F66" t="str">
        <f>IF((ISERROR((VLOOKUP(B66,Calculation!C$2:C$58,1,FALSE)))),"Not on list","")</f>
        <v/>
      </c>
    </row>
    <row r="67" spans="1:6" ht="18" customHeight="1" x14ac:dyDescent="0.15">
      <c r="B67" s="75" t="s">
        <v>17</v>
      </c>
      <c r="C67" s="79"/>
      <c r="D67" s="327">
        <v>0</v>
      </c>
      <c r="E67" s="84"/>
      <c r="F67"/>
    </row>
    <row r="68" spans="1:6" ht="12.75" customHeight="1" x14ac:dyDescent="0.15">
      <c r="B68" s="151" t="s">
        <v>8</v>
      </c>
      <c r="C68" s="152"/>
      <c r="D68" s="328"/>
      <c r="E68" s="153">
        <f>IF(B68="x",0,(D$67/(D68/100)))</f>
        <v>0</v>
      </c>
      <c r="F68" t="str">
        <f>IF((ISERROR((VLOOKUP(B68,Calculation!C$2:C$58,1,FALSE)))),"Not on list","")</f>
        <v/>
      </c>
    </row>
    <row r="69" spans="1:6" ht="12.75" customHeight="1" x14ac:dyDescent="0.15">
      <c r="B69" s="151" t="s">
        <v>8</v>
      </c>
      <c r="C69" s="152"/>
      <c r="D69" s="328"/>
      <c r="E69" s="153">
        <f>IF(B69="x",0,(D$67/(D69/100)))</f>
        <v>0</v>
      </c>
      <c r="F69" t="str">
        <f>IF((ISERROR((VLOOKUP(B69,Calculation!C$2:C$58,1,FALSE)))),"Not on list","")</f>
        <v/>
      </c>
    </row>
    <row r="70" spans="1:6" ht="8.25" customHeight="1" thickBot="1" x14ac:dyDescent="0.2">
      <c r="B70" s="88" t="s">
        <v>8</v>
      </c>
      <c r="C70" s="80"/>
      <c r="D70" s="81"/>
      <c r="E70" s="86"/>
      <c r="F70"/>
    </row>
    <row r="71" spans="1:6" x14ac:dyDescent="0.15">
      <c r="D71" s="2"/>
      <c r="E71" s="6"/>
      <c r="F71"/>
    </row>
    <row r="72" spans="1:6" x14ac:dyDescent="0.15">
      <c r="D72" s="2"/>
      <c r="E72" s="6"/>
      <c r="F72"/>
    </row>
    <row r="73" spans="1:6" ht="16" x14ac:dyDescent="0.2">
      <c r="A73" s="399">
        <v>7</v>
      </c>
      <c r="B73" s="633"/>
      <c r="C73" s="633"/>
      <c r="D73" s="633"/>
      <c r="E73" s="635"/>
      <c r="F73"/>
    </row>
    <row r="74" spans="1:6" ht="14" thickBot="1" x14ac:dyDescent="0.2">
      <c r="B74" s="87" t="s">
        <v>1</v>
      </c>
      <c r="C74" s="71" t="s">
        <v>3</v>
      </c>
      <c r="D74" s="71" t="s">
        <v>4</v>
      </c>
      <c r="E74" s="72" t="s">
        <v>5</v>
      </c>
      <c r="F74"/>
    </row>
    <row r="75" spans="1:6" ht="18" customHeight="1" x14ac:dyDescent="0.15">
      <c r="B75" s="73" t="s">
        <v>16</v>
      </c>
      <c r="C75" s="77"/>
      <c r="D75" s="325">
        <v>0</v>
      </c>
      <c r="E75" s="82"/>
      <c r="F75"/>
    </row>
    <row r="76" spans="1:6" x14ac:dyDescent="0.15">
      <c r="B76" s="151" t="s">
        <v>8</v>
      </c>
      <c r="C76" s="78"/>
      <c r="D76" s="326"/>
      <c r="E76" s="83">
        <f>IF(B76="x",0,(D$75/(D76/100)))</f>
        <v>0</v>
      </c>
      <c r="F76" t="str">
        <f>IF((ISERROR((VLOOKUP(B76,Calculation!C$2:C$58,1,FALSE)))),"Not on list","")</f>
        <v/>
      </c>
    </row>
    <row r="77" spans="1:6" x14ac:dyDescent="0.15">
      <c r="B77" s="151" t="s">
        <v>8</v>
      </c>
      <c r="C77" s="78"/>
      <c r="D77" s="326"/>
      <c r="E77" s="83">
        <f>IF(B77="x",0,(D$75/(D77/100)))</f>
        <v>0</v>
      </c>
      <c r="F77" t="str">
        <f>IF((ISERROR((VLOOKUP(B77,Calculation!C$2:C$58,1,FALSE)))),"Not on list","")</f>
        <v/>
      </c>
    </row>
    <row r="78" spans="1:6" ht="18" customHeight="1" x14ac:dyDescent="0.15">
      <c r="B78" s="75" t="s">
        <v>17</v>
      </c>
      <c r="C78" s="79"/>
      <c r="D78" s="327">
        <v>0</v>
      </c>
      <c r="E78" s="84"/>
      <c r="F78"/>
    </row>
    <row r="79" spans="1:6" ht="12.75" customHeight="1" x14ac:dyDescent="0.15">
      <c r="B79" s="151" t="s">
        <v>8</v>
      </c>
      <c r="C79" s="152"/>
      <c r="D79" s="328"/>
      <c r="E79" s="153">
        <f>IF(B79="x",0,(D$78/(D79/100)))</f>
        <v>0</v>
      </c>
      <c r="F79" t="str">
        <f>IF((ISERROR((VLOOKUP(B79,Calculation!C$2:C$58,1,FALSE)))),"Not on list","")</f>
        <v/>
      </c>
    </row>
    <row r="80" spans="1:6" ht="12.75" customHeight="1" x14ac:dyDescent="0.15">
      <c r="B80" s="151" t="s">
        <v>8</v>
      </c>
      <c r="C80" s="152"/>
      <c r="D80" s="328"/>
      <c r="E80" s="153">
        <f>IF(B80="x",0,(D$78/(D80/100)))</f>
        <v>0</v>
      </c>
      <c r="F80" t="str">
        <f>IF((ISERROR((VLOOKUP(B80,Calculation!C$2:C$58,1,FALSE)))),"Not on list","")</f>
        <v/>
      </c>
    </row>
    <row r="81" spans="1:6" ht="8.25" customHeight="1" thickBot="1" x14ac:dyDescent="0.2">
      <c r="B81" s="88" t="s">
        <v>8</v>
      </c>
      <c r="C81" s="80"/>
      <c r="D81" s="81"/>
      <c r="E81" s="86"/>
      <c r="F81"/>
    </row>
    <row r="82" spans="1:6" x14ac:dyDescent="0.15">
      <c r="D82" s="2"/>
      <c r="E82" s="6"/>
      <c r="F82"/>
    </row>
    <row r="83" spans="1:6" x14ac:dyDescent="0.15">
      <c r="D83" s="2"/>
      <c r="E83" s="6"/>
      <c r="F83"/>
    </row>
    <row r="84" spans="1:6" ht="16" x14ac:dyDescent="0.2">
      <c r="A84" s="399">
        <v>8</v>
      </c>
      <c r="B84" s="633"/>
      <c r="C84" s="633"/>
      <c r="D84" s="633"/>
      <c r="E84" s="635"/>
      <c r="F84"/>
    </row>
    <row r="85" spans="1:6" ht="14" thickBot="1" x14ac:dyDescent="0.2">
      <c r="B85" s="87" t="s">
        <v>1</v>
      </c>
      <c r="C85" s="71" t="s">
        <v>3</v>
      </c>
      <c r="D85" s="71" t="s">
        <v>4</v>
      </c>
      <c r="E85" s="72" t="s">
        <v>5</v>
      </c>
      <c r="F85"/>
    </row>
    <row r="86" spans="1:6" ht="18" customHeight="1" x14ac:dyDescent="0.15">
      <c r="B86" s="73" t="s">
        <v>16</v>
      </c>
      <c r="C86" s="77"/>
      <c r="D86" s="325">
        <v>0</v>
      </c>
      <c r="E86" s="82"/>
      <c r="F86"/>
    </row>
    <row r="87" spans="1:6" x14ac:dyDescent="0.15">
      <c r="B87" s="151" t="s">
        <v>8</v>
      </c>
      <c r="C87" s="78"/>
      <c r="D87" s="326"/>
      <c r="E87" s="83">
        <f>IF(B87="x",0,(D$86/(D87/100)))</f>
        <v>0</v>
      </c>
      <c r="F87" t="str">
        <f>IF((ISERROR((VLOOKUP(B87,Calculation!C$2:C$58,1,FALSE)))),"Not on list","")</f>
        <v/>
      </c>
    </row>
    <row r="88" spans="1:6" x14ac:dyDescent="0.15">
      <c r="B88" s="151" t="s">
        <v>8</v>
      </c>
      <c r="C88" s="78"/>
      <c r="D88" s="326"/>
      <c r="E88" s="83">
        <f>IF(B88="x",0,(D$86/(D88/100)))</f>
        <v>0</v>
      </c>
      <c r="F88" t="str">
        <f>IF((ISERROR((VLOOKUP(B88,Calculation!C$2:C$58,1,FALSE)))),"Not on list","")</f>
        <v/>
      </c>
    </row>
    <row r="89" spans="1:6" ht="18" customHeight="1" x14ac:dyDescent="0.15">
      <c r="B89" s="75" t="s">
        <v>17</v>
      </c>
      <c r="C89" s="79"/>
      <c r="D89" s="327">
        <v>0</v>
      </c>
      <c r="E89" s="84"/>
      <c r="F89"/>
    </row>
    <row r="90" spans="1:6" ht="12.75" customHeight="1" x14ac:dyDescent="0.15">
      <c r="B90" s="151" t="s">
        <v>8</v>
      </c>
      <c r="C90" s="152"/>
      <c r="D90" s="328"/>
      <c r="E90" s="153">
        <f>IF(B90="x",0,(D$89/(D90/100)))</f>
        <v>0</v>
      </c>
      <c r="F90" t="str">
        <f>IF((ISERROR((VLOOKUP(B90,Calculation!C$2:C$58,1,FALSE)))),"Not on list","")</f>
        <v/>
      </c>
    </row>
    <row r="91" spans="1:6" ht="12.75" customHeight="1" x14ac:dyDescent="0.15">
      <c r="B91" s="74" t="s">
        <v>8</v>
      </c>
      <c r="C91" s="152"/>
      <c r="D91" s="328"/>
      <c r="E91" s="153">
        <f>IF(B91="x",0,(D$89/(D91/100)))</f>
        <v>0</v>
      </c>
      <c r="F91" t="str">
        <f>IF((ISERROR((VLOOKUP(B91,Calculation!C$2:C$58,1,FALSE)))),"Not on list","")</f>
        <v/>
      </c>
    </row>
    <row r="92" spans="1:6" ht="8.25" customHeight="1" thickBot="1" x14ac:dyDescent="0.2">
      <c r="B92" s="88" t="s">
        <v>8</v>
      </c>
      <c r="C92" s="80"/>
      <c r="D92" s="81"/>
      <c r="E92" s="86"/>
      <c r="F92"/>
    </row>
    <row r="93" spans="1:6" x14ac:dyDescent="0.15">
      <c r="D93" s="2"/>
      <c r="E93" s="6"/>
      <c r="F93"/>
    </row>
    <row r="94" spans="1:6" x14ac:dyDescent="0.15">
      <c r="D94" s="2"/>
      <c r="E94" s="6"/>
      <c r="F94"/>
    </row>
    <row r="95" spans="1:6" ht="16" x14ac:dyDescent="0.2">
      <c r="A95" s="399">
        <v>9</v>
      </c>
      <c r="B95" s="633"/>
      <c r="C95" s="633"/>
      <c r="D95" s="633"/>
      <c r="E95" s="635"/>
      <c r="F95"/>
    </row>
    <row r="96" spans="1:6" ht="14" thickBot="1" x14ac:dyDescent="0.2">
      <c r="B96" s="87" t="s">
        <v>1</v>
      </c>
      <c r="C96" s="71" t="s">
        <v>3</v>
      </c>
      <c r="D96" s="71" t="s">
        <v>4</v>
      </c>
      <c r="E96" s="72" t="s">
        <v>5</v>
      </c>
      <c r="F96"/>
    </row>
    <row r="97" spans="1:6" ht="18" customHeight="1" x14ac:dyDescent="0.15">
      <c r="B97" s="73" t="s">
        <v>16</v>
      </c>
      <c r="C97" s="77"/>
      <c r="D97" s="325">
        <v>0</v>
      </c>
      <c r="E97" s="82"/>
      <c r="F97"/>
    </row>
    <row r="98" spans="1:6" x14ac:dyDescent="0.15">
      <c r="B98" s="151" t="s">
        <v>8</v>
      </c>
      <c r="C98" s="78"/>
      <c r="D98" s="326"/>
      <c r="E98" s="83">
        <f>IF(B98="x",0,(D$97/(D98/100)))</f>
        <v>0</v>
      </c>
      <c r="F98" t="str">
        <f>IF((ISERROR((VLOOKUP(B98,Calculation!C$2:C$58,1,FALSE)))),"Not on list","")</f>
        <v/>
      </c>
    </row>
    <row r="99" spans="1:6" x14ac:dyDescent="0.15">
      <c r="B99" s="151" t="s">
        <v>8</v>
      </c>
      <c r="C99" s="78"/>
      <c r="D99" s="326"/>
      <c r="E99" s="83">
        <f>IF(B99="x",0,(D$97/(D99/100)))</f>
        <v>0</v>
      </c>
      <c r="F99" t="str">
        <f>IF((ISERROR((VLOOKUP(B99,Calculation!C$2:C$58,1,FALSE)))),"Not on list","")</f>
        <v/>
      </c>
    </row>
    <row r="100" spans="1:6" ht="18" customHeight="1" x14ac:dyDescent="0.15">
      <c r="B100" s="75" t="s">
        <v>17</v>
      </c>
      <c r="C100" s="79"/>
      <c r="D100" s="327">
        <v>0</v>
      </c>
      <c r="E100" s="84"/>
      <c r="F100"/>
    </row>
    <row r="101" spans="1:6" ht="12.75" customHeight="1" x14ac:dyDescent="0.15">
      <c r="B101" s="151" t="s">
        <v>8</v>
      </c>
      <c r="C101" s="152"/>
      <c r="D101" s="328"/>
      <c r="E101" s="153">
        <f>IF(B101="x",0,(D$97/(D101/100)))</f>
        <v>0</v>
      </c>
      <c r="F101" t="str">
        <f>IF((ISERROR((VLOOKUP(B101,Calculation!C$2:C$58,1,FALSE)))),"Not on list","")</f>
        <v/>
      </c>
    </row>
    <row r="102" spans="1:6" ht="12.75" customHeight="1" x14ac:dyDescent="0.15">
      <c r="B102" s="151" t="s">
        <v>8</v>
      </c>
      <c r="C102" s="152"/>
      <c r="D102" s="328"/>
      <c r="E102" s="153">
        <f>IF(B102="x",0,(D$97/(D102/100)))</f>
        <v>0</v>
      </c>
      <c r="F102" t="str">
        <f>IF((ISERROR((VLOOKUP(B102,Calculation!C$2:C$58,1,FALSE)))),"Not on list","")</f>
        <v/>
      </c>
    </row>
    <row r="103" spans="1:6" ht="8.25" customHeight="1" thickBot="1" x14ac:dyDescent="0.2">
      <c r="B103" s="88" t="s">
        <v>8</v>
      </c>
      <c r="C103" s="80"/>
      <c r="D103" s="81"/>
      <c r="E103" s="86"/>
      <c r="F103"/>
    </row>
    <row r="104" spans="1:6" x14ac:dyDescent="0.15">
      <c r="D104" s="2"/>
      <c r="E104" s="6"/>
      <c r="F104"/>
    </row>
    <row r="105" spans="1:6" x14ac:dyDescent="0.15">
      <c r="D105" s="2"/>
      <c r="E105" s="6"/>
      <c r="F105"/>
    </row>
    <row r="106" spans="1:6" ht="16" x14ac:dyDescent="0.2">
      <c r="A106" s="399">
        <v>1</v>
      </c>
      <c r="B106" s="555" t="s">
        <v>135</v>
      </c>
      <c r="C106" s="557"/>
      <c r="D106" s="556"/>
      <c r="E106" s="567"/>
      <c r="F106"/>
    </row>
    <row r="107" spans="1:6" ht="14" thickBot="1" x14ac:dyDescent="0.2">
      <c r="B107" s="87" t="s">
        <v>1</v>
      </c>
      <c r="C107" s="71" t="s">
        <v>3</v>
      </c>
      <c r="D107" s="71" t="s">
        <v>4</v>
      </c>
      <c r="E107" s="72" t="s">
        <v>5</v>
      </c>
      <c r="F107"/>
    </row>
    <row r="108" spans="1:6" ht="18" customHeight="1" x14ac:dyDescent="0.15">
      <c r="B108" s="156" t="s">
        <v>16</v>
      </c>
      <c r="C108" s="167"/>
      <c r="D108" s="329">
        <v>0</v>
      </c>
      <c r="E108" s="168"/>
      <c r="F108"/>
    </row>
    <row r="109" spans="1:6" x14ac:dyDescent="0.15">
      <c r="B109" s="157" t="s">
        <v>8</v>
      </c>
      <c r="C109" s="162"/>
      <c r="D109" s="330"/>
      <c r="E109" s="163">
        <f>IF(B109="x",0,(D$108/(D109/100)))</f>
        <v>0</v>
      </c>
      <c r="F109" t="str">
        <f>IF((ISERROR((VLOOKUP(B109,Calculation!C$2:C$58,1,FALSE)))),"Not on list","")</f>
        <v/>
      </c>
    </row>
    <row r="110" spans="1:6" x14ac:dyDescent="0.15">
      <c r="B110" s="157" t="s">
        <v>8</v>
      </c>
      <c r="C110" s="162"/>
      <c r="D110" s="330"/>
      <c r="E110" s="163">
        <f>IF(B110="x",0,(D$108/(D110/100)))</f>
        <v>0</v>
      </c>
      <c r="F110" t="str">
        <f>IF((ISERROR((VLOOKUP(B110,Calculation!C$2:C$58,1,FALSE)))),"Not on list","")</f>
        <v/>
      </c>
    </row>
    <row r="111" spans="1:6" ht="18" customHeight="1" x14ac:dyDescent="0.15">
      <c r="B111" s="158" t="s">
        <v>17</v>
      </c>
      <c r="C111" s="162"/>
      <c r="D111" s="331">
        <v>0</v>
      </c>
      <c r="E111" s="170"/>
      <c r="F111"/>
    </row>
    <row r="112" spans="1:6" x14ac:dyDescent="0.15">
      <c r="B112" s="157" t="s">
        <v>8</v>
      </c>
      <c r="C112" s="162"/>
      <c r="D112" s="332"/>
      <c r="E112" s="163">
        <f>IF(B112="x",0,(D$111/(D112/100)))</f>
        <v>0</v>
      </c>
      <c r="F112" t="str">
        <f>IF((ISERROR((VLOOKUP(B112,Calculation!C$2:C$58,1,FALSE)))),"Not on list","")</f>
        <v/>
      </c>
    </row>
    <row r="113" spans="1:7" x14ac:dyDescent="0.15">
      <c r="B113" s="157" t="s">
        <v>8</v>
      </c>
      <c r="C113" s="162"/>
      <c r="D113" s="332"/>
      <c r="E113" s="163">
        <f>IF(B113="x",0,(D$111/(D113/100)))</f>
        <v>0</v>
      </c>
      <c r="F113" t="str">
        <f>IF((ISERROR((VLOOKUP(B113,Calculation!C$2:C$58,1,FALSE)))),"Not on list","")</f>
        <v/>
      </c>
    </row>
    <row r="114" spans="1:7" ht="8.25" customHeight="1" thickBot="1" x14ac:dyDescent="0.2">
      <c r="B114" s="155" t="s">
        <v>8</v>
      </c>
      <c r="C114" s="164"/>
      <c r="D114" s="165"/>
      <c r="E114" s="166"/>
      <c r="F114"/>
    </row>
    <row r="115" spans="1:7" x14ac:dyDescent="0.15">
      <c r="D115" s="2"/>
      <c r="E115" s="6"/>
      <c r="F115"/>
    </row>
    <row r="116" spans="1:7" x14ac:dyDescent="0.15">
      <c r="D116" s="2"/>
      <c r="E116" s="6"/>
      <c r="F116"/>
    </row>
    <row r="117" spans="1:7" ht="16" x14ac:dyDescent="0.2">
      <c r="A117" s="399">
        <v>2</v>
      </c>
      <c r="B117" s="633" t="s">
        <v>136</v>
      </c>
      <c r="C117" s="633"/>
      <c r="D117" s="633"/>
      <c r="E117" s="633"/>
      <c r="F117" s="631"/>
      <c r="G117" s="632"/>
    </row>
    <row r="118" spans="1:7" ht="14" thickBot="1" x14ac:dyDescent="0.2">
      <c r="B118" s="87" t="s">
        <v>1</v>
      </c>
      <c r="C118" s="71" t="s">
        <v>3</v>
      </c>
      <c r="D118" s="71" t="s">
        <v>4</v>
      </c>
      <c r="E118" s="72" t="s">
        <v>5</v>
      </c>
      <c r="F118" s="38"/>
    </row>
    <row r="119" spans="1:7" ht="18" customHeight="1" x14ac:dyDescent="0.15">
      <c r="B119" s="156" t="s">
        <v>16</v>
      </c>
      <c r="C119" s="167"/>
      <c r="D119" s="329">
        <v>0</v>
      </c>
      <c r="E119" s="168"/>
      <c r="F119"/>
    </row>
    <row r="120" spans="1:7" x14ac:dyDescent="0.15">
      <c r="B120" s="154" t="s">
        <v>8</v>
      </c>
      <c r="C120" s="162"/>
      <c r="D120" s="330"/>
      <c r="E120" s="163">
        <f>IF(B120="x",0,(D$119/(D120/100)))</f>
        <v>0</v>
      </c>
      <c r="F120" t="str">
        <f>IF((ISERROR((VLOOKUP(B120,Calculation!C$2:C$58,1,FALSE)))),"Not on list","")</f>
        <v/>
      </c>
    </row>
    <row r="121" spans="1:7" x14ac:dyDescent="0.15">
      <c r="B121" s="154" t="s">
        <v>8</v>
      </c>
      <c r="C121" s="162"/>
      <c r="D121" s="330"/>
      <c r="E121" s="163">
        <f>IF(B121="x",0,(D$119/(D121/100)))</f>
        <v>0</v>
      </c>
      <c r="F121" t="str">
        <f>IF((ISERROR((VLOOKUP(B121,Calculation!C$2:C$58,1,FALSE)))),"Not on list","")</f>
        <v/>
      </c>
    </row>
    <row r="122" spans="1:7" ht="18" customHeight="1" x14ac:dyDescent="0.15">
      <c r="B122" s="158" t="s">
        <v>17</v>
      </c>
      <c r="C122" s="169"/>
      <c r="D122" s="331">
        <v>0</v>
      </c>
      <c r="E122" s="170"/>
      <c r="F122"/>
    </row>
    <row r="123" spans="1:7" x14ac:dyDescent="0.15">
      <c r="B123" s="154" t="s">
        <v>8</v>
      </c>
      <c r="C123" s="169"/>
      <c r="D123" s="332"/>
      <c r="E123" s="163">
        <f>IF(B123="x",0,(D$122/(D123/100)))</f>
        <v>0</v>
      </c>
      <c r="F123" t="str">
        <f>IF((ISERROR((VLOOKUP(B123,Calculation!C$2:C$58,1,FALSE)))),"Not on list","")</f>
        <v/>
      </c>
    </row>
    <row r="124" spans="1:7" x14ac:dyDescent="0.15">
      <c r="B124" s="154" t="s">
        <v>8</v>
      </c>
      <c r="C124" s="169"/>
      <c r="D124" s="332"/>
      <c r="E124" s="163">
        <f t="shared" ref="E124" si="2">IF(B124="x",0,(D$122/(D124/100)))</f>
        <v>0</v>
      </c>
      <c r="F124" t="str">
        <f>IF((ISERROR((VLOOKUP(B124,Calculation!C$2:C$58,1,FALSE)))),"Not on list","")</f>
        <v/>
      </c>
    </row>
    <row r="125" spans="1:7" ht="8.25" customHeight="1" thickBot="1" x14ac:dyDescent="0.2">
      <c r="B125" s="155" t="s">
        <v>8</v>
      </c>
      <c r="C125" s="164"/>
      <c r="D125" s="165"/>
      <c r="E125" s="166"/>
      <c r="F125"/>
    </row>
    <row r="126" spans="1:7" x14ac:dyDescent="0.15">
      <c r="C126"/>
      <c r="D126"/>
      <c r="E126"/>
      <c r="F126"/>
    </row>
    <row r="127" spans="1:7" x14ac:dyDescent="0.15">
      <c r="C127"/>
      <c r="D127"/>
      <c r="E127"/>
      <c r="F127"/>
    </row>
    <row r="128" spans="1:7" ht="16" x14ac:dyDescent="0.2">
      <c r="A128" s="399">
        <v>3</v>
      </c>
      <c r="B128" s="633" t="s">
        <v>181</v>
      </c>
      <c r="C128" s="633"/>
      <c r="D128" s="633"/>
      <c r="E128" s="633"/>
      <c r="F128" s="631"/>
      <c r="G128" s="632"/>
    </row>
    <row r="129" spans="1:7" ht="14" thickBot="1" x14ac:dyDescent="0.2">
      <c r="B129" s="87" t="s">
        <v>1</v>
      </c>
      <c r="C129" s="71" t="s">
        <v>3</v>
      </c>
      <c r="D129" s="71" t="s">
        <v>4</v>
      </c>
      <c r="E129" s="72" t="s">
        <v>5</v>
      </c>
      <c r="F129"/>
    </row>
    <row r="130" spans="1:7" s="33" customFormat="1" ht="18" customHeight="1" x14ac:dyDescent="0.15">
      <c r="A130" s="400"/>
      <c r="B130" s="156" t="s">
        <v>16</v>
      </c>
      <c r="C130" s="167"/>
      <c r="D130" s="329">
        <v>0</v>
      </c>
      <c r="E130" s="168"/>
      <c r="F130"/>
    </row>
    <row r="131" spans="1:7" ht="14" x14ac:dyDescent="0.15">
      <c r="B131" s="318" t="s">
        <v>8</v>
      </c>
      <c r="C131" s="172"/>
      <c r="D131" s="330"/>
      <c r="E131" s="163">
        <f>IF(B131="x",0,(D$130/(D131/100)))</f>
        <v>0</v>
      </c>
      <c r="F131" t="str">
        <f>IF((ISERROR((VLOOKUP(B131,Calculation!C$2:C$58,1,FALSE)))),"Not on list","")</f>
        <v/>
      </c>
    </row>
    <row r="132" spans="1:7" ht="14" x14ac:dyDescent="0.15">
      <c r="B132" s="318" t="s">
        <v>8</v>
      </c>
      <c r="C132" s="172"/>
      <c r="D132" s="332"/>
      <c r="E132" s="163">
        <f t="shared" ref="E132" si="3">IF(B132="x",0,(D$130/(D132/100)))</f>
        <v>0</v>
      </c>
      <c r="F132" t="str">
        <f>IF((ISERROR((VLOOKUP(B132,Calculation!C$2:C$58,1,FALSE)))),"Not on list","")</f>
        <v/>
      </c>
    </row>
    <row r="133" spans="1:7" s="33" customFormat="1" ht="18" customHeight="1" x14ac:dyDescent="0.15">
      <c r="A133" s="400"/>
      <c r="B133" s="158" t="s">
        <v>17</v>
      </c>
      <c r="C133" s="172"/>
      <c r="D133" s="331">
        <v>0</v>
      </c>
      <c r="E133" s="170"/>
      <c r="F133"/>
    </row>
    <row r="134" spans="1:7" s="33" customFormat="1" x14ac:dyDescent="0.15">
      <c r="A134" s="400"/>
      <c r="B134" s="154" t="s">
        <v>8</v>
      </c>
      <c r="C134" s="172"/>
      <c r="D134" s="173"/>
      <c r="E134" s="163">
        <f>IF(B134="x",0,(D$133/(D134/100)))</f>
        <v>0</v>
      </c>
      <c r="F134" t="str">
        <f>IF((ISERROR((VLOOKUP(B134,Calculation!C$2:C$58,1,FALSE)))),"Not on list","")</f>
        <v/>
      </c>
    </row>
    <row r="135" spans="1:7" s="33" customFormat="1" x14ac:dyDescent="0.15">
      <c r="A135" s="400"/>
      <c r="B135" s="154" t="s">
        <v>8</v>
      </c>
      <c r="C135" s="172"/>
      <c r="D135" s="173"/>
      <c r="E135" s="163">
        <f>IF(B135="x",0,(D$133/(D135/100)))</f>
        <v>0</v>
      </c>
      <c r="F135" t="str">
        <f>IF((ISERROR((VLOOKUP(B135,Calculation!C$2:C$58,1,FALSE)))),"Not on list","")</f>
        <v/>
      </c>
    </row>
    <row r="136" spans="1:7" ht="8.25" customHeight="1" thickBot="1" x14ac:dyDescent="0.2">
      <c r="B136" s="155" t="s">
        <v>8</v>
      </c>
      <c r="C136" s="164"/>
      <c r="D136" s="165"/>
      <c r="E136" s="166"/>
      <c r="F136"/>
    </row>
    <row r="137" spans="1:7" x14ac:dyDescent="0.15">
      <c r="D137" s="2"/>
      <c r="E137" s="6"/>
      <c r="F137"/>
    </row>
    <row r="138" spans="1:7" x14ac:dyDescent="0.15">
      <c r="D138" s="2"/>
      <c r="E138" s="6"/>
      <c r="F138"/>
    </row>
    <row r="139" spans="1:7" ht="16" x14ac:dyDescent="0.2">
      <c r="A139" s="399">
        <v>4</v>
      </c>
      <c r="B139" s="633" t="s">
        <v>134</v>
      </c>
      <c r="C139" s="633"/>
      <c r="D139" s="633"/>
      <c r="E139" s="633"/>
      <c r="F139" s="631"/>
      <c r="G139" s="632"/>
    </row>
    <row r="140" spans="1:7" ht="14" thickBot="1" x14ac:dyDescent="0.2">
      <c r="B140" s="87" t="s">
        <v>1</v>
      </c>
      <c r="C140" s="71" t="s">
        <v>3</v>
      </c>
      <c r="D140" s="71" t="s">
        <v>4</v>
      </c>
      <c r="E140" s="72" t="s">
        <v>5</v>
      </c>
      <c r="F140"/>
    </row>
    <row r="141" spans="1:7" s="33" customFormat="1" ht="18" customHeight="1" x14ac:dyDescent="0.15">
      <c r="A141" s="400"/>
      <c r="B141" s="156" t="s">
        <v>16</v>
      </c>
      <c r="C141" s="167"/>
      <c r="D141" s="329">
        <v>0</v>
      </c>
      <c r="E141" s="168"/>
      <c r="F141"/>
    </row>
    <row r="142" spans="1:7" ht="14" x14ac:dyDescent="0.15">
      <c r="B142" s="318" t="s">
        <v>8</v>
      </c>
      <c r="C142" s="162"/>
      <c r="D142" s="330"/>
      <c r="E142" s="163">
        <f>IF(B142="x",0,(D$141/(D142/100))+10)</f>
        <v>0</v>
      </c>
      <c r="F142" t="str">
        <f>IF((ISERROR((VLOOKUP(B142,Calculation!C$2:C$58,1,FALSE)))),"Not on list","")</f>
        <v/>
      </c>
    </row>
    <row r="143" spans="1:7" x14ac:dyDescent="0.15">
      <c r="B143" s="157" t="s">
        <v>8</v>
      </c>
      <c r="C143" s="162"/>
      <c r="D143" s="332"/>
      <c r="E143" s="163">
        <f>IF(B143="x",0,(D$141/(D143/100))+10)</f>
        <v>0</v>
      </c>
      <c r="F143" t="str">
        <f>IF((ISERROR((VLOOKUP(B143,Calculation!C$2:C$58,1,FALSE)))),"Not on list","")</f>
        <v/>
      </c>
    </row>
    <row r="144" spans="1:7" s="33" customFormat="1" ht="18" customHeight="1" x14ac:dyDescent="0.15">
      <c r="A144" s="400"/>
      <c r="B144" s="158" t="s">
        <v>17</v>
      </c>
      <c r="C144" s="169"/>
      <c r="D144" s="331">
        <v>0</v>
      </c>
      <c r="E144" s="170"/>
      <c r="F144"/>
    </row>
    <row r="145" spans="1:7" s="33" customFormat="1" x14ac:dyDescent="0.15">
      <c r="A145" s="400"/>
      <c r="B145" s="154" t="s">
        <v>8</v>
      </c>
      <c r="C145" s="169"/>
      <c r="D145" s="173"/>
      <c r="E145" s="163">
        <f>IF(B145="x",0,(D$144/(D145/100))+10)</f>
        <v>0</v>
      </c>
      <c r="F145" t="str">
        <f>IF((ISERROR((VLOOKUP(B145,Calculation!C$2:C$58,1,FALSE)))),"Not on list","")</f>
        <v/>
      </c>
    </row>
    <row r="146" spans="1:7" s="33" customFormat="1" x14ac:dyDescent="0.15">
      <c r="A146" s="400"/>
      <c r="B146" s="157" t="s">
        <v>8</v>
      </c>
      <c r="C146" s="172"/>
      <c r="D146" s="173"/>
      <c r="E146" s="163">
        <f>IF(B146="x",0,(D$144/(D146/100))+10)</f>
        <v>0</v>
      </c>
      <c r="F146" t="str">
        <f>IF((ISERROR((VLOOKUP(B146,Calculation!C$2:C$58,1,FALSE)))),"Not on list","")</f>
        <v/>
      </c>
    </row>
    <row r="147" spans="1:7" ht="8.25" customHeight="1" thickBot="1" x14ac:dyDescent="0.2">
      <c r="B147" s="155" t="s">
        <v>8</v>
      </c>
      <c r="C147" s="164"/>
      <c r="D147" s="165"/>
      <c r="E147" s="166"/>
      <c r="F147"/>
    </row>
    <row r="148" spans="1:7" x14ac:dyDescent="0.15">
      <c r="D148" s="2"/>
      <c r="E148" s="6"/>
      <c r="F148"/>
    </row>
    <row r="149" spans="1:7" x14ac:dyDescent="0.15">
      <c r="B149"/>
      <c r="C149"/>
      <c r="D149" s="2"/>
      <c r="E149" s="6"/>
      <c r="F149"/>
    </row>
    <row r="150" spans="1:7" ht="16" x14ac:dyDescent="0.2">
      <c r="A150" s="399">
        <v>5</v>
      </c>
      <c r="B150" s="633" t="s">
        <v>234</v>
      </c>
      <c r="C150" s="633"/>
      <c r="D150" s="633"/>
      <c r="E150" s="633"/>
      <c r="F150" s="631"/>
      <c r="G150" s="632"/>
    </row>
    <row r="151" spans="1:7" ht="14" thickBot="1" x14ac:dyDescent="0.2">
      <c r="B151" s="87" t="s">
        <v>1</v>
      </c>
      <c r="C151" s="71" t="s">
        <v>3</v>
      </c>
      <c r="D151" s="71" t="s">
        <v>4</v>
      </c>
      <c r="E151" s="72" t="s">
        <v>5</v>
      </c>
      <c r="F151"/>
    </row>
    <row r="152" spans="1:7" s="33" customFormat="1" ht="18" customHeight="1" x14ac:dyDescent="0.15">
      <c r="A152" s="400"/>
      <c r="B152" s="156" t="s">
        <v>16</v>
      </c>
      <c r="C152" s="167"/>
      <c r="D152" s="329">
        <v>0</v>
      </c>
      <c r="E152" s="168"/>
      <c r="F152"/>
    </row>
    <row r="153" spans="1:7" ht="14" x14ac:dyDescent="0.15">
      <c r="B153" s="318" t="s">
        <v>8</v>
      </c>
      <c r="C153" s="162"/>
      <c r="D153" s="330"/>
      <c r="E153" s="163">
        <f>IF(B153="x",0,(D$152/(D153/100)))</f>
        <v>0</v>
      </c>
      <c r="F153" t="str">
        <f>IF((ISERROR((VLOOKUP(B153,Calculation!C$2:C$58,1,FALSE)))),"Not on list","")</f>
        <v/>
      </c>
    </row>
    <row r="154" spans="1:7" x14ac:dyDescent="0.15">
      <c r="B154" s="154" t="s">
        <v>8</v>
      </c>
      <c r="C154" s="162"/>
      <c r="D154" s="332"/>
      <c r="E154" s="163">
        <f>IF(B154="x",0,(D$152/(D154/100)))</f>
        <v>0</v>
      </c>
      <c r="F154" t="str">
        <f>IF((ISERROR((VLOOKUP(B154,Calculation!C$2:C$58,1,FALSE)))),"Not on list","")</f>
        <v/>
      </c>
    </row>
    <row r="155" spans="1:7" s="33" customFormat="1" ht="18" customHeight="1" x14ac:dyDescent="0.15">
      <c r="A155" s="400"/>
      <c r="B155" s="158" t="s">
        <v>17</v>
      </c>
      <c r="C155" s="169"/>
      <c r="D155" s="331">
        <v>0</v>
      </c>
      <c r="E155" s="170"/>
      <c r="F155"/>
    </row>
    <row r="156" spans="1:7" s="33" customFormat="1" x14ac:dyDescent="0.15">
      <c r="A156" s="400"/>
      <c r="B156" s="157" t="s">
        <v>8</v>
      </c>
      <c r="C156" s="172"/>
      <c r="D156" s="173"/>
      <c r="E156" s="163">
        <f>IF(B156="x",0,(D$155/(D156/100)))</f>
        <v>0</v>
      </c>
      <c r="F156" t="str">
        <f>IF((ISERROR((VLOOKUP(B156,Calculation!C$2:C$58,1,FALSE)))),"Not on list","")</f>
        <v/>
      </c>
    </row>
    <row r="157" spans="1:7" s="33" customFormat="1" x14ac:dyDescent="0.15">
      <c r="A157" s="400"/>
      <c r="B157" s="154" t="s">
        <v>8</v>
      </c>
      <c r="C157" s="162"/>
      <c r="D157" s="173"/>
      <c r="E157" s="163">
        <f>IF(B157="x",0,(D$155/(D157/100)))</f>
        <v>0</v>
      </c>
      <c r="F157" t="str">
        <f>IF((ISERROR((VLOOKUP(B157,Calculation!C$2:C$58,1,FALSE)))),"Not on list","")</f>
        <v/>
      </c>
    </row>
    <row r="158" spans="1:7" ht="8.25" customHeight="1" thickBot="1" x14ac:dyDescent="0.2">
      <c r="B158" s="155" t="s">
        <v>8</v>
      </c>
      <c r="C158" s="164"/>
      <c r="D158" s="165"/>
      <c r="E158" s="166"/>
      <c r="F158"/>
    </row>
    <row r="159" spans="1:7" x14ac:dyDescent="0.15">
      <c r="D159" s="2"/>
      <c r="E159" s="6"/>
      <c r="F159"/>
    </row>
    <row r="160" spans="1:7" x14ac:dyDescent="0.15">
      <c r="D160" s="2"/>
      <c r="E160" s="6"/>
      <c r="F160"/>
    </row>
    <row r="161" spans="1:7" ht="16" x14ac:dyDescent="0.2">
      <c r="A161" s="399">
        <v>6</v>
      </c>
      <c r="B161" s="633" t="s">
        <v>236</v>
      </c>
      <c r="C161" s="633"/>
      <c r="D161" s="633"/>
      <c r="E161" s="633"/>
      <c r="F161"/>
    </row>
    <row r="162" spans="1:7" ht="14" thickBot="1" x14ac:dyDescent="0.2">
      <c r="B162" s="87" t="s">
        <v>1</v>
      </c>
      <c r="C162" s="71" t="s">
        <v>3</v>
      </c>
      <c r="D162" s="71" t="s">
        <v>4</v>
      </c>
      <c r="E162" s="72" t="s">
        <v>5</v>
      </c>
      <c r="F162"/>
    </row>
    <row r="163" spans="1:7" s="33" customFormat="1" ht="18" customHeight="1" x14ac:dyDescent="0.15">
      <c r="A163" s="400"/>
      <c r="B163" s="156" t="s">
        <v>16</v>
      </c>
      <c r="C163" s="534"/>
      <c r="D163" s="329">
        <v>0</v>
      </c>
      <c r="E163" s="168"/>
      <c r="F163"/>
    </row>
    <row r="164" spans="1:7" ht="14" x14ac:dyDescent="0.15">
      <c r="B164" s="478" t="s">
        <v>8</v>
      </c>
      <c r="C164" s="535"/>
      <c r="D164" s="330"/>
      <c r="E164" s="163">
        <f>IF(B164="x",0,(D$163/(D164/100)))</f>
        <v>0</v>
      </c>
      <c r="F164" t="str">
        <f>IF((ISERROR((VLOOKUP(B164,Calculation!C$2:C$58,1,FALSE)))),"Not on list","")</f>
        <v/>
      </c>
    </row>
    <row r="165" spans="1:7" x14ac:dyDescent="0.15">
      <c r="B165" s="157" t="s">
        <v>8</v>
      </c>
      <c r="C165" s="535"/>
      <c r="D165" s="332"/>
      <c r="E165" s="163">
        <f>IF(B165="x",0,(D$163/(D165/100)))</f>
        <v>0</v>
      </c>
      <c r="F165" t="str">
        <f>IF((ISERROR((VLOOKUP(B165,Calculation!C$2:C$58,1,FALSE)))),"Not on list","")</f>
        <v/>
      </c>
    </row>
    <row r="166" spans="1:7" s="33" customFormat="1" ht="18" customHeight="1" x14ac:dyDescent="0.15">
      <c r="A166" s="400"/>
      <c r="B166" s="158" t="s">
        <v>17</v>
      </c>
      <c r="C166" s="535"/>
      <c r="D166" s="331">
        <v>0</v>
      </c>
      <c r="E166" s="170"/>
      <c r="F166"/>
    </row>
    <row r="167" spans="1:7" s="33" customFormat="1" x14ac:dyDescent="0.15">
      <c r="A167" s="400"/>
      <c r="B167" s="157" t="s">
        <v>8</v>
      </c>
      <c r="C167" s="535"/>
      <c r="D167" s="173"/>
      <c r="E167" s="163">
        <f>IF(B167="x",0,(D$166/(D167/100)))</f>
        <v>0</v>
      </c>
      <c r="F167" t="str">
        <f>IF((ISERROR((VLOOKUP(B167,Calculation!C$2:C$58,1,FALSE)))),"Not on list","")</f>
        <v/>
      </c>
    </row>
    <row r="168" spans="1:7" s="33" customFormat="1" x14ac:dyDescent="0.15">
      <c r="A168" s="400"/>
      <c r="B168" s="157" t="s">
        <v>8</v>
      </c>
      <c r="C168" s="535"/>
      <c r="D168" s="173"/>
      <c r="E168" s="163">
        <f>IF(B168="x",0,(D$166/(D168/100)))</f>
        <v>0</v>
      </c>
      <c r="F168" t="str">
        <f>IF((ISERROR((VLOOKUP(B168,Calculation!C$2:C$58,1,FALSE)))),"Not on list","")</f>
        <v/>
      </c>
    </row>
    <row r="169" spans="1:7" ht="8.25" customHeight="1" thickBot="1" x14ac:dyDescent="0.2">
      <c r="B169" s="155" t="s">
        <v>8</v>
      </c>
      <c r="C169" s="536"/>
      <c r="D169" s="165"/>
      <c r="E169" s="166"/>
      <c r="F169"/>
    </row>
    <row r="170" spans="1:7" x14ac:dyDescent="0.15">
      <c r="C170"/>
      <c r="D170"/>
      <c r="E170"/>
      <c r="F170"/>
    </row>
    <row r="171" spans="1:7" x14ac:dyDescent="0.15">
      <c r="C171"/>
      <c r="D171"/>
      <c r="E171"/>
      <c r="F171"/>
    </row>
    <row r="172" spans="1:7" ht="16" x14ac:dyDescent="0.2">
      <c r="A172" s="399">
        <v>7</v>
      </c>
      <c r="B172" s="633" t="s">
        <v>102</v>
      </c>
      <c r="C172" s="633"/>
      <c r="D172" s="633"/>
      <c r="E172" s="633"/>
      <c r="F172" s="631"/>
      <c r="G172" s="632"/>
    </row>
    <row r="173" spans="1:7" ht="14" thickBot="1" x14ac:dyDescent="0.2">
      <c r="B173" s="87" t="s">
        <v>1</v>
      </c>
      <c r="C173" s="71" t="s">
        <v>3</v>
      </c>
      <c r="D173" s="71" t="s">
        <v>4</v>
      </c>
      <c r="E173" s="72" t="s">
        <v>5</v>
      </c>
      <c r="F173"/>
    </row>
    <row r="174" spans="1:7" s="33" customFormat="1" ht="18" customHeight="1" x14ac:dyDescent="0.15">
      <c r="A174" s="400"/>
      <c r="B174" s="156" t="s">
        <v>16</v>
      </c>
      <c r="C174" s="160"/>
      <c r="D174" s="329">
        <v>0</v>
      </c>
      <c r="E174" s="168"/>
      <c r="F174"/>
    </row>
    <row r="175" spans="1:7" ht="14" x14ac:dyDescent="0.15">
      <c r="B175" s="318" t="s">
        <v>8</v>
      </c>
      <c r="C175" s="162"/>
      <c r="D175" s="332"/>
      <c r="E175" s="163">
        <f>IF(B175="x",0,(D$174/(D175/100)))</f>
        <v>0</v>
      </c>
      <c r="F175" t="str">
        <f>IF((ISERROR((VLOOKUP(B175,Calculation!C$2:C$58,1,FALSE)))),"Not on list","")</f>
        <v/>
      </c>
    </row>
    <row r="176" spans="1:7" x14ac:dyDescent="0.15">
      <c r="B176" s="154" t="s">
        <v>8</v>
      </c>
      <c r="C176" s="162"/>
      <c r="D176" s="332"/>
      <c r="E176" s="163">
        <f>IF(B176="x",0,(D$174/(D176/100)))</f>
        <v>0</v>
      </c>
      <c r="F176" t="str">
        <f>IF((ISERROR((VLOOKUP(B176,Calculation!C$2:C$58,1,FALSE)))),"Not on list","")</f>
        <v/>
      </c>
    </row>
    <row r="177" spans="1:7" s="33" customFormat="1" ht="18" customHeight="1" x14ac:dyDescent="0.15">
      <c r="A177" s="400"/>
      <c r="B177" s="158" t="s">
        <v>17</v>
      </c>
      <c r="C177" s="162"/>
      <c r="D177" s="331">
        <v>0</v>
      </c>
      <c r="E177" s="170"/>
      <c r="F177"/>
    </row>
    <row r="178" spans="1:7" s="33" customFormat="1" x14ac:dyDescent="0.15">
      <c r="A178" s="400"/>
      <c r="B178" s="157" t="s">
        <v>8</v>
      </c>
      <c r="C178" s="162"/>
      <c r="D178" s="173"/>
      <c r="E178" s="163">
        <f>IF(B178="x",0,(D$177/(D178/100)))</f>
        <v>0</v>
      </c>
      <c r="F178" t="str">
        <f>IF((ISERROR((VLOOKUP(B178,Calculation!C$2:C$58,1,FALSE)))),"Not on list","")</f>
        <v/>
      </c>
    </row>
    <row r="179" spans="1:7" s="33" customFormat="1" x14ac:dyDescent="0.15">
      <c r="A179" s="400"/>
      <c r="B179" s="157" t="s">
        <v>8</v>
      </c>
      <c r="C179" s="162"/>
      <c r="D179" s="173"/>
      <c r="E179" s="163">
        <f>IF(B179="x",0,(D$177/(D179/100)))</f>
        <v>0</v>
      </c>
      <c r="F179" t="str">
        <f>IF((ISERROR((VLOOKUP(B179,Calculation!C$2:C$58,1,FALSE)))),"Not on list","")</f>
        <v/>
      </c>
    </row>
    <row r="180" spans="1:7" ht="8.25" customHeight="1" thickBot="1" x14ac:dyDescent="0.2">
      <c r="B180" s="155" t="s">
        <v>8</v>
      </c>
      <c r="C180" s="164"/>
      <c r="D180" s="165"/>
      <c r="E180" s="166"/>
      <c r="F180"/>
    </row>
    <row r="181" spans="1:7" x14ac:dyDescent="0.15">
      <c r="D181" s="2"/>
      <c r="E181" s="6"/>
      <c r="F181"/>
    </row>
    <row r="182" spans="1:7" x14ac:dyDescent="0.15">
      <c r="D182" s="2"/>
      <c r="E182" s="6"/>
      <c r="F182"/>
    </row>
    <row r="183" spans="1:7" ht="16" x14ac:dyDescent="0.2">
      <c r="A183" s="399">
        <v>8</v>
      </c>
      <c r="B183" s="633"/>
      <c r="C183" s="633"/>
      <c r="D183" s="633"/>
      <c r="E183" s="633"/>
      <c r="F183" s="631"/>
      <c r="G183" s="632"/>
    </row>
    <row r="184" spans="1:7" ht="14" thickBot="1" x14ac:dyDescent="0.2">
      <c r="B184" s="87" t="s">
        <v>1</v>
      </c>
      <c r="C184" s="71" t="s">
        <v>3</v>
      </c>
      <c r="D184" s="71" t="s">
        <v>4</v>
      </c>
      <c r="E184" s="72" t="s">
        <v>5</v>
      </c>
      <c r="F184"/>
    </row>
    <row r="185" spans="1:7" s="33" customFormat="1" ht="18" customHeight="1" x14ac:dyDescent="0.15">
      <c r="A185" s="400"/>
      <c r="B185" s="156" t="s">
        <v>16</v>
      </c>
      <c r="C185" s="167"/>
      <c r="D185" s="329">
        <v>0</v>
      </c>
      <c r="E185" s="168"/>
      <c r="F185"/>
    </row>
    <row r="186" spans="1:7" ht="14" x14ac:dyDescent="0.15">
      <c r="B186" s="318" t="s">
        <v>8</v>
      </c>
      <c r="C186" s="162"/>
      <c r="D186" s="330"/>
      <c r="E186" s="163">
        <f>IF(B186="x",0,(D$185/(D186/100)))</f>
        <v>0</v>
      </c>
      <c r="F186" t="str">
        <f>IF((ISERROR((VLOOKUP(B186,Calculation!C$2:C$58,1,FALSE)))),"Not on list","")</f>
        <v/>
      </c>
    </row>
    <row r="187" spans="1:7" x14ac:dyDescent="0.15">
      <c r="B187" s="157" t="s">
        <v>8</v>
      </c>
      <c r="C187" s="162"/>
      <c r="D187" s="332"/>
      <c r="E187" s="163">
        <f>IF(B187="x",0,(D$185/(D187/100)))</f>
        <v>0</v>
      </c>
      <c r="F187" t="str">
        <f>IF((ISERROR((VLOOKUP(B187,Calculation!C$2:C$58,1,FALSE)))),"Not on list","")</f>
        <v/>
      </c>
    </row>
    <row r="188" spans="1:7" s="33" customFormat="1" ht="18" customHeight="1" x14ac:dyDescent="0.15">
      <c r="A188" s="400"/>
      <c r="B188" s="158" t="s">
        <v>17</v>
      </c>
      <c r="C188" s="169"/>
      <c r="D188" s="331">
        <v>0</v>
      </c>
      <c r="E188" s="170"/>
      <c r="F188"/>
    </row>
    <row r="189" spans="1:7" s="33" customFormat="1" x14ac:dyDescent="0.15">
      <c r="A189" s="400"/>
      <c r="B189" s="154" t="s">
        <v>8</v>
      </c>
      <c r="C189" s="169"/>
      <c r="D189" s="173"/>
      <c r="E189" s="163">
        <f>IF(B189="x",0,(D$188/(D189/100)))</f>
        <v>0</v>
      </c>
      <c r="F189" t="str">
        <f>IF((ISERROR((VLOOKUP(B189,Calculation!C$2:C$58,1,FALSE)))),"Not on list","")</f>
        <v/>
      </c>
    </row>
    <row r="190" spans="1:7" s="33" customFormat="1" x14ac:dyDescent="0.15">
      <c r="A190" s="400"/>
      <c r="B190" s="154" t="s">
        <v>8</v>
      </c>
      <c r="C190" s="172"/>
      <c r="D190" s="173"/>
      <c r="E190" s="163">
        <f>IF(B190="x",0,(D$188/(D190/100)))</f>
        <v>0</v>
      </c>
      <c r="F190" t="str">
        <f>IF((ISERROR((VLOOKUP(B190,Calculation!C$2:C$58,1,FALSE)))),"Not on list","")</f>
        <v/>
      </c>
    </row>
    <row r="191" spans="1:7" ht="8.25" customHeight="1" thickBot="1" x14ac:dyDescent="0.2">
      <c r="B191" s="155" t="s">
        <v>8</v>
      </c>
      <c r="C191" s="164"/>
      <c r="D191" s="165"/>
      <c r="E191" s="166"/>
      <c r="F191"/>
    </row>
    <row r="192" spans="1:7" x14ac:dyDescent="0.15">
      <c r="D192" s="2"/>
      <c r="E192" s="6"/>
      <c r="F192"/>
    </row>
    <row r="193" spans="1:6" x14ac:dyDescent="0.15">
      <c r="D193" s="2"/>
      <c r="E193" s="6"/>
      <c r="F193"/>
    </row>
    <row r="194" spans="1:6" ht="16" x14ac:dyDescent="0.2">
      <c r="A194" s="399">
        <v>9</v>
      </c>
      <c r="B194" s="636"/>
      <c r="C194" s="636"/>
      <c r="D194" s="636"/>
      <c r="E194" s="636"/>
      <c r="F194" s="70"/>
    </row>
    <row r="195" spans="1:6" ht="14" thickBot="1" x14ac:dyDescent="0.2">
      <c r="B195" s="87" t="s">
        <v>1</v>
      </c>
      <c r="C195" s="71" t="s">
        <v>3</v>
      </c>
      <c r="D195" s="71" t="s">
        <v>4</v>
      </c>
      <c r="E195" s="72" t="s">
        <v>5</v>
      </c>
      <c r="F195"/>
    </row>
    <row r="196" spans="1:6" ht="18" customHeight="1" x14ac:dyDescent="0.15">
      <c r="B196" s="156" t="s">
        <v>16</v>
      </c>
      <c r="C196" s="167"/>
      <c r="D196" s="329">
        <v>0</v>
      </c>
      <c r="E196" s="233"/>
      <c r="F196"/>
    </row>
    <row r="197" spans="1:6" x14ac:dyDescent="0.15">
      <c r="B197" s="154" t="s">
        <v>8</v>
      </c>
      <c r="C197" s="162"/>
      <c r="D197" s="330"/>
      <c r="E197" s="163">
        <f>IF(B197="x",0,(D$196/(D197/100)))</f>
        <v>0</v>
      </c>
      <c r="F197" t="str">
        <f>IF((ISERROR((VLOOKUP(B197,Calculation!C$2:C$58,1,FALSE)))),"Not on list","")</f>
        <v/>
      </c>
    </row>
    <row r="198" spans="1:6" x14ac:dyDescent="0.15">
      <c r="B198" s="154" t="s">
        <v>8</v>
      </c>
      <c r="C198" s="162"/>
      <c r="D198" s="330"/>
      <c r="E198" s="163">
        <f>IF(B198="x",0,(D$196/(D198/100)))</f>
        <v>0</v>
      </c>
      <c r="F198" t="str">
        <f>IF((ISERROR((VLOOKUP(B198,Calculation!C$2:C$58,1,FALSE)))),"Not on list","")</f>
        <v/>
      </c>
    </row>
    <row r="199" spans="1:6" ht="18" customHeight="1" x14ac:dyDescent="0.15">
      <c r="B199" s="234" t="s">
        <v>17</v>
      </c>
      <c r="C199" s="162"/>
      <c r="D199" s="236">
        <v>0</v>
      </c>
      <c r="E199" s="177"/>
      <c r="F199"/>
    </row>
    <row r="200" spans="1:6" ht="14" x14ac:dyDescent="0.15">
      <c r="B200" s="319" t="s">
        <v>8</v>
      </c>
      <c r="C200" s="162"/>
      <c r="D200" s="239"/>
      <c r="E200" s="171">
        <f>IF(B200="x",0,(D$199/(D200/100)))</f>
        <v>0</v>
      </c>
      <c r="F200" t="str">
        <f>IF((ISERROR((VLOOKUP(B200,Calculation!C$2:C$58,1,FALSE)))),"Not on list","")</f>
        <v/>
      </c>
    </row>
    <row r="201" spans="1:6" ht="14" x14ac:dyDescent="0.15">
      <c r="B201" s="237" t="s">
        <v>8</v>
      </c>
      <c r="C201" s="238"/>
      <c r="D201" s="239"/>
      <c r="E201" s="171">
        <f>IF(B201="x",0,(D$199/(D201/100)))</f>
        <v>0</v>
      </c>
      <c r="F201" t="str">
        <f>IF((ISERROR((VLOOKUP(B201,Calculation!C$2:C$58,1,FALSE)))),"Not on list","")</f>
        <v/>
      </c>
    </row>
    <row r="202" spans="1:6" ht="8.25" customHeight="1" thickBot="1" x14ac:dyDescent="0.2">
      <c r="B202" s="155" t="s">
        <v>8</v>
      </c>
      <c r="C202" s="164"/>
      <c r="D202" s="165"/>
      <c r="E202" s="166"/>
      <c r="F202"/>
    </row>
    <row r="203" spans="1:6" x14ac:dyDescent="0.15">
      <c r="D203" s="2"/>
      <c r="E203" s="6"/>
      <c r="F203"/>
    </row>
    <row r="204" spans="1:6" x14ac:dyDescent="0.15">
      <c r="D204" s="2"/>
      <c r="E204" s="6"/>
      <c r="F204"/>
    </row>
    <row r="205" spans="1:6" ht="16" x14ac:dyDescent="0.2">
      <c r="A205" s="399">
        <v>10</v>
      </c>
      <c r="B205" s="633"/>
      <c r="C205" s="633"/>
      <c r="D205" s="633"/>
      <c r="E205" s="633"/>
      <c r="F205"/>
    </row>
    <row r="206" spans="1:6" ht="14" thickBot="1" x14ac:dyDescent="0.2">
      <c r="B206" s="87" t="s">
        <v>1</v>
      </c>
      <c r="C206" s="71" t="s">
        <v>3</v>
      </c>
      <c r="D206" s="71" t="s">
        <v>4</v>
      </c>
      <c r="E206" s="72" t="s">
        <v>5</v>
      </c>
      <c r="F206"/>
    </row>
    <row r="207" spans="1:6" ht="18" customHeight="1" x14ac:dyDescent="0.15">
      <c r="B207" s="156" t="s">
        <v>16</v>
      </c>
      <c r="C207" s="160"/>
      <c r="D207" s="329">
        <v>0</v>
      </c>
      <c r="E207" s="161"/>
      <c r="F207"/>
    </row>
    <row r="208" spans="1:6" x14ac:dyDescent="0.15">
      <c r="B208" s="154" t="s">
        <v>8</v>
      </c>
      <c r="C208" s="162"/>
      <c r="D208" s="330"/>
      <c r="E208" s="163">
        <f>IF(B208="x",0,(D$207/(D208/100)))</f>
        <v>0</v>
      </c>
      <c r="F208" t="str">
        <f>IF((ISERROR((VLOOKUP(B208,Calculation!C$2:C$58,1,FALSE)))),"Not on list","")</f>
        <v/>
      </c>
    </row>
    <row r="209" spans="1:6" x14ac:dyDescent="0.15">
      <c r="B209" s="154" t="s">
        <v>8</v>
      </c>
      <c r="C209" s="162"/>
      <c r="D209" s="330"/>
      <c r="E209" s="163">
        <f>IF(B209="x",0,(D$207/(D209/100)))</f>
        <v>0</v>
      </c>
      <c r="F209" t="str">
        <f>IF((ISERROR((VLOOKUP(B209,Calculation!C$2:C$58,1,FALSE)))),"Not on list","")</f>
        <v/>
      </c>
    </row>
    <row r="210" spans="1:6" ht="18" customHeight="1" x14ac:dyDescent="0.15">
      <c r="B210" s="158" t="s">
        <v>17</v>
      </c>
      <c r="C210" s="162"/>
      <c r="D210" s="331">
        <v>0</v>
      </c>
      <c r="E210" s="163"/>
      <c r="F210"/>
    </row>
    <row r="211" spans="1:6" x14ac:dyDescent="0.15">
      <c r="B211" s="154" t="s">
        <v>8</v>
      </c>
      <c r="C211" s="162"/>
      <c r="D211" s="332"/>
      <c r="E211" s="163">
        <f>IF(B211="x",0,(D$210/(D211/100)))</f>
        <v>0</v>
      </c>
      <c r="F211" t="str">
        <f>IF((ISERROR((VLOOKUP(B211,Calculation!C$2:C$58,1,FALSE)))),"Not on list","")</f>
        <v/>
      </c>
    </row>
    <row r="212" spans="1:6" x14ac:dyDescent="0.15">
      <c r="B212" s="154" t="s">
        <v>8</v>
      </c>
      <c r="C212" s="162"/>
      <c r="D212" s="332"/>
      <c r="E212" s="163">
        <f>IF(B212="x",0,(D$210/(D212/100)))</f>
        <v>0</v>
      </c>
      <c r="F212" t="str">
        <f>IF((ISERROR((VLOOKUP(B212,Calculation!C$2:C$58,1,FALSE)))),"Not on list","")</f>
        <v/>
      </c>
    </row>
    <row r="213" spans="1:6" ht="8.25" customHeight="1" thickBot="1" x14ac:dyDescent="0.2">
      <c r="B213" s="159" t="s">
        <v>8</v>
      </c>
      <c r="C213" s="164"/>
      <c r="D213" s="165"/>
      <c r="E213" s="166"/>
      <c r="F213"/>
    </row>
    <row r="214" spans="1:6" x14ac:dyDescent="0.15">
      <c r="D214" s="2"/>
      <c r="E214" s="6"/>
      <c r="F214"/>
    </row>
    <row r="215" spans="1:6" x14ac:dyDescent="0.15">
      <c r="D215" s="2"/>
      <c r="E215" s="6"/>
      <c r="F215"/>
    </row>
    <row r="216" spans="1:6" ht="16" x14ac:dyDescent="0.2">
      <c r="A216" s="399">
        <v>11</v>
      </c>
      <c r="B216" s="633"/>
      <c r="C216" s="633"/>
      <c r="D216" s="633"/>
      <c r="E216" s="633"/>
      <c r="F216"/>
    </row>
    <row r="217" spans="1:6" ht="14" thickBot="1" x14ac:dyDescent="0.2">
      <c r="B217" s="87" t="s">
        <v>1</v>
      </c>
      <c r="C217" s="71" t="s">
        <v>3</v>
      </c>
      <c r="D217" s="71" t="s">
        <v>4</v>
      </c>
      <c r="E217" s="72" t="s">
        <v>5</v>
      </c>
      <c r="F217"/>
    </row>
    <row r="218" spans="1:6" ht="18" customHeight="1" x14ac:dyDescent="0.15">
      <c r="B218" s="156" t="s">
        <v>16</v>
      </c>
      <c r="C218" s="160"/>
      <c r="D218" s="329">
        <v>4.1666666666666664E-2</v>
      </c>
      <c r="E218" s="161"/>
      <c r="F218"/>
    </row>
    <row r="219" spans="1:6" x14ac:dyDescent="0.15">
      <c r="B219" s="154" t="s">
        <v>8</v>
      </c>
      <c r="C219" s="162"/>
      <c r="D219" s="330">
        <v>4.1666666666666664E-2</v>
      </c>
      <c r="E219" s="163">
        <f>IF(B219="x",0,(D$218/(D219/100)))</f>
        <v>0</v>
      </c>
      <c r="F219" t="str">
        <f>IF((ISERROR((VLOOKUP(B219,Calculation!C$2:C$58,1,FALSE)))),"Not on list","")</f>
        <v/>
      </c>
    </row>
    <row r="220" spans="1:6" x14ac:dyDescent="0.15">
      <c r="B220" s="154" t="s">
        <v>8</v>
      </c>
      <c r="C220" s="162"/>
      <c r="D220" s="330"/>
      <c r="E220" s="163">
        <f>IF(B220="x",0,(D$218/(D220/100)))</f>
        <v>0</v>
      </c>
      <c r="F220" t="str">
        <f>IF((ISERROR((VLOOKUP(B220,Calculation!C$2:C$58,1,FALSE)))),"Not on list","")</f>
        <v/>
      </c>
    </row>
    <row r="221" spans="1:6" ht="18" customHeight="1" x14ac:dyDescent="0.15">
      <c r="B221" s="158" t="s">
        <v>17</v>
      </c>
      <c r="C221" s="162"/>
      <c r="D221" s="331">
        <v>2.0833333333333332E-2</v>
      </c>
      <c r="E221" s="163"/>
      <c r="F221"/>
    </row>
    <row r="222" spans="1:6" x14ac:dyDescent="0.15">
      <c r="B222" s="154" t="s">
        <v>8</v>
      </c>
      <c r="C222" s="162"/>
      <c r="D222" s="332">
        <v>2.0833333333333332E-2</v>
      </c>
      <c r="E222" s="163">
        <f>IF(B222="x",0,(D$221/(D222/100)))</f>
        <v>0</v>
      </c>
      <c r="F222" t="str">
        <f>IF((ISERROR((VLOOKUP(B222,Calculation!C$2:C$58,1,FALSE)))),"Not on list","")</f>
        <v/>
      </c>
    </row>
    <row r="223" spans="1:6" x14ac:dyDescent="0.15">
      <c r="B223" s="154" t="s">
        <v>8</v>
      </c>
      <c r="C223" s="162"/>
      <c r="D223" s="332"/>
      <c r="E223" s="163">
        <f>IF(B223="x",0,(D$221/(D223/100)))</f>
        <v>0</v>
      </c>
      <c r="F223" t="str">
        <f>IF((ISERROR((VLOOKUP(B223,Calculation!C$2:C$58,1,FALSE)))),"Not on list","")</f>
        <v/>
      </c>
    </row>
    <row r="224" spans="1:6" ht="8.25" customHeight="1" thickBot="1" x14ac:dyDescent="0.2">
      <c r="B224" s="159" t="s">
        <v>8</v>
      </c>
      <c r="C224" s="164"/>
      <c r="D224" s="165"/>
      <c r="E224" s="166"/>
      <c r="F224"/>
    </row>
    <row r="225" spans="1:6" x14ac:dyDescent="0.15">
      <c r="D225" s="2"/>
      <c r="E225" s="6"/>
      <c r="F225"/>
    </row>
    <row r="226" spans="1:6" x14ac:dyDescent="0.15">
      <c r="D226" s="2"/>
      <c r="E226" s="6"/>
      <c r="F226"/>
    </row>
    <row r="227" spans="1:6" ht="16" x14ac:dyDescent="0.2">
      <c r="A227" s="399">
        <v>12</v>
      </c>
      <c r="B227" s="633"/>
      <c r="C227" s="633"/>
      <c r="D227" s="633"/>
      <c r="E227" s="633"/>
      <c r="F227"/>
    </row>
    <row r="228" spans="1:6" ht="14" thickBot="1" x14ac:dyDescent="0.2">
      <c r="B228" s="87" t="s">
        <v>1</v>
      </c>
      <c r="C228" s="71" t="s">
        <v>3</v>
      </c>
      <c r="D228" s="71" t="s">
        <v>4</v>
      </c>
      <c r="E228" s="72" t="s">
        <v>5</v>
      </c>
      <c r="F228"/>
    </row>
    <row r="229" spans="1:6" ht="18" customHeight="1" x14ac:dyDescent="0.15">
      <c r="B229" s="156" t="s">
        <v>16</v>
      </c>
      <c r="C229" s="167"/>
      <c r="D229" s="329">
        <v>0</v>
      </c>
      <c r="E229" s="161"/>
      <c r="F229"/>
    </row>
    <row r="230" spans="1:6" x14ac:dyDescent="0.15">
      <c r="B230" s="154" t="s">
        <v>8</v>
      </c>
      <c r="C230" s="162"/>
      <c r="D230" s="330"/>
      <c r="E230" s="163">
        <f>IF(B230="x",0,(D$229/(D230/100)))</f>
        <v>0</v>
      </c>
      <c r="F230" t="str">
        <f>IF((ISERROR((VLOOKUP(B230,Calculation!C$2:C$58,1,FALSE)))),"Not on list","")</f>
        <v/>
      </c>
    </row>
    <row r="231" spans="1:6" x14ac:dyDescent="0.15">
      <c r="B231" s="154" t="s">
        <v>8</v>
      </c>
      <c r="C231" s="162"/>
      <c r="D231" s="330"/>
      <c r="E231" s="163">
        <f>IF(B231="x",0,(D$229/(D231/100)))</f>
        <v>0</v>
      </c>
      <c r="F231" t="str">
        <f>IF((ISERROR((VLOOKUP(B231,Calculation!C$2:C$58,1,FALSE)))),"Not on list","")</f>
        <v/>
      </c>
    </row>
    <row r="232" spans="1:6" ht="18" customHeight="1" x14ac:dyDescent="0.15">
      <c r="B232" s="158" t="s">
        <v>17</v>
      </c>
      <c r="C232" s="169"/>
      <c r="D232" s="331">
        <v>0</v>
      </c>
      <c r="E232" s="163"/>
      <c r="F232"/>
    </row>
    <row r="233" spans="1:6" x14ac:dyDescent="0.15">
      <c r="B233" s="154" t="s">
        <v>8</v>
      </c>
      <c r="C233" s="162"/>
      <c r="D233" s="332"/>
      <c r="E233" s="163">
        <f>IF(B233="x",0,(D$232/(D233/100)))</f>
        <v>0</v>
      </c>
      <c r="F233" t="str">
        <f>IF((ISERROR((VLOOKUP(B233,Calculation!C$2:C$58,1,FALSE)))),"Not on list","")</f>
        <v/>
      </c>
    </row>
    <row r="234" spans="1:6" x14ac:dyDescent="0.15">
      <c r="B234" s="154" t="s">
        <v>8</v>
      </c>
      <c r="C234" s="162"/>
      <c r="D234" s="332"/>
      <c r="E234" s="163">
        <f>IF(B234="x",0,(D$232/(D234/100)))</f>
        <v>0</v>
      </c>
      <c r="F234" t="str">
        <f>IF((ISERROR((VLOOKUP(B234,Calculation!C$2:C$58,1,FALSE)))),"Not on list","")</f>
        <v/>
      </c>
    </row>
    <row r="235" spans="1:6" ht="8.25" customHeight="1" thickBot="1" x14ac:dyDescent="0.2">
      <c r="B235" s="155" t="s">
        <v>8</v>
      </c>
      <c r="C235" s="164"/>
      <c r="D235" s="165"/>
      <c r="E235" s="166"/>
      <c r="F235"/>
    </row>
    <row r="236" spans="1:6" x14ac:dyDescent="0.15">
      <c r="C236"/>
      <c r="D236"/>
      <c r="E236"/>
      <c r="F236"/>
    </row>
    <row r="237" spans="1:6" x14ac:dyDescent="0.15">
      <c r="C237"/>
      <c r="D237"/>
      <c r="E237"/>
      <c r="F237"/>
    </row>
    <row r="238" spans="1:6" ht="16" x14ac:dyDescent="0.2">
      <c r="A238" s="399">
        <v>13</v>
      </c>
      <c r="B238" s="633"/>
      <c r="C238" s="633"/>
      <c r="D238" s="633"/>
      <c r="E238" s="633"/>
      <c r="F238"/>
    </row>
    <row r="239" spans="1:6" ht="14" thickBot="1" x14ac:dyDescent="0.2">
      <c r="B239" s="87" t="s">
        <v>1</v>
      </c>
      <c r="C239" s="71" t="s">
        <v>3</v>
      </c>
      <c r="D239" s="71" t="s">
        <v>4</v>
      </c>
      <c r="E239" s="72" t="s">
        <v>5</v>
      </c>
      <c r="F239"/>
    </row>
    <row r="240" spans="1:6" s="33" customFormat="1" ht="18" customHeight="1" x14ac:dyDescent="0.15">
      <c r="A240" s="400"/>
      <c r="B240" s="156" t="s">
        <v>17</v>
      </c>
      <c r="C240" s="167"/>
      <c r="D240" s="329">
        <v>0</v>
      </c>
      <c r="E240" s="168"/>
      <c r="F240"/>
    </row>
    <row r="241" spans="1:6" x14ac:dyDescent="0.15">
      <c r="B241" s="154" t="s">
        <v>8</v>
      </c>
      <c r="C241" s="162"/>
      <c r="D241" s="330"/>
      <c r="E241" s="163">
        <f>IF(B241="x",0,(D$240/(D241/100)))</f>
        <v>0</v>
      </c>
      <c r="F241" t="str">
        <f>IF((ISERROR((VLOOKUP(B241,Calculation!C$2:C$58,1,FALSE)))),"Not on list","")</f>
        <v/>
      </c>
    </row>
    <row r="242" spans="1:6" x14ac:dyDescent="0.15">
      <c r="B242" s="154" t="s">
        <v>8</v>
      </c>
      <c r="C242" s="162"/>
      <c r="D242" s="330"/>
      <c r="E242" s="163">
        <f>IF(B242="x",0,(D$240/(D242/100)))</f>
        <v>0</v>
      </c>
      <c r="F242" t="str">
        <f>IF((ISERROR((VLOOKUP(B242,Calculation!C$2:C$58,1,FALSE)))),"Not on list","")</f>
        <v/>
      </c>
    </row>
    <row r="243" spans="1:6" s="33" customFormat="1" ht="18" customHeight="1" x14ac:dyDescent="0.15">
      <c r="A243" s="400"/>
      <c r="B243" s="158" t="s">
        <v>16</v>
      </c>
      <c r="C243" s="169"/>
      <c r="D243" s="331">
        <v>0</v>
      </c>
      <c r="E243" s="170"/>
      <c r="F243"/>
    </row>
    <row r="244" spans="1:6" s="33" customFormat="1" x14ac:dyDescent="0.15">
      <c r="A244" s="400"/>
      <c r="B244" s="154" t="s">
        <v>8</v>
      </c>
      <c r="C244" s="172"/>
      <c r="D244" s="173"/>
      <c r="E244" s="174">
        <f>IF(B244="x",0,(D$243/(D244/100)))</f>
        <v>0</v>
      </c>
      <c r="F244" t="str">
        <f>IF((ISERROR((VLOOKUP(B244,Calculation!C$2:C$58,1,FALSE)))),"Not on list","")</f>
        <v/>
      </c>
    </row>
    <row r="245" spans="1:6" s="33" customFormat="1" x14ac:dyDescent="0.15">
      <c r="A245" s="400"/>
      <c r="B245" s="154" t="s">
        <v>8</v>
      </c>
      <c r="C245" s="172"/>
      <c r="D245" s="173"/>
      <c r="E245" s="174">
        <f>IF(B245="x",0,(D$243/(D245/100)))</f>
        <v>0</v>
      </c>
      <c r="F245" t="str">
        <f>IF((ISERROR((VLOOKUP(B245,Calculation!C$2:C$58,1,FALSE)))),"Not on list","")</f>
        <v/>
      </c>
    </row>
    <row r="246" spans="1:6" ht="8.25" customHeight="1" thickBot="1" x14ac:dyDescent="0.2">
      <c r="B246" s="159" t="s">
        <v>8</v>
      </c>
      <c r="C246" s="175"/>
      <c r="D246" s="333"/>
      <c r="E246" s="176"/>
      <c r="F246"/>
    </row>
    <row r="247" spans="1:6" x14ac:dyDescent="0.15">
      <c r="D247" s="2"/>
      <c r="E247" s="6"/>
      <c r="F247"/>
    </row>
    <row r="248" spans="1:6" x14ac:dyDescent="0.15">
      <c r="D248" s="2"/>
      <c r="E248" s="6"/>
      <c r="F248"/>
    </row>
    <row r="249" spans="1:6" ht="16" x14ac:dyDescent="0.2">
      <c r="A249" s="399">
        <v>14</v>
      </c>
      <c r="B249" s="633"/>
      <c r="C249" s="633"/>
      <c r="D249" s="633"/>
      <c r="E249" s="633"/>
      <c r="F249"/>
    </row>
    <row r="250" spans="1:6" ht="14" thickBot="1" x14ac:dyDescent="0.2">
      <c r="B250" s="87" t="s">
        <v>1</v>
      </c>
      <c r="C250" s="71" t="s">
        <v>3</v>
      </c>
      <c r="D250" s="71" t="s">
        <v>4</v>
      </c>
      <c r="E250" s="72" t="s">
        <v>5</v>
      </c>
      <c r="F250"/>
    </row>
    <row r="251" spans="1:6" s="33" customFormat="1" ht="18" customHeight="1" x14ac:dyDescent="0.15">
      <c r="A251" s="400"/>
      <c r="B251" s="320" t="s">
        <v>16</v>
      </c>
      <c r="C251" s="321"/>
      <c r="D251" s="334">
        <v>0</v>
      </c>
      <c r="E251" s="168"/>
      <c r="F251"/>
    </row>
    <row r="252" spans="1:6" ht="14" x14ac:dyDescent="0.15">
      <c r="B252" s="319" t="s">
        <v>8</v>
      </c>
      <c r="C252" s="240"/>
      <c r="D252" s="241"/>
      <c r="E252" s="163">
        <f>IF(B252="x",0,(D$251/(D252/100)))</f>
        <v>0</v>
      </c>
      <c r="F252" t="str">
        <f>IF((ISERROR((VLOOKUP(B252,Calculation!C$2:C$58,1,FALSE)))),"Not on list","")</f>
        <v/>
      </c>
    </row>
    <row r="253" spans="1:6" ht="14" x14ac:dyDescent="0.15">
      <c r="B253" s="319" t="s">
        <v>8</v>
      </c>
      <c r="C253" s="240"/>
      <c r="D253" s="241"/>
      <c r="E253" s="163">
        <f>IF(B253="x",0,(D$251/(D253/100)))</f>
        <v>0</v>
      </c>
      <c r="F253" t="str">
        <f>IF((ISERROR((VLOOKUP(B253,Calculation!C$2:C$58,1,FALSE)))),"Not on list","")</f>
        <v/>
      </c>
    </row>
    <row r="254" spans="1:6" s="33" customFormat="1" ht="18" customHeight="1" x14ac:dyDescent="0.15">
      <c r="A254" s="400"/>
      <c r="B254" s="234" t="s">
        <v>17</v>
      </c>
      <c r="C254" s="235"/>
      <c r="D254" s="242">
        <v>0</v>
      </c>
      <c r="E254" s="170"/>
      <c r="F254"/>
    </row>
    <row r="255" spans="1:6" ht="14" x14ac:dyDescent="0.15">
      <c r="B255" s="319" t="s">
        <v>8</v>
      </c>
      <c r="C255" s="240"/>
      <c r="D255" s="241"/>
      <c r="E255" s="163">
        <f>IF(B255="x",0,(D$254/(D255/100)))</f>
        <v>0</v>
      </c>
      <c r="F255" t="str">
        <f>IF((ISERROR((VLOOKUP(B255,Calculation!C$2:C$58,1,FALSE)))),"Not on list","")</f>
        <v/>
      </c>
    </row>
    <row r="256" spans="1:6" ht="14" x14ac:dyDescent="0.15">
      <c r="B256" s="237" t="s">
        <v>8</v>
      </c>
      <c r="C256" s="240"/>
      <c r="D256" s="241"/>
      <c r="E256" s="163">
        <f>IF(B256="x",0,(D$254/(D256/100)))</f>
        <v>0</v>
      </c>
      <c r="F256" t="str">
        <f>IF((ISERROR((VLOOKUP(B256,Calculation!C$2:C$58,1,FALSE)))),"Not on list","")</f>
        <v/>
      </c>
    </row>
    <row r="257" spans="1:6" ht="8.25" customHeight="1" thickBot="1" x14ac:dyDescent="0.2">
      <c r="B257" s="243" t="s">
        <v>8</v>
      </c>
      <c r="C257" s="244"/>
      <c r="D257" s="335"/>
      <c r="E257" s="166"/>
      <c r="F257"/>
    </row>
    <row r="258" spans="1:6" x14ac:dyDescent="0.15">
      <c r="C258" s="3"/>
      <c r="E258" s="4"/>
      <c r="F258"/>
    </row>
    <row r="259" spans="1:6" x14ac:dyDescent="0.15">
      <c r="D259" s="2"/>
      <c r="E259" s="6"/>
      <c r="F259"/>
    </row>
    <row r="260" spans="1:6" ht="16" x14ac:dyDescent="0.2">
      <c r="A260" s="399">
        <v>15</v>
      </c>
      <c r="B260" s="633"/>
      <c r="C260" s="633"/>
      <c r="D260" s="633"/>
      <c r="E260" s="633"/>
      <c r="F260"/>
    </row>
    <row r="261" spans="1:6" ht="14" thickBot="1" x14ac:dyDescent="0.2">
      <c r="B261" s="87" t="s">
        <v>1</v>
      </c>
      <c r="C261" s="71" t="s">
        <v>3</v>
      </c>
      <c r="D261" s="71" t="s">
        <v>4</v>
      </c>
      <c r="E261" s="72" t="s">
        <v>5</v>
      </c>
      <c r="F261"/>
    </row>
    <row r="262" spans="1:6" ht="18" customHeight="1" x14ac:dyDescent="0.15">
      <c r="B262" s="156" t="s">
        <v>16</v>
      </c>
      <c r="C262" s="167"/>
      <c r="D262" s="329">
        <v>0</v>
      </c>
      <c r="E262" s="161"/>
      <c r="F262"/>
    </row>
    <row r="263" spans="1:6" x14ac:dyDescent="0.15">
      <c r="B263" s="154" t="s">
        <v>8</v>
      </c>
      <c r="C263" s="162"/>
      <c r="D263" s="330"/>
      <c r="E263" s="163">
        <f>IF(B263="x",0,(D$262/(D263/100)))</f>
        <v>0</v>
      </c>
      <c r="F263" t="str">
        <f>IF((ISERROR((VLOOKUP(B263,Calculation!C$2:C$58,1,FALSE)))),"Not on list","")</f>
        <v/>
      </c>
    </row>
    <row r="264" spans="1:6" x14ac:dyDescent="0.15">
      <c r="B264" s="157" t="s">
        <v>8</v>
      </c>
      <c r="C264" s="162"/>
      <c r="D264" s="330"/>
      <c r="E264" s="163">
        <f>IF(B264="x",0,(D$262/(D264/100)))</f>
        <v>0</v>
      </c>
      <c r="F264" t="str">
        <f>IF((ISERROR((VLOOKUP(B264,Calculation!C$2:C$58,1,FALSE)))),"Not on list","")</f>
        <v/>
      </c>
    </row>
    <row r="265" spans="1:6" ht="18" customHeight="1" x14ac:dyDescent="0.15">
      <c r="B265" s="158" t="s">
        <v>17</v>
      </c>
      <c r="C265" s="169"/>
      <c r="D265" s="331">
        <v>0</v>
      </c>
      <c r="E265" s="163"/>
      <c r="F265"/>
    </row>
    <row r="266" spans="1:6" x14ac:dyDescent="0.15">
      <c r="B266" s="154" t="s">
        <v>8</v>
      </c>
      <c r="C266" s="162"/>
      <c r="D266" s="332"/>
      <c r="E266" s="163">
        <f>IF(B266="x",0,(D$265/(D266/100)))</f>
        <v>0</v>
      </c>
      <c r="F266" t="str">
        <f>IF((ISERROR((VLOOKUP(B266,Calculation!C$2:C$58,1,FALSE)))),"Not on list","")</f>
        <v/>
      </c>
    </row>
    <row r="267" spans="1:6" x14ac:dyDescent="0.15">
      <c r="B267" s="154" t="s">
        <v>8</v>
      </c>
      <c r="C267" s="162"/>
      <c r="D267" s="332"/>
      <c r="E267" s="163">
        <f>IF(B267="x",0,(D$265/(D267/100)))</f>
        <v>0</v>
      </c>
      <c r="F267" t="str">
        <f>IF((ISERROR((VLOOKUP(B267,Calculation!C$2:C$58,1,FALSE)))),"Not on list","")</f>
        <v/>
      </c>
    </row>
    <row r="268" spans="1:6" ht="8.25" customHeight="1" thickBot="1" x14ac:dyDescent="0.2">
      <c r="B268" s="159" t="s">
        <v>8</v>
      </c>
      <c r="C268" s="164"/>
      <c r="D268" s="165"/>
      <c r="E268" s="166"/>
      <c r="F268"/>
    </row>
    <row r="269" spans="1:6" x14ac:dyDescent="0.15">
      <c r="D269" s="2"/>
      <c r="E269" s="6"/>
      <c r="F269"/>
    </row>
    <row r="270" spans="1:6" x14ac:dyDescent="0.15">
      <c r="D270" s="2"/>
      <c r="E270" s="6"/>
      <c r="F270"/>
    </row>
    <row r="271" spans="1:6" ht="16" x14ac:dyDescent="0.2">
      <c r="A271" s="399">
        <v>16</v>
      </c>
      <c r="B271" s="633"/>
      <c r="C271" s="633"/>
      <c r="D271" s="633"/>
      <c r="E271" s="633"/>
      <c r="F271"/>
    </row>
    <row r="272" spans="1:6" ht="14" thickBot="1" x14ac:dyDescent="0.2">
      <c r="B272" s="87" t="s">
        <v>1</v>
      </c>
      <c r="C272" s="71" t="s">
        <v>3</v>
      </c>
      <c r="D272" s="71" t="s">
        <v>4</v>
      </c>
      <c r="E272" s="72" t="s">
        <v>5</v>
      </c>
      <c r="F272"/>
    </row>
    <row r="273" spans="1:6" ht="18" customHeight="1" x14ac:dyDescent="0.15">
      <c r="B273" s="156" t="s">
        <v>16</v>
      </c>
      <c r="C273" s="167"/>
      <c r="D273" s="329">
        <v>0</v>
      </c>
      <c r="E273" s="161"/>
      <c r="F273"/>
    </row>
    <row r="274" spans="1:6" x14ac:dyDescent="0.15">
      <c r="B274" s="154" t="s">
        <v>8</v>
      </c>
      <c r="C274" s="162"/>
      <c r="D274" s="332"/>
      <c r="E274" s="163">
        <f>IF(B274="x",0,(D$273/(D274/100)))</f>
        <v>0</v>
      </c>
      <c r="F274" t="str">
        <f>IF((ISERROR((VLOOKUP(B274,Calculation!C$2:C$58,1,FALSE)))),"Not on list","")</f>
        <v/>
      </c>
    </row>
    <row r="275" spans="1:6" x14ac:dyDescent="0.15">
      <c r="B275" s="154" t="s">
        <v>8</v>
      </c>
      <c r="C275" s="162"/>
      <c r="D275" s="332"/>
      <c r="E275" s="163">
        <f>IF(B275="x",0,(D$273/(D275/100)))</f>
        <v>0</v>
      </c>
      <c r="F275" t="str">
        <f>IF((ISERROR((VLOOKUP(B275,Calculation!C$2:C$58,1,FALSE)))),"Not on list","")</f>
        <v/>
      </c>
    </row>
    <row r="276" spans="1:6" ht="18" customHeight="1" x14ac:dyDescent="0.15">
      <c r="B276" s="158" t="s">
        <v>17</v>
      </c>
      <c r="C276" s="169"/>
      <c r="D276" s="331">
        <v>0</v>
      </c>
      <c r="E276" s="163"/>
      <c r="F276"/>
    </row>
    <row r="277" spans="1:6" x14ac:dyDescent="0.15">
      <c r="B277" s="154" t="s">
        <v>8</v>
      </c>
      <c r="C277" s="162"/>
      <c r="D277" s="332"/>
      <c r="E277" s="163">
        <f>IF(B277="x",0,(D$276/(D277/100)))</f>
        <v>0</v>
      </c>
      <c r="F277" t="str">
        <f>IF((ISERROR((VLOOKUP(B277,Calculation!C$2:C$58,1,FALSE)))),"Not on list","")</f>
        <v/>
      </c>
    </row>
    <row r="278" spans="1:6" x14ac:dyDescent="0.15">
      <c r="B278" s="154" t="s">
        <v>8</v>
      </c>
      <c r="C278" s="162"/>
      <c r="D278" s="332"/>
      <c r="E278" s="163">
        <f>IF(B278="x",0,(D$276/(D278/100)))</f>
        <v>0</v>
      </c>
      <c r="F278" t="str">
        <f>IF((ISERROR((VLOOKUP(B278,Calculation!C$2:C$58,1,FALSE)))),"Not on list","")</f>
        <v/>
      </c>
    </row>
    <row r="279" spans="1:6" ht="8.25" customHeight="1" thickBot="1" x14ac:dyDescent="0.2">
      <c r="B279" s="155" t="s">
        <v>8</v>
      </c>
      <c r="C279" s="164"/>
      <c r="D279" s="165"/>
      <c r="E279" s="166"/>
      <c r="F279"/>
    </row>
    <row r="280" spans="1:6" x14ac:dyDescent="0.15">
      <c r="D280" s="2"/>
      <c r="E280" s="6"/>
      <c r="F280"/>
    </row>
    <row r="281" spans="1:6" x14ac:dyDescent="0.15">
      <c r="D281" s="2"/>
      <c r="E281" s="6"/>
      <c r="F281"/>
    </row>
    <row r="282" spans="1:6" ht="16" x14ac:dyDescent="0.2">
      <c r="A282" s="399">
        <v>17</v>
      </c>
      <c r="B282" s="633" t="s">
        <v>113</v>
      </c>
      <c r="C282" s="633"/>
      <c r="D282" s="633"/>
      <c r="E282" s="633"/>
      <c r="F282"/>
    </row>
    <row r="283" spans="1:6" ht="14" thickBot="1" x14ac:dyDescent="0.2">
      <c r="B283" s="87" t="s">
        <v>1</v>
      </c>
      <c r="C283" s="71"/>
      <c r="D283" s="71"/>
      <c r="E283" s="72" t="s">
        <v>5</v>
      </c>
      <c r="F283"/>
    </row>
    <row r="284" spans="1:6" ht="20" customHeight="1" x14ac:dyDescent="0.15">
      <c r="B284" s="476" t="s">
        <v>8</v>
      </c>
      <c r="C284" s="413"/>
      <c r="D284" s="414"/>
      <c r="E284" s="403">
        <f>IF(B284="x",0,10)</f>
        <v>0</v>
      </c>
      <c r="F284" t="str">
        <f>IF((ISERROR((VLOOKUP(B284,Calculation!C$2:C$58,1,FALSE)))),"Not on list","")</f>
        <v/>
      </c>
    </row>
    <row r="285" spans="1:6" x14ac:dyDescent="0.15">
      <c r="B285" s="533" t="s">
        <v>8</v>
      </c>
      <c r="C285" s="405"/>
      <c r="D285" s="406"/>
      <c r="E285" s="407">
        <f>IF(B285="x",0,10)</f>
        <v>0</v>
      </c>
      <c r="F285" t="str">
        <f>IF((ISERROR((VLOOKUP(B285,Calculation!C$2:C$58,1,FALSE)))),"Not on list","")</f>
        <v/>
      </c>
    </row>
    <row r="286" spans="1:6" x14ac:dyDescent="0.15">
      <c r="B286" s="404" t="s">
        <v>8</v>
      </c>
      <c r="C286" s="405"/>
      <c r="D286" s="406"/>
      <c r="E286" s="407">
        <f t="shared" ref="E286:E287" si="4">IF(B286="x",0,10)</f>
        <v>0</v>
      </c>
      <c r="F286" t="str">
        <f>IF((ISERROR((VLOOKUP(B286,Calculation!C$2:C$58,1,FALSE)))),"Not on list","")</f>
        <v/>
      </c>
    </row>
    <row r="287" spans="1:6" x14ac:dyDescent="0.15">
      <c r="B287" s="404" t="s">
        <v>8</v>
      </c>
      <c r="C287" s="405"/>
      <c r="D287" s="406"/>
      <c r="E287" s="407">
        <f t="shared" si="4"/>
        <v>0</v>
      </c>
      <c r="F287" t="str">
        <f>IF((ISERROR((VLOOKUP(B287,Calculation!C$2:C$58,1,FALSE)))),"Not on list","")</f>
        <v/>
      </c>
    </row>
    <row r="288" spans="1:6" ht="8.25" customHeight="1" thickBot="1" x14ac:dyDescent="0.2">
      <c r="B288" s="408" t="s">
        <v>8</v>
      </c>
      <c r="C288" s="409"/>
      <c r="D288" s="410"/>
      <c r="E288" s="411"/>
      <c r="F288"/>
    </row>
    <row r="289" spans="1:9" x14ac:dyDescent="0.15">
      <c r="D289" s="2"/>
      <c r="E289" s="6"/>
      <c r="F289"/>
    </row>
    <row r="290" spans="1:9" x14ac:dyDescent="0.15">
      <c r="D290" s="2"/>
      <c r="E290" s="6"/>
      <c r="F290"/>
    </row>
    <row r="291" spans="1:9" ht="16" x14ac:dyDescent="0.2">
      <c r="A291" s="399">
        <v>18</v>
      </c>
      <c r="B291" s="633" t="s">
        <v>114</v>
      </c>
      <c r="C291" s="633"/>
      <c r="D291" s="633"/>
      <c r="E291" s="633"/>
      <c r="F291"/>
    </row>
    <row r="292" spans="1:9" ht="14" thickBot="1" x14ac:dyDescent="0.2">
      <c r="B292" s="87" t="s">
        <v>1</v>
      </c>
      <c r="C292" s="71" t="s">
        <v>3</v>
      </c>
      <c r="D292" s="71" t="s">
        <v>4</v>
      </c>
      <c r="E292" s="72" t="s">
        <v>5</v>
      </c>
      <c r="F292"/>
    </row>
    <row r="293" spans="1:9" ht="20" customHeight="1" x14ac:dyDescent="0.15">
      <c r="B293" s="412" t="s">
        <v>8</v>
      </c>
      <c r="C293" s="413"/>
      <c r="D293" s="414"/>
      <c r="E293" s="403">
        <f>IF(B293="x",0,10)</f>
        <v>0</v>
      </c>
      <c r="F293" t="str">
        <f>IF((ISERROR((VLOOKUP(B293,Calculation!C$2:C$58,1,FALSE)))),"Not on list","")</f>
        <v/>
      </c>
    </row>
    <row r="294" spans="1:9" x14ac:dyDescent="0.15">
      <c r="B294" s="404" t="s">
        <v>8</v>
      </c>
      <c r="C294" s="405"/>
      <c r="D294" s="406"/>
      <c r="E294" s="407">
        <f>IF(B294="x",0,10)</f>
        <v>0</v>
      </c>
      <c r="F294" t="str">
        <f>IF((ISERROR((VLOOKUP(B294,Calculation!C$2:C$58,1,FALSE)))),"Not on list","")</f>
        <v/>
      </c>
    </row>
    <row r="295" spans="1:9" x14ac:dyDescent="0.15">
      <c r="B295" s="404" t="s">
        <v>8</v>
      </c>
      <c r="C295" s="405"/>
      <c r="D295" s="406"/>
      <c r="E295" s="407">
        <f t="shared" ref="E295:E296" si="5">IF(B295="x",0,10)</f>
        <v>0</v>
      </c>
      <c r="F295" t="str">
        <f>IF((ISERROR((VLOOKUP(B295,Calculation!C$2:C$58,1,FALSE)))),"Not on list","")</f>
        <v/>
      </c>
    </row>
    <row r="296" spans="1:9" x14ac:dyDescent="0.15">
      <c r="B296" s="404" t="s">
        <v>8</v>
      </c>
      <c r="C296" s="405"/>
      <c r="D296" s="406"/>
      <c r="E296" s="407">
        <f t="shared" si="5"/>
        <v>0</v>
      </c>
      <c r="F296" t="str">
        <f>IF((ISERROR((VLOOKUP(B296,Calculation!C$2:C$58,1,FALSE)))),"Not on list","")</f>
        <v/>
      </c>
    </row>
    <row r="297" spans="1:9" ht="8.25" customHeight="1" thickBot="1" x14ac:dyDescent="0.2">
      <c r="B297" s="408" t="s">
        <v>8</v>
      </c>
      <c r="C297" s="409"/>
      <c r="D297" s="410"/>
      <c r="E297" s="411"/>
      <c r="F297"/>
    </row>
    <row r="298" spans="1:9" x14ac:dyDescent="0.15">
      <c r="D298" s="2"/>
      <c r="E298" s="6"/>
      <c r="F298"/>
    </row>
    <row r="299" spans="1:9" x14ac:dyDescent="0.15">
      <c r="D299" s="2"/>
      <c r="E299" s="6"/>
      <c r="F299"/>
    </row>
    <row r="300" spans="1:9" ht="16" x14ac:dyDescent="0.2">
      <c r="A300" s="399">
        <v>1</v>
      </c>
      <c r="B300" s="633" t="s">
        <v>105</v>
      </c>
      <c r="C300" s="633"/>
      <c r="D300" s="633"/>
      <c r="E300" s="633"/>
      <c r="F300"/>
      <c r="G300" s="633"/>
      <c r="H300" s="633"/>
      <c r="I300" s="633"/>
    </row>
    <row r="301" spans="1:9" ht="14" thickBot="1" x14ac:dyDescent="0.2">
      <c r="B301" s="87" t="s">
        <v>1</v>
      </c>
      <c r="C301" s="92" t="s">
        <v>3</v>
      </c>
      <c r="D301" s="92" t="s">
        <v>4</v>
      </c>
      <c r="E301" s="93" t="s">
        <v>5</v>
      </c>
      <c r="F301"/>
    </row>
    <row r="302" spans="1:9" ht="18" customHeight="1" x14ac:dyDescent="0.15">
      <c r="B302" s="265" t="s">
        <v>16</v>
      </c>
      <c r="C302" s="375"/>
      <c r="D302" s="266">
        <v>1.3182870370370371E-2</v>
      </c>
      <c r="E302" s="267"/>
      <c r="F302"/>
    </row>
    <row r="303" spans="1:9" x14ac:dyDescent="0.15">
      <c r="B303" s="477" t="s">
        <v>251</v>
      </c>
      <c r="C303" s="346">
        <v>1</v>
      </c>
      <c r="D303" s="268">
        <v>1.3182870370370371E-2</v>
      </c>
      <c r="E303" s="269">
        <f>IF(B303="x",0,(D$302/(D303/100)*0.8))</f>
        <v>80</v>
      </c>
      <c r="F303" t="str">
        <f>IF((ISERROR((VLOOKUP(B303,Calculation!C$2:C$58,1,FALSE)))),"Not on list","")</f>
        <v/>
      </c>
    </row>
    <row r="304" spans="1:9" x14ac:dyDescent="0.15">
      <c r="B304" s="322" t="s">
        <v>8</v>
      </c>
      <c r="C304" s="346"/>
      <c r="D304" s="268"/>
      <c r="E304" s="269">
        <f>IF(B304="x",0,(D$302/(D304/100)*0.8))</f>
        <v>0</v>
      </c>
      <c r="F304" t="str">
        <f>IF((ISERROR((VLOOKUP(B304,Calculation!C$2:C$58,1,FALSE)))),"Not on list","")</f>
        <v/>
      </c>
    </row>
    <row r="305" spans="1:7" ht="18" customHeight="1" x14ac:dyDescent="0.15">
      <c r="B305" s="270" t="s">
        <v>17</v>
      </c>
      <c r="C305" s="376"/>
      <c r="D305" s="271">
        <v>0</v>
      </c>
      <c r="E305" s="272"/>
      <c r="F305"/>
    </row>
    <row r="306" spans="1:7" x14ac:dyDescent="0.15">
      <c r="B306" s="477" t="s">
        <v>8</v>
      </c>
      <c r="C306" s="553"/>
      <c r="D306" s="273"/>
      <c r="E306" s="269">
        <f>IF(B306="x",0,D$305/(D306/100)*0.8)</f>
        <v>0</v>
      </c>
      <c r="F306" t="str">
        <f>IF((ISERROR((VLOOKUP(B306,Calculation!C$2:C$58,1,FALSE)))),"Not on list","")</f>
        <v/>
      </c>
    </row>
    <row r="307" spans="1:7" x14ac:dyDescent="0.15">
      <c r="B307" s="322" t="s">
        <v>8</v>
      </c>
      <c r="C307" s="554"/>
      <c r="D307" s="273"/>
      <c r="E307" s="269">
        <f>IF(B307="x",0,D$305/(D307/100)*0.8)</f>
        <v>0</v>
      </c>
      <c r="F307" t="str">
        <f>IF((ISERROR((VLOOKUP(B307,Calculation!C$2:C$58,1,FALSE)))),"Not on list","")</f>
        <v/>
      </c>
    </row>
    <row r="308" spans="1:7" ht="8.25" customHeight="1" thickBot="1" x14ac:dyDescent="0.2">
      <c r="B308" s="274" t="s">
        <v>8</v>
      </c>
      <c r="C308" s="347"/>
      <c r="D308" s="276"/>
      <c r="E308" s="277"/>
      <c r="F308"/>
    </row>
    <row r="309" spans="1:7" x14ac:dyDescent="0.15">
      <c r="C309" s="3"/>
      <c r="E309" s="4"/>
      <c r="F309"/>
    </row>
    <row r="310" spans="1:7" x14ac:dyDescent="0.15">
      <c r="C310" s="3"/>
      <c r="E310" s="4"/>
      <c r="F310"/>
    </row>
    <row r="311" spans="1:7" ht="16" x14ac:dyDescent="0.2">
      <c r="A311" s="399">
        <v>2</v>
      </c>
      <c r="B311" s="633" t="s">
        <v>126</v>
      </c>
      <c r="C311" s="635"/>
      <c r="E311" s="4"/>
      <c r="F311" s="631"/>
      <c r="G311" s="634"/>
    </row>
    <row r="312" spans="1:7" ht="14" thickBot="1" x14ac:dyDescent="0.2">
      <c r="B312" s="87" t="s">
        <v>1</v>
      </c>
      <c r="C312" s="92" t="s">
        <v>3</v>
      </c>
      <c r="D312" s="92" t="s">
        <v>4</v>
      </c>
      <c r="E312" s="93" t="s">
        <v>5</v>
      </c>
      <c r="F312"/>
    </row>
    <row r="313" spans="1:7" ht="18" customHeight="1" x14ac:dyDescent="0.15">
      <c r="B313" s="265" t="s">
        <v>16</v>
      </c>
      <c r="C313" s="344"/>
      <c r="D313" s="266">
        <v>0</v>
      </c>
      <c r="E313" s="278"/>
      <c r="F313"/>
    </row>
    <row r="314" spans="1:7" x14ac:dyDescent="0.15">
      <c r="B314" s="477" t="s">
        <v>8</v>
      </c>
      <c r="C314" s="346"/>
      <c r="D314" s="268"/>
      <c r="E314" s="269">
        <f>IF(B314="x",0,(D$313/(D314/100)*0.8))</f>
        <v>0</v>
      </c>
      <c r="F314" t="str">
        <f>IF((ISERROR((VLOOKUP(B314,Calculation!C$2:C$58,1,FALSE)))),"Not on list","")</f>
        <v/>
      </c>
    </row>
    <row r="315" spans="1:7" x14ac:dyDescent="0.15">
      <c r="B315" s="322" t="s">
        <v>8</v>
      </c>
      <c r="C315" s="346"/>
      <c r="D315" s="268"/>
      <c r="E315" s="269">
        <f t="shared" ref="E315" si="6">IF(B315="x",0,(D$313/(D315/100)*0.8))</f>
        <v>0</v>
      </c>
      <c r="F315" t="str">
        <f>IF((ISERROR((VLOOKUP(B315,Calculation!C$2:C$58,1,FALSE)))),"Not on list","")</f>
        <v/>
      </c>
    </row>
    <row r="316" spans="1:7" ht="18" customHeight="1" x14ac:dyDescent="0.15">
      <c r="B316" s="270" t="s">
        <v>17</v>
      </c>
      <c r="C316" s="345"/>
      <c r="D316" s="279">
        <v>0</v>
      </c>
      <c r="E316" s="269"/>
      <c r="F316"/>
    </row>
    <row r="317" spans="1:7" x14ac:dyDescent="0.15">
      <c r="B317" s="322" t="s">
        <v>8</v>
      </c>
      <c r="C317" s="346"/>
      <c r="D317" s="273"/>
      <c r="E317" s="269">
        <f>IF(B317="x",0,D$316/(D317/100)*0.8)</f>
        <v>0</v>
      </c>
      <c r="F317" t="str">
        <f>IF((ISERROR((VLOOKUP(B317,Calculation!C$2:C$58,1,FALSE)))),"Not on list","")</f>
        <v/>
      </c>
    </row>
    <row r="318" spans="1:7" x14ac:dyDescent="0.15">
      <c r="B318" s="322" t="s">
        <v>8</v>
      </c>
      <c r="C318" s="346"/>
      <c r="D318" s="273"/>
      <c r="E318" s="269">
        <f>IF(B318="x",0,D$316/(D318/100)*0.8)</f>
        <v>0</v>
      </c>
      <c r="F318" t="str">
        <f>IF((ISERROR((VLOOKUP(B318,Calculation!C$2:C$58,1,FALSE)))),"Not on list","")</f>
        <v/>
      </c>
    </row>
    <row r="319" spans="1:7" ht="8.25" customHeight="1" thickBot="1" x14ac:dyDescent="0.2">
      <c r="B319" s="274" t="s">
        <v>8</v>
      </c>
      <c r="C319" s="347"/>
      <c r="D319" s="276"/>
      <c r="E319" s="277"/>
      <c r="F319"/>
    </row>
    <row r="320" spans="1:7" x14ac:dyDescent="0.15">
      <c r="C320" s="3"/>
      <c r="E320" s="4"/>
      <c r="F320"/>
    </row>
    <row r="321" spans="1:7" x14ac:dyDescent="0.15">
      <c r="C321" s="3"/>
      <c r="E321" s="4"/>
      <c r="F321"/>
    </row>
    <row r="322" spans="1:7" ht="16" x14ac:dyDescent="0.2">
      <c r="A322" s="399">
        <v>3</v>
      </c>
      <c r="B322" s="633" t="s">
        <v>127</v>
      </c>
      <c r="C322" s="635"/>
      <c r="E322" s="4"/>
      <c r="F322" s="631"/>
      <c r="G322" s="634"/>
    </row>
    <row r="323" spans="1:7" ht="14" thickBot="1" x14ac:dyDescent="0.2">
      <c r="B323" s="87" t="s">
        <v>1</v>
      </c>
      <c r="C323" s="92" t="s">
        <v>3</v>
      </c>
      <c r="D323" s="92" t="s">
        <v>4</v>
      </c>
      <c r="E323" s="93" t="s">
        <v>5</v>
      </c>
      <c r="F323"/>
    </row>
    <row r="324" spans="1:7" ht="18" customHeight="1" x14ac:dyDescent="0.15">
      <c r="B324" s="265" t="s">
        <v>16</v>
      </c>
      <c r="C324" s="344"/>
      <c r="D324" s="266">
        <v>0</v>
      </c>
      <c r="E324" s="278"/>
      <c r="F324"/>
    </row>
    <row r="325" spans="1:7" x14ac:dyDescent="0.15">
      <c r="B325" s="336" t="s">
        <v>8</v>
      </c>
      <c r="C325" s="345"/>
      <c r="D325" s="280"/>
      <c r="E325" s="269">
        <f>IF(B325="x",0,(D$324/(D325/100)*0.8))</f>
        <v>0</v>
      </c>
      <c r="F325" t="str">
        <f>IF((ISERROR((VLOOKUP(B325,Calculation!C$2:C$58,1,FALSE)))),"Not on list","")</f>
        <v/>
      </c>
    </row>
    <row r="326" spans="1:7" x14ac:dyDescent="0.15">
      <c r="B326" s="336" t="s">
        <v>8</v>
      </c>
      <c r="C326" s="345"/>
      <c r="D326" s="280"/>
      <c r="E326" s="269">
        <f>IF(B326="x",0,(D$324/(D326/100)*0.8))</f>
        <v>0</v>
      </c>
      <c r="F326" t="str">
        <f>IF((ISERROR((VLOOKUP(B326,Calculation!C$2:C$58,1,FALSE)))),"Not on list","")</f>
        <v/>
      </c>
    </row>
    <row r="327" spans="1:7" ht="18" customHeight="1" x14ac:dyDescent="0.15">
      <c r="B327" s="270" t="s">
        <v>17</v>
      </c>
      <c r="C327" s="345"/>
      <c r="D327" s="281">
        <v>0</v>
      </c>
      <c r="E327" s="269"/>
      <c r="F327"/>
    </row>
    <row r="328" spans="1:7" x14ac:dyDescent="0.15">
      <c r="B328" s="477" t="s">
        <v>8</v>
      </c>
      <c r="C328" s="346"/>
      <c r="D328" s="273"/>
      <c r="E328" s="269">
        <f>IF(B328="x",0,D$327/(D328/100)*0.8)</f>
        <v>0</v>
      </c>
      <c r="F328" t="str">
        <f>IF((ISERROR((VLOOKUP(B328,Calculation!C$2:C$58,1,FALSE)))),"Not on list","")</f>
        <v/>
      </c>
    </row>
    <row r="329" spans="1:7" x14ac:dyDescent="0.15">
      <c r="B329" s="322" t="s">
        <v>8</v>
      </c>
      <c r="C329" s="346"/>
      <c r="D329" s="273"/>
      <c r="E329" s="269">
        <f>IF(B329="x",0,D$327/(D329/100)*0.8)</f>
        <v>0</v>
      </c>
      <c r="F329" t="str">
        <f>IF((ISERROR((VLOOKUP(B329,Calculation!C$2:C$58,1,FALSE)))),"Not on list","")</f>
        <v/>
      </c>
    </row>
    <row r="330" spans="1:7" ht="8.25" customHeight="1" thickBot="1" x14ac:dyDescent="0.2">
      <c r="B330" s="274" t="s">
        <v>8</v>
      </c>
      <c r="C330" s="347"/>
      <c r="D330" s="276"/>
      <c r="E330" s="277"/>
      <c r="F330"/>
    </row>
    <row r="331" spans="1:7" x14ac:dyDescent="0.15">
      <c r="C331" s="3"/>
      <c r="E331" s="4"/>
      <c r="F331"/>
    </row>
    <row r="332" spans="1:7" x14ac:dyDescent="0.15">
      <c r="C332" s="3"/>
      <c r="E332" s="4"/>
      <c r="F332"/>
    </row>
    <row r="333" spans="1:7" ht="16" x14ac:dyDescent="0.2">
      <c r="A333" s="399">
        <v>4</v>
      </c>
      <c r="B333" s="633" t="s">
        <v>129</v>
      </c>
      <c r="C333" s="635"/>
      <c r="D333" s="637"/>
      <c r="E333" s="638"/>
      <c r="F333" s="631"/>
      <c r="G333" s="634"/>
    </row>
    <row r="334" spans="1:7" ht="14" thickBot="1" x14ac:dyDescent="0.2">
      <c r="B334" s="87" t="s">
        <v>1</v>
      </c>
      <c r="C334" s="92" t="s">
        <v>3</v>
      </c>
      <c r="D334" s="92" t="s">
        <v>4</v>
      </c>
      <c r="E334" s="93" t="s">
        <v>5</v>
      </c>
      <c r="F334"/>
    </row>
    <row r="335" spans="1:7" ht="18" customHeight="1" x14ac:dyDescent="0.15">
      <c r="B335" s="265" t="s">
        <v>16</v>
      </c>
      <c r="C335" s="344"/>
      <c r="D335" s="266">
        <v>0</v>
      </c>
      <c r="E335" s="278"/>
      <c r="F335"/>
    </row>
    <row r="336" spans="1:7" x14ac:dyDescent="0.15">
      <c r="B336" s="322" t="s">
        <v>8</v>
      </c>
      <c r="C336" s="346"/>
      <c r="D336" s="268"/>
      <c r="E336" s="269">
        <f>IF(B336="x",0,(D$335/(D336/100)*0.8))</f>
        <v>0</v>
      </c>
      <c r="F336" t="str">
        <f>IF((ISERROR((VLOOKUP(B336,Calculation!C$2:C$58,1,FALSE)))),"Not on list","")</f>
        <v/>
      </c>
    </row>
    <row r="337" spans="1:7" x14ac:dyDescent="0.15">
      <c r="B337" s="322" t="s">
        <v>8</v>
      </c>
      <c r="C337" s="346"/>
      <c r="D337" s="268"/>
      <c r="E337" s="269">
        <f>IF(B337="x",0,(D$335/(D337/100)*0.8))</f>
        <v>0</v>
      </c>
      <c r="F337" t="str">
        <f>IF((ISERROR((VLOOKUP(B337,Calculation!C$2:C$58,1,FALSE)))),"Not on list","")</f>
        <v/>
      </c>
    </row>
    <row r="338" spans="1:7" ht="18" customHeight="1" x14ac:dyDescent="0.15">
      <c r="B338" s="270" t="s">
        <v>17</v>
      </c>
      <c r="C338" s="345"/>
      <c r="D338" s="279">
        <v>0</v>
      </c>
      <c r="E338" s="269"/>
      <c r="F338"/>
    </row>
    <row r="339" spans="1:7" ht="12.75" customHeight="1" x14ac:dyDescent="0.15">
      <c r="B339" s="322" t="s">
        <v>8</v>
      </c>
      <c r="C339" s="346"/>
      <c r="D339" s="282"/>
      <c r="E339" s="269">
        <f>IF(B339="x",0,D$338/(D339/100)*0.8)</f>
        <v>0</v>
      </c>
      <c r="F339" t="str">
        <f>IF((ISERROR((VLOOKUP(B339,Calculation!C$2:C$58,1,FALSE)))),"Not on list","")</f>
        <v/>
      </c>
    </row>
    <row r="340" spans="1:7" ht="12.75" customHeight="1" x14ac:dyDescent="0.15">
      <c r="B340" s="322" t="s">
        <v>8</v>
      </c>
      <c r="C340" s="346"/>
      <c r="D340" s="282"/>
      <c r="E340" s="269">
        <f>IF(B340="x",0,D$338/(D340/100)*0.8)</f>
        <v>0</v>
      </c>
      <c r="F340" t="str">
        <f>IF((ISERROR((VLOOKUP(B340,Calculation!C$2:C$58,1,FALSE)))),"Not on list","")</f>
        <v/>
      </c>
    </row>
    <row r="341" spans="1:7" ht="8.25" customHeight="1" thickBot="1" x14ac:dyDescent="0.2">
      <c r="B341" s="274" t="s">
        <v>8</v>
      </c>
      <c r="C341" s="347"/>
      <c r="D341" s="276"/>
      <c r="E341" s="277"/>
      <c r="F341"/>
    </row>
    <row r="342" spans="1:7" x14ac:dyDescent="0.15">
      <c r="C342" s="3"/>
      <c r="E342" s="4"/>
      <c r="F342"/>
    </row>
    <row r="343" spans="1:7" x14ac:dyDescent="0.15">
      <c r="C343" s="3"/>
      <c r="E343" s="4"/>
      <c r="F343"/>
    </row>
    <row r="344" spans="1:7" ht="16" x14ac:dyDescent="0.2">
      <c r="A344" s="399">
        <v>5</v>
      </c>
      <c r="B344" s="633" t="s">
        <v>128</v>
      </c>
      <c r="C344" s="635"/>
      <c r="D344" s="637"/>
      <c r="E344" s="638"/>
      <c r="F344" s="631"/>
      <c r="G344" s="634"/>
    </row>
    <row r="345" spans="1:7" ht="14" thickBot="1" x14ac:dyDescent="0.2">
      <c r="B345" s="87" t="s">
        <v>1</v>
      </c>
      <c r="C345" s="92" t="s">
        <v>3</v>
      </c>
      <c r="D345" s="92" t="s">
        <v>4</v>
      </c>
      <c r="E345" s="93" t="s">
        <v>5</v>
      </c>
      <c r="F345"/>
    </row>
    <row r="346" spans="1:7" ht="18" customHeight="1" x14ac:dyDescent="0.15">
      <c r="B346" s="265" t="s">
        <v>16</v>
      </c>
      <c r="C346" s="344"/>
      <c r="D346" s="266">
        <v>0</v>
      </c>
      <c r="E346" s="278"/>
      <c r="F346"/>
    </row>
    <row r="347" spans="1:7" x14ac:dyDescent="0.15">
      <c r="B347" s="322" t="s">
        <v>8</v>
      </c>
      <c r="C347" s="346"/>
      <c r="D347" s="268"/>
      <c r="E347" s="269">
        <f>IF(B347="x",0,(D$346/(D347/100)*0.8))</f>
        <v>0</v>
      </c>
      <c r="F347" t="str">
        <f>IF((ISERROR((VLOOKUP(B347,Calculation!C$2:C$58,1,FALSE)))),"Not on list","")</f>
        <v/>
      </c>
    </row>
    <row r="348" spans="1:7" x14ac:dyDescent="0.15">
      <c r="B348" s="322" t="s">
        <v>8</v>
      </c>
      <c r="C348" s="346"/>
      <c r="D348" s="268"/>
      <c r="E348" s="269">
        <f>IF(B348="x",0,(D$346/(D348/100)*0.8))</f>
        <v>0</v>
      </c>
      <c r="F348" t="str">
        <f>IF((ISERROR((VLOOKUP(B348,Calculation!C$2:C$58,1,FALSE)))),"Not on list","")</f>
        <v/>
      </c>
    </row>
    <row r="349" spans="1:7" ht="18" customHeight="1" x14ac:dyDescent="0.15">
      <c r="B349" s="270" t="s">
        <v>17</v>
      </c>
      <c r="C349" s="345"/>
      <c r="D349" s="279">
        <v>0</v>
      </c>
      <c r="E349" s="269"/>
      <c r="F349"/>
    </row>
    <row r="350" spans="1:7" ht="12.75" customHeight="1" x14ac:dyDescent="0.15">
      <c r="B350" s="477" t="s">
        <v>8</v>
      </c>
      <c r="C350" s="345"/>
      <c r="D350" s="282"/>
      <c r="E350" s="269">
        <f>IF(B350="x",0,D$349/(D350/100)*0.8)</f>
        <v>0</v>
      </c>
      <c r="F350" t="str">
        <f>IF((ISERROR((VLOOKUP(B350,Calculation!C$2:C$58,1,FALSE)))),"Not on list","")</f>
        <v/>
      </c>
    </row>
    <row r="351" spans="1:7" ht="12.75" customHeight="1" x14ac:dyDescent="0.15">
      <c r="B351" s="477" t="s">
        <v>8</v>
      </c>
      <c r="C351" s="345"/>
      <c r="D351" s="282"/>
      <c r="E351" s="269">
        <f>IF(B351="x",0,D$349/(D351/100)*0.8)</f>
        <v>0</v>
      </c>
      <c r="F351" t="str">
        <f>IF((ISERROR((VLOOKUP(B351,Calculation!C$2:C$58,1,FALSE)))),"Not on list","")</f>
        <v/>
      </c>
    </row>
    <row r="352" spans="1:7" ht="8.25" customHeight="1" thickBot="1" x14ac:dyDescent="0.2">
      <c r="B352" s="274" t="s">
        <v>8</v>
      </c>
      <c r="C352" s="275"/>
      <c r="D352" s="276"/>
      <c r="E352" s="277"/>
      <c r="F352"/>
    </row>
    <row r="353" spans="1:7" x14ac:dyDescent="0.15">
      <c r="C353"/>
      <c r="D353"/>
      <c r="E353"/>
      <c r="F353"/>
    </row>
    <row r="354" spans="1:7" x14ac:dyDescent="0.15">
      <c r="C354"/>
      <c r="D354"/>
      <c r="E354"/>
      <c r="F354"/>
    </row>
    <row r="355" spans="1:7" ht="16" x14ac:dyDescent="0.2">
      <c r="A355" s="399">
        <v>1</v>
      </c>
      <c r="B355" s="5" t="s">
        <v>108</v>
      </c>
      <c r="C355" s="639"/>
      <c r="D355" s="640"/>
      <c r="E355" s="640"/>
      <c r="F355"/>
    </row>
    <row r="356" spans="1:7" ht="14" thickBot="1" x14ac:dyDescent="0.2">
      <c r="B356" s="87" t="s">
        <v>1</v>
      </c>
      <c r="C356" s="92" t="s">
        <v>3</v>
      </c>
      <c r="D356" s="92" t="s">
        <v>4</v>
      </c>
      <c r="E356" s="93" t="s">
        <v>5</v>
      </c>
      <c r="F356"/>
    </row>
    <row r="357" spans="1:7" ht="18" customHeight="1" x14ac:dyDescent="0.15">
      <c r="B357" s="94" t="s">
        <v>16</v>
      </c>
      <c r="C357" s="369"/>
      <c r="D357" s="98">
        <v>3.2523148148148151E-3</v>
      </c>
      <c r="E357" s="102"/>
      <c r="F357"/>
    </row>
    <row r="358" spans="1:7" x14ac:dyDescent="0.15">
      <c r="B358" s="95" t="s">
        <v>251</v>
      </c>
      <c r="C358" s="343">
        <v>1</v>
      </c>
      <c r="D358" s="99">
        <v>3.2523148148148151E-3</v>
      </c>
      <c r="E358" s="103">
        <f>IF(B358="x",0,D$357/(D358/100)*0.8)</f>
        <v>80.000000000000014</v>
      </c>
      <c r="F358" t="str">
        <f>IF((ISERROR((VLOOKUP(B358,Calculation!C$2:C$58,1,FALSE)))),"Not on list","")</f>
        <v/>
      </c>
    </row>
    <row r="359" spans="1:7" ht="18" customHeight="1" x14ac:dyDescent="0.15">
      <c r="B359" s="96" t="s">
        <v>17</v>
      </c>
      <c r="C359" s="370"/>
      <c r="D359" s="100">
        <v>6.0995370370370361E-3</v>
      </c>
      <c r="E359" s="104"/>
      <c r="F359"/>
    </row>
    <row r="360" spans="1:7" x14ac:dyDescent="0.15">
      <c r="B360" s="95" t="s">
        <v>253</v>
      </c>
      <c r="C360" s="343">
        <v>1</v>
      </c>
      <c r="D360" s="532">
        <v>6.0995370370370361E-3</v>
      </c>
      <c r="E360" s="105">
        <f>IF(B360="x",0,D$359/(D360/100)*0.8)</f>
        <v>80</v>
      </c>
      <c r="F360" t="str">
        <f>IF((ISERROR((VLOOKUP(B360,Calculation!C$2:C$58,1,FALSE)))),"Not on list","")</f>
        <v/>
      </c>
    </row>
    <row r="361" spans="1:7" x14ac:dyDescent="0.15">
      <c r="B361" s="95" t="s">
        <v>252</v>
      </c>
      <c r="C361" s="370">
        <v>2</v>
      </c>
      <c r="D361" s="99">
        <v>7.4074074074074068E-3</v>
      </c>
      <c r="E361" s="105">
        <f>IF(B361="x",0,D$359/(D361/100)*0.8)</f>
        <v>65.874999999999986</v>
      </c>
      <c r="F361" t="str">
        <f>IF((ISERROR((VLOOKUP(B361,Calculation!C$2:C$58,1,FALSE)))),"Not on list","")</f>
        <v/>
      </c>
    </row>
    <row r="362" spans="1:7" ht="8.25" customHeight="1" thickBot="1" x14ac:dyDescent="0.2">
      <c r="B362" s="97" t="s">
        <v>8</v>
      </c>
      <c r="C362" s="337"/>
      <c r="D362" s="101"/>
      <c r="E362" s="106"/>
      <c r="F362"/>
    </row>
    <row r="363" spans="1:7" x14ac:dyDescent="0.15">
      <c r="C363" s="3"/>
      <c r="E363" s="4"/>
      <c r="F363"/>
    </row>
    <row r="364" spans="1:7" x14ac:dyDescent="0.15">
      <c r="C364" s="3"/>
      <c r="E364" s="4"/>
      <c r="F364"/>
    </row>
    <row r="365" spans="1:7" ht="16" x14ac:dyDescent="0.2">
      <c r="A365" s="399">
        <v>2</v>
      </c>
      <c r="B365" s="5" t="s">
        <v>109</v>
      </c>
      <c r="C365" s="641"/>
      <c r="D365" s="642"/>
      <c r="E365" s="642"/>
      <c r="F365" s="631"/>
      <c r="G365" s="632"/>
    </row>
    <row r="366" spans="1:7" ht="14" thickBot="1" x14ac:dyDescent="0.2">
      <c r="B366" s="87" t="s">
        <v>1</v>
      </c>
      <c r="C366" s="92" t="s">
        <v>3</v>
      </c>
      <c r="D366" s="92" t="s">
        <v>4</v>
      </c>
      <c r="E366" s="93" t="s">
        <v>5</v>
      </c>
      <c r="F366"/>
    </row>
    <row r="367" spans="1:7" ht="18" customHeight="1" x14ac:dyDescent="0.15">
      <c r="B367" s="94" t="s">
        <v>16</v>
      </c>
      <c r="C367" s="53"/>
      <c r="D367" s="98">
        <v>0</v>
      </c>
      <c r="E367" s="110"/>
      <c r="F367"/>
    </row>
    <row r="368" spans="1:7" x14ac:dyDescent="0.15">
      <c r="B368" s="323" t="s">
        <v>8</v>
      </c>
      <c r="C368" s="54"/>
      <c r="D368" s="107"/>
      <c r="E368" s="103">
        <f>IF(B368="x",0,D$367/(D368/100)*0.8)</f>
        <v>0</v>
      </c>
      <c r="F368" t="str">
        <f>IF((ISERROR((VLOOKUP(B368,Calculation!C$2:C$58,1,FALSE)))),"Not on list","")</f>
        <v/>
      </c>
    </row>
    <row r="369" spans="1:7" x14ac:dyDescent="0.15">
      <c r="B369" s="323" t="s">
        <v>8</v>
      </c>
      <c r="C369" s="54"/>
      <c r="D369" s="107"/>
      <c r="E369" s="103">
        <f>IF(B369="x",0,D$367/(D369/100)*0.8)</f>
        <v>0</v>
      </c>
      <c r="F369" t="str">
        <f>IF((ISERROR((VLOOKUP(B369,Calculation!C$2:C$58,1,FALSE)))),"Not on list","")</f>
        <v/>
      </c>
    </row>
    <row r="370" spans="1:7" ht="18" customHeight="1" x14ac:dyDescent="0.15">
      <c r="B370" s="96" t="s">
        <v>17</v>
      </c>
      <c r="C370" s="55"/>
      <c r="D370" s="114">
        <v>5.6597222222222222E-3</v>
      </c>
      <c r="E370" s="111"/>
      <c r="F370"/>
    </row>
    <row r="371" spans="1:7" x14ac:dyDescent="0.15">
      <c r="B371" s="95" t="s">
        <v>253</v>
      </c>
      <c r="C371" s="54">
        <v>1</v>
      </c>
      <c r="D371" s="109">
        <v>5.6597222222222222E-3</v>
      </c>
      <c r="E371" s="103">
        <f>IF(B371="x",0,D$370/(D371/100)*0.8)</f>
        <v>80</v>
      </c>
      <c r="F371" t="str">
        <f>IF((ISERROR((VLOOKUP(B371,Calculation!C$2:C$58,1,FALSE)))),"Not on list","")</f>
        <v/>
      </c>
    </row>
    <row r="372" spans="1:7" x14ac:dyDescent="0.15">
      <c r="B372" s="95" t="s">
        <v>252</v>
      </c>
      <c r="C372" s="54">
        <v>2</v>
      </c>
      <c r="D372" s="109">
        <v>6.2847222222222219E-3</v>
      </c>
      <c r="E372" s="103">
        <f>IF(B372="x",0,D$370/(D372/100)*0.8)</f>
        <v>72.044198895027634</v>
      </c>
      <c r="F372" t="str">
        <f>IF((ISERROR((VLOOKUP(B372,Calculation!C$2:C$58,1,FALSE)))),"Not on list","")</f>
        <v/>
      </c>
    </row>
    <row r="373" spans="1:7" ht="8.25" customHeight="1" thickBot="1" x14ac:dyDescent="0.2">
      <c r="B373" s="97" t="s">
        <v>8</v>
      </c>
      <c r="C373" s="337"/>
      <c r="D373" s="101"/>
      <c r="E373" s="106"/>
      <c r="F373"/>
    </row>
    <row r="374" spans="1:7" x14ac:dyDescent="0.15">
      <c r="C374" s="3"/>
      <c r="D374" s="4"/>
      <c r="E374"/>
      <c r="F374"/>
    </row>
    <row r="375" spans="1:7" x14ac:dyDescent="0.15">
      <c r="C375" s="3"/>
      <c r="E375" s="4"/>
      <c r="F375"/>
    </row>
    <row r="376" spans="1:7" ht="16" x14ac:dyDescent="0.2">
      <c r="A376" s="399">
        <v>3</v>
      </c>
      <c r="B376" s="635" t="s">
        <v>212</v>
      </c>
      <c r="C376" s="635"/>
      <c r="D376" s="635"/>
      <c r="E376" s="635"/>
      <c r="F376" s="631"/>
      <c r="G376" s="634"/>
    </row>
    <row r="377" spans="1:7" ht="14" thickBot="1" x14ac:dyDescent="0.2">
      <c r="B377" s="87" t="s">
        <v>1</v>
      </c>
      <c r="C377" s="92" t="s">
        <v>3</v>
      </c>
      <c r="D377" s="92" t="s">
        <v>4</v>
      </c>
      <c r="E377" s="93" t="s">
        <v>5</v>
      </c>
      <c r="F377"/>
    </row>
    <row r="378" spans="1:7" ht="18" customHeight="1" x14ac:dyDescent="0.15">
      <c r="B378" s="94" t="s">
        <v>16</v>
      </c>
      <c r="C378" s="379"/>
      <c r="D378" s="98">
        <v>0</v>
      </c>
      <c r="E378" s="110"/>
      <c r="F378"/>
    </row>
    <row r="379" spans="1:7" x14ac:dyDescent="0.15">
      <c r="B379" s="323" t="s">
        <v>8</v>
      </c>
      <c r="C379" s="54"/>
      <c r="D379" s="109"/>
      <c r="E379" s="103">
        <f>IF(B379="x",0,(D$378/(D379/100)*0.8))</f>
        <v>0</v>
      </c>
      <c r="F379" t="str">
        <f>IF((ISERROR((VLOOKUP(B379,Calculation!C$2:C$58,1,FALSE)))),"Not on list","")</f>
        <v/>
      </c>
    </row>
    <row r="380" spans="1:7" x14ac:dyDescent="0.15">
      <c r="B380" s="323" t="s">
        <v>8</v>
      </c>
      <c r="C380" s="54"/>
      <c r="D380" s="109"/>
      <c r="E380" s="103">
        <f>IF(B380="x",0,(D$378/(D380/100)*0.8))</f>
        <v>0</v>
      </c>
      <c r="F380" t="str">
        <f>IF((ISERROR((VLOOKUP(B380,Calculation!C$2:C$58,1,FALSE)))),"Not on list","")</f>
        <v/>
      </c>
    </row>
    <row r="381" spans="1:7" ht="18" customHeight="1" x14ac:dyDescent="0.15">
      <c r="B381" s="96" t="s">
        <v>17</v>
      </c>
      <c r="C381" s="343"/>
      <c r="D381" s="108">
        <v>0</v>
      </c>
      <c r="E381" s="103"/>
      <c r="F381"/>
    </row>
    <row r="382" spans="1:7" x14ac:dyDescent="0.15">
      <c r="B382" s="95" t="s">
        <v>8</v>
      </c>
      <c r="C382" s="54"/>
      <c r="D382" s="113"/>
      <c r="E382" s="103">
        <f>IF(B382="x",0,(D$381/(D382/100)*0.8))</f>
        <v>0</v>
      </c>
      <c r="F382" t="str">
        <f>IF((ISERROR((VLOOKUP(B382,Calculation!C$2:C$58,1,FALSE)))),"Not on list","")</f>
        <v/>
      </c>
    </row>
    <row r="383" spans="1:7" x14ac:dyDescent="0.15">
      <c r="B383" s="95" t="s">
        <v>8</v>
      </c>
      <c r="C383" s="54"/>
      <c r="D383" s="99"/>
      <c r="E383" s="103">
        <f>IF(B383="x",0,(D$381/(D383/100)*0.8))</f>
        <v>0</v>
      </c>
      <c r="F383" t="str">
        <f>IF((ISERROR((VLOOKUP(B383,Calculation!C$2:C$58,1,FALSE)))),"Not on list","")</f>
        <v/>
      </c>
    </row>
    <row r="384" spans="1:7" ht="8.25" customHeight="1" thickBot="1" x14ac:dyDescent="0.2">
      <c r="B384" s="112" t="s">
        <v>8</v>
      </c>
      <c r="C384" s="337"/>
      <c r="D384" s="101"/>
      <c r="E384" s="106"/>
      <c r="F384"/>
    </row>
    <row r="385" spans="1:6" x14ac:dyDescent="0.15">
      <c r="C385" s="3"/>
      <c r="D385" s="4"/>
      <c r="E385"/>
      <c r="F385"/>
    </row>
    <row r="386" spans="1:6" x14ac:dyDescent="0.15">
      <c r="C386" s="56"/>
      <c r="D386" s="6"/>
      <c r="E386"/>
      <c r="F386"/>
    </row>
    <row r="387" spans="1:6" ht="16" x14ac:dyDescent="0.2">
      <c r="A387" s="399">
        <v>4</v>
      </c>
      <c r="B387" s="635" t="s">
        <v>213</v>
      </c>
      <c r="C387" s="635"/>
      <c r="D387" s="635"/>
      <c r="E387" s="635"/>
      <c r="F387"/>
    </row>
    <row r="388" spans="1:6" ht="14" thickBot="1" x14ac:dyDescent="0.2">
      <c r="B388" s="87" t="s">
        <v>1</v>
      </c>
      <c r="C388" s="92" t="s">
        <v>3</v>
      </c>
      <c r="D388" s="92" t="s">
        <v>4</v>
      </c>
      <c r="E388" s="93" t="s">
        <v>5</v>
      </c>
      <c r="F388"/>
    </row>
    <row r="389" spans="1:6" ht="18" customHeight="1" x14ac:dyDescent="0.15">
      <c r="B389" s="94" t="s">
        <v>16</v>
      </c>
      <c r="C389" s="379"/>
      <c r="D389" s="98">
        <v>0</v>
      </c>
      <c r="E389" s="110"/>
      <c r="F389"/>
    </row>
    <row r="390" spans="1:6" x14ac:dyDescent="0.15">
      <c r="B390" s="95" t="s">
        <v>8</v>
      </c>
      <c r="C390" s="54"/>
      <c r="D390" s="109"/>
      <c r="E390" s="103">
        <f>IF(B390="x",0,(D$389/(D390/100)*0.8))</f>
        <v>0</v>
      </c>
      <c r="F390" t="str">
        <f>IF((ISERROR((VLOOKUP(B390,Calculation!C$2:C$58,1,FALSE)))),"Not on list","")</f>
        <v/>
      </c>
    </row>
    <row r="391" spans="1:6" x14ac:dyDescent="0.15">
      <c r="B391" s="323" t="s">
        <v>8</v>
      </c>
      <c r="C391" s="54"/>
      <c r="D391" s="109"/>
      <c r="E391" s="103">
        <f>IF(B391="x",0,(D$389/(D391/100)*0.8))</f>
        <v>0</v>
      </c>
      <c r="F391" t="str">
        <f>IF((ISERROR((VLOOKUP(B391,Calculation!C$2:C$58,1,FALSE)))),"Not on list","")</f>
        <v/>
      </c>
    </row>
    <row r="392" spans="1:6" ht="18" customHeight="1" x14ac:dyDescent="0.15">
      <c r="B392" s="96" t="s">
        <v>17</v>
      </c>
      <c r="C392" s="343"/>
      <c r="D392" s="108">
        <v>0</v>
      </c>
      <c r="E392" s="103"/>
      <c r="F392"/>
    </row>
    <row r="393" spans="1:6" x14ac:dyDescent="0.15">
      <c r="B393" s="95" t="s">
        <v>8</v>
      </c>
      <c r="C393" s="343"/>
      <c r="D393" s="113"/>
      <c r="E393" s="103">
        <f>IF(B393="x",0,(D$392/(D393/100)*0.8))</f>
        <v>0</v>
      </c>
      <c r="F393" t="str">
        <f>IF((ISERROR((VLOOKUP(B393,Calculation!C$2:C$58,1,FALSE)))),"Not on list","")</f>
        <v/>
      </c>
    </row>
    <row r="394" spans="1:6" x14ac:dyDescent="0.15">
      <c r="B394" s="95" t="s">
        <v>8</v>
      </c>
      <c r="C394" s="343"/>
      <c r="D394" s="99"/>
      <c r="E394" s="103">
        <f>IF(B394="x",0,(D$392/(D394/100)*0.8))</f>
        <v>0</v>
      </c>
      <c r="F394" t="str">
        <f>IF((ISERROR((VLOOKUP(B394,Calculation!C$2:C$58,1,FALSE)))),"Not on list","")</f>
        <v/>
      </c>
    </row>
    <row r="395" spans="1:6" ht="8.25" customHeight="1" thickBot="1" x14ac:dyDescent="0.2">
      <c r="B395" s="112" t="s">
        <v>8</v>
      </c>
      <c r="C395" s="337"/>
      <c r="D395" s="101"/>
      <c r="E395" s="106"/>
      <c r="F395"/>
    </row>
    <row r="396" spans="1:6" x14ac:dyDescent="0.15">
      <c r="C396" s="56"/>
      <c r="D396" s="6"/>
      <c r="E396"/>
      <c r="F396"/>
    </row>
    <row r="397" spans="1:6" x14ac:dyDescent="0.15">
      <c r="C397" s="56"/>
      <c r="D397" s="6"/>
      <c r="E397"/>
      <c r="F397"/>
    </row>
    <row r="398" spans="1:6" ht="16" x14ac:dyDescent="0.2">
      <c r="A398" s="399">
        <v>5</v>
      </c>
      <c r="B398" s="5" t="s">
        <v>211</v>
      </c>
      <c r="C398" s="641"/>
      <c r="D398" s="642"/>
      <c r="E398" s="642"/>
      <c r="F398"/>
    </row>
    <row r="399" spans="1:6" ht="14" thickBot="1" x14ac:dyDescent="0.2">
      <c r="B399" s="87" t="s">
        <v>1</v>
      </c>
      <c r="C399" s="92" t="s">
        <v>3</v>
      </c>
      <c r="D399" s="92" t="s">
        <v>4</v>
      </c>
      <c r="E399" s="93" t="s">
        <v>5</v>
      </c>
      <c r="F399"/>
    </row>
    <row r="400" spans="1:6" ht="18" customHeight="1" x14ac:dyDescent="0.15">
      <c r="B400" s="94" t="s">
        <v>16</v>
      </c>
      <c r="C400" s="379"/>
      <c r="D400" s="98">
        <v>0</v>
      </c>
      <c r="E400" s="110"/>
      <c r="F400"/>
    </row>
    <row r="401" spans="1:7" x14ac:dyDescent="0.15">
      <c r="B401" s="323" t="s">
        <v>8</v>
      </c>
      <c r="C401" s="54"/>
      <c r="D401" s="107"/>
      <c r="E401" s="103">
        <f>IF(B401="x",0,(D$400/(D401/100)*0.8))</f>
        <v>0</v>
      </c>
      <c r="F401" t="str">
        <f>IF((ISERROR((VLOOKUP(B401,Calculation!C$2:C$58,1,FALSE)))),"Not on list","")</f>
        <v/>
      </c>
    </row>
    <row r="402" spans="1:7" x14ac:dyDescent="0.15">
      <c r="B402" s="323" t="s">
        <v>8</v>
      </c>
      <c r="C402" s="54"/>
      <c r="D402" s="109"/>
      <c r="E402" s="103">
        <f>IF(B402="x",0,(D$400/(D402/100)*0.8))</f>
        <v>0</v>
      </c>
      <c r="F402" t="str">
        <f>IF((ISERROR((VLOOKUP(B402,Calculation!C$2:C$58,1,FALSE)))),"Not on list","")</f>
        <v/>
      </c>
    </row>
    <row r="403" spans="1:7" ht="18" customHeight="1" x14ac:dyDescent="0.15">
      <c r="B403" s="96" t="s">
        <v>17</v>
      </c>
      <c r="C403" s="343"/>
      <c r="D403" s="108">
        <v>0</v>
      </c>
      <c r="E403" s="103"/>
      <c r="F403"/>
    </row>
    <row r="404" spans="1:7" x14ac:dyDescent="0.15">
      <c r="B404" s="323" t="s">
        <v>8</v>
      </c>
      <c r="C404" s="54"/>
      <c r="D404" s="107"/>
      <c r="E404" s="103">
        <f>IF(B404="x",0,(D$403/(D404/100)*0.8))</f>
        <v>0</v>
      </c>
      <c r="F404" t="str">
        <f>IF((ISERROR((VLOOKUP(B404,Calculation!C$2:C$58,1,FALSE)))),"Not on list","")</f>
        <v/>
      </c>
    </row>
    <row r="405" spans="1:7" x14ac:dyDescent="0.15">
      <c r="B405" s="323" t="s">
        <v>8</v>
      </c>
      <c r="C405" s="54"/>
      <c r="D405" s="99"/>
      <c r="E405" s="103">
        <f>IF(B405="x",0,(D$403/(D405/100)*0.8))</f>
        <v>0</v>
      </c>
      <c r="F405" t="str">
        <f>IF((ISERROR((VLOOKUP(B405,Calculation!C$2:C$58,1,FALSE)))),"Not on list","")</f>
        <v/>
      </c>
    </row>
    <row r="406" spans="1:7" ht="8.25" customHeight="1" thickBot="1" x14ac:dyDescent="0.2">
      <c r="B406" s="112" t="s">
        <v>8</v>
      </c>
      <c r="C406" s="52"/>
      <c r="D406" s="101"/>
      <c r="E406" s="106"/>
      <c r="F406"/>
    </row>
    <row r="407" spans="1:7" x14ac:dyDescent="0.15">
      <c r="C407" s="56"/>
      <c r="D407" s="6"/>
      <c r="E407"/>
      <c r="F407"/>
    </row>
    <row r="408" spans="1:7" x14ac:dyDescent="0.15">
      <c r="C408" s="3"/>
      <c r="E408" s="4"/>
      <c r="F408"/>
    </row>
    <row r="409" spans="1:7" ht="16" x14ac:dyDescent="0.2">
      <c r="A409" s="399">
        <v>1</v>
      </c>
      <c r="B409" s="633" t="s">
        <v>223</v>
      </c>
      <c r="C409" s="633"/>
      <c r="D409" s="633"/>
      <c r="E409" s="633"/>
      <c r="F409" s="631" t="s">
        <v>257</v>
      </c>
      <c r="G409" s="632"/>
    </row>
    <row r="410" spans="1:7" ht="14" thickBot="1" x14ac:dyDescent="0.2">
      <c r="B410" s="87" t="s">
        <v>1</v>
      </c>
      <c r="C410" s="71" t="s">
        <v>3</v>
      </c>
      <c r="D410" s="71" t="s">
        <v>4</v>
      </c>
      <c r="E410" s="72" t="s">
        <v>5</v>
      </c>
      <c r="F410"/>
    </row>
    <row r="411" spans="1:7" ht="18" customHeight="1" x14ac:dyDescent="0.15">
      <c r="B411" s="115" t="s">
        <v>16</v>
      </c>
      <c r="C411" s="371"/>
      <c r="D411" s="119">
        <v>0</v>
      </c>
      <c r="E411" s="124"/>
      <c r="F411"/>
    </row>
    <row r="412" spans="1:7" ht="14.25" customHeight="1" x14ac:dyDescent="0.15">
      <c r="B412" s="324" t="s">
        <v>8</v>
      </c>
      <c r="C412" s="340"/>
      <c r="D412" s="120"/>
      <c r="E412" s="125">
        <f>IF(B412="x",0,(D$411/(D412/100)*0.8))</f>
        <v>0</v>
      </c>
      <c r="F412" t="str">
        <f>IF((ISERROR((VLOOKUP(B412,Calculation!C$2:C$58,1,FALSE)))),"Not on list","")</f>
        <v/>
      </c>
    </row>
    <row r="413" spans="1:7" ht="14.25" customHeight="1" x14ac:dyDescent="0.15">
      <c r="B413" s="324" t="s">
        <v>8</v>
      </c>
      <c r="C413" s="340"/>
      <c r="D413" s="120"/>
      <c r="E413" s="125">
        <f>IF(B413="x",0,(D$411/(D413/100)*0.8))</f>
        <v>0</v>
      </c>
      <c r="F413" t="str">
        <f>IF((ISERROR((VLOOKUP(B413,Calculation!C$2:C$58,1,FALSE)))),"Not on list","")</f>
        <v/>
      </c>
    </row>
    <row r="414" spans="1:7" ht="18" customHeight="1" x14ac:dyDescent="0.15">
      <c r="B414" s="117" t="s">
        <v>17</v>
      </c>
      <c r="C414" s="372"/>
      <c r="D414" s="121">
        <v>0</v>
      </c>
      <c r="E414" s="126"/>
      <c r="F414"/>
    </row>
    <row r="415" spans="1:7" x14ac:dyDescent="0.15">
      <c r="B415" s="324" t="s">
        <v>8</v>
      </c>
      <c r="C415" s="373"/>
      <c r="D415" s="122"/>
      <c r="E415" s="127">
        <f>IF(B415="x",0,(D$414/(D415/100)*0.8))</f>
        <v>0</v>
      </c>
      <c r="F415" t="str">
        <f>IF((ISERROR((VLOOKUP(B415,Calculation!C$2:C$58,1,FALSE)))),"Not on list","")</f>
        <v/>
      </c>
    </row>
    <row r="416" spans="1:7" x14ac:dyDescent="0.15">
      <c r="B416" s="116" t="s">
        <v>8</v>
      </c>
      <c r="C416" s="373"/>
      <c r="D416" s="122"/>
      <c r="E416" s="127">
        <f>IF(B416="x",0,(D$414/(D416/100)*0.8))</f>
        <v>0</v>
      </c>
      <c r="F416" t="str">
        <f>IF((ISERROR((VLOOKUP(B416,Calculation!C$2:C$58,1,FALSE)))),"Not on list","")</f>
        <v/>
      </c>
    </row>
    <row r="417" spans="1:7" ht="8.25" customHeight="1" thickBot="1" x14ac:dyDescent="0.2">
      <c r="B417" s="118" t="s">
        <v>8</v>
      </c>
      <c r="C417" s="374"/>
      <c r="D417" s="123"/>
      <c r="E417" s="128"/>
      <c r="F417"/>
    </row>
    <row r="418" spans="1:7" x14ac:dyDescent="0.15">
      <c r="C418" s="3"/>
      <c r="E418" s="4"/>
      <c r="F418"/>
    </row>
    <row r="419" spans="1:7" x14ac:dyDescent="0.15">
      <c r="C419" s="3"/>
      <c r="E419" s="4"/>
      <c r="F419"/>
    </row>
    <row r="420" spans="1:7" ht="16" x14ac:dyDescent="0.2">
      <c r="A420" s="399">
        <v>2</v>
      </c>
      <c r="B420" s="633" t="s">
        <v>189</v>
      </c>
      <c r="C420" s="633"/>
      <c r="D420" s="633"/>
      <c r="E420" s="633"/>
      <c r="F420" s="631"/>
      <c r="G420" s="632"/>
    </row>
    <row r="421" spans="1:7" ht="14" thickBot="1" x14ac:dyDescent="0.2">
      <c r="B421" s="87" t="s">
        <v>1</v>
      </c>
      <c r="C421" s="71" t="s">
        <v>3</v>
      </c>
      <c r="D421" s="71" t="s">
        <v>4</v>
      </c>
      <c r="E421" s="72" t="s">
        <v>5</v>
      </c>
      <c r="F421"/>
    </row>
    <row r="422" spans="1:7" ht="18" customHeight="1" x14ac:dyDescent="0.15">
      <c r="B422" s="115" t="s">
        <v>16</v>
      </c>
      <c r="C422" s="339"/>
      <c r="D422" s="119">
        <v>1.8576388888888889E-2</v>
      </c>
      <c r="E422" s="134"/>
      <c r="F422"/>
    </row>
    <row r="423" spans="1:7" x14ac:dyDescent="0.15">
      <c r="B423" s="116" t="s">
        <v>254</v>
      </c>
      <c r="C423" s="338">
        <v>1</v>
      </c>
      <c r="D423" s="130">
        <v>1.8576388888888889E-2</v>
      </c>
      <c r="E423" s="125">
        <f>IF(B423="x",0,(D$422/(D423/100)*0.8))</f>
        <v>80</v>
      </c>
      <c r="F423" t="str">
        <f>IF((ISERROR((VLOOKUP(B423,Calculation!C$2:C$58,1,FALSE)))),"Not on list","")</f>
        <v/>
      </c>
    </row>
    <row r="424" spans="1:7" x14ac:dyDescent="0.15">
      <c r="B424" s="324" t="s">
        <v>8</v>
      </c>
      <c r="C424" s="338"/>
      <c r="D424" s="130"/>
      <c r="E424" s="125">
        <f>IF(B424="x",0,(D$422/(D424/100)*0.8))</f>
        <v>0</v>
      </c>
      <c r="F424" t="str">
        <f>IF((ISERROR((VLOOKUP(B424,Calculation!C$2:C$58,1,FALSE)))),"Not on list","")</f>
        <v/>
      </c>
    </row>
    <row r="425" spans="1:7" ht="18" customHeight="1" x14ac:dyDescent="0.15">
      <c r="B425" s="117" t="s">
        <v>17</v>
      </c>
      <c r="C425" s="340"/>
      <c r="D425" s="121">
        <v>0</v>
      </c>
      <c r="E425" s="125"/>
      <c r="F425"/>
    </row>
    <row r="426" spans="1:7" x14ac:dyDescent="0.15">
      <c r="B426" s="324" t="s">
        <v>8</v>
      </c>
      <c r="C426" s="377"/>
      <c r="D426" s="132"/>
      <c r="E426" s="125">
        <f>IF(B426="x",0,D$425/(D426/100)*0.8)</f>
        <v>0</v>
      </c>
      <c r="F426"/>
    </row>
    <row r="427" spans="1:7" x14ac:dyDescent="0.15">
      <c r="B427" s="116" t="s">
        <v>8</v>
      </c>
      <c r="C427" s="377"/>
      <c r="D427" s="132"/>
      <c r="E427" s="125">
        <f>IF(B427="x",0,D$425/(D427/100)*0.8)</f>
        <v>0</v>
      </c>
      <c r="F427"/>
    </row>
    <row r="428" spans="1:7" ht="8.25" customHeight="1" thickBot="1" x14ac:dyDescent="0.2">
      <c r="B428" s="129" t="s">
        <v>8</v>
      </c>
      <c r="C428" s="378"/>
      <c r="D428" s="133"/>
      <c r="E428" s="135"/>
      <c r="F428"/>
    </row>
    <row r="429" spans="1:7" x14ac:dyDescent="0.15">
      <c r="C429" s="3"/>
      <c r="E429" s="4"/>
      <c r="F429"/>
    </row>
    <row r="430" spans="1:7" x14ac:dyDescent="0.15">
      <c r="C430" s="3"/>
      <c r="E430" s="4"/>
      <c r="F430"/>
    </row>
    <row r="431" spans="1:7" ht="16" x14ac:dyDescent="0.2">
      <c r="A431" s="399">
        <v>3</v>
      </c>
      <c r="B431" s="633" t="s">
        <v>194</v>
      </c>
      <c r="C431" s="633"/>
      <c r="D431" s="633"/>
      <c r="E431" s="633"/>
      <c r="F431" s="631"/>
      <c r="G431" s="632"/>
    </row>
    <row r="432" spans="1:7" ht="14" thickBot="1" x14ac:dyDescent="0.2">
      <c r="B432" s="87" t="s">
        <v>1</v>
      </c>
      <c r="C432" s="71" t="s">
        <v>3</v>
      </c>
      <c r="D432" s="71" t="s">
        <v>4</v>
      </c>
      <c r="E432" s="72" t="s">
        <v>5</v>
      </c>
      <c r="F432"/>
    </row>
    <row r="433" spans="1:6" ht="18" customHeight="1" x14ac:dyDescent="0.15">
      <c r="B433" s="115" t="s">
        <v>16</v>
      </c>
      <c r="C433" s="34"/>
      <c r="D433" s="119">
        <v>0</v>
      </c>
      <c r="E433" s="143"/>
      <c r="F433"/>
    </row>
    <row r="434" spans="1:6" ht="14.25" customHeight="1" x14ac:dyDescent="0.15">
      <c r="B434" s="324" t="s">
        <v>8</v>
      </c>
      <c r="C434" s="37"/>
      <c r="D434" s="130"/>
      <c r="E434" s="144">
        <f>IF(B434="x",0,(D$433/(D434/100)*0.8))</f>
        <v>0</v>
      </c>
      <c r="F434" t="str">
        <f>IF((ISERROR((VLOOKUP(B434,Calculation!C$2:C$58,1,FALSE)))),"Not on list","")</f>
        <v/>
      </c>
    </row>
    <row r="435" spans="1:6" ht="14.25" customHeight="1" x14ac:dyDescent="0.15">
      <c r="B435" s="324" t="s">
        <v>8</v>
      </c>
      <c r="C435" s="37"/>
      <c r="D435" s="130"/>
      <c r="E435" s="144">
        <f>IF(B435="x",0,(D$433/(D435/100)*0.8))</f>
        <v>0</v>
      </c>
      <c r="F435" t="str">
        <f>IF((ISERROR((VLOOKUP(B435,Calculation!C$2:C$58,1,FALSE)))),"Not on list","")</f>
        <v/>
      </c>
    </row>
    <row r="436" spans="1:6" ht="18" customHeight="1" x14ac:dyDescent="0.15">
      <c r="B436" s="117" t="s">
        <v>17</v>
      </c>
      <c r="C436" s="35"/>
      <c r="D436" s="121">
        <v>0</v>
      </c>
      <c r="E436" s="144"/>
      <c r="F436"/>
    </row>
    <row r="437" spans="1:6" x14ac:dyDescent="0.15">
      <c r="B437" s="116" t="s">
        <v>8</v>
      </c>
      <c r="C437" s="338"/>
      <c r="D437" s="122"/>
      <c r="E437" s="144">
        <f>IF(B437="x",0,D$436/(D437/100)*0.8)</f>
        <v>0</v>
      </c>
      <c r="F437" t="str">
        <f>IF((ISERROR((VLOOKUP(B437,Calculation!C$2:C$58,1,FALSE)))),"Not on list","")</f>
        <v/>
      </c>
    </row>
    <row r="438" spans="1:6" x14ac:dyDescent="0.15">
      <c r="B438" s="324" t="s">
        <v>8</v>
      </c>
      <c r="C438" s="338"/>
      <c r="D438" s="132"/>
      <c r="E438" s="144">
        <f>IF(B438="x",0,D$436/(D438/100)*0.8)</f>
        <v>0</v>
      </c>
      <c r="F438" t="str">
        <f>IF((ISERROR((VLOOKUP(B438,Calculation!C$2:C$58,1,FALSE)))),"Not on list","")</f>
        <v/>
      </c>
    </row>
    <row r="439" spans="1:6" ht="8.25" customHeight="1" thickBot="1" x14ac:dyDescent="0.2">
      <c r="B439" s="129" t="s">
        <v>8</v>
      </c>
      <c r="C439" s="36"/>
      <c r="D439" s="142"/>
      <c r="E439" s="145"/>
      <c r="F439"/>
    </row>
    <row r="440" spans="1:6" x14ac:dyDescent="0.15">
      <c r="C440" s="3"/>
      <c r="E440" s="4"/>
      <c r="F440"/>
    </row>
    <row r="441" spans="1:6" x14ac:dyDescent="0.15">
      <c r="C441" s="3"/>
      <c r="E441" s="4"/>
      <c r="F441"/>
    </row>
    <row r="442" spans="1:6" ht="16" x14ac:dyDescent="0.2">
      <c r="A442" s="399">
        <v>4</v>
      </c>
      <c r="B442" s="633" t="s">
        <v>35</v>
      </c>
      <c r="C442" s="633"/>
      <c r="D442" s="635"/>
      <c r="E442" s="4"/>
      <c r="F442"/>
    </row>
    <row r="443" spans="1:6" ht="14" thickBot="1" x14ac:dyDescent="0.2">
      <c r="B443" s="87" t="s">
        <v>1</v>
      </c>
      <c r="C443" s="71" t="s">
        <v>3</v>
      </c>
      <c r="D443" s="71" t="s">
        <v>4</v>
      </c>
      <c r="E443" s="72" t="s">
        <v>5</v>
      </c>
      <c r="F443"/>
    </row>
    <row r="444" spans="1:6" ht="18" customHeight="1" x14ac:dyDescent="0.15">
      <c r="B444" s="115" t="s">
        <v>16</v>
      </c>
      <c r="C444" s="339"/>
      <c r="D444" s="119">
        <v>0</v>
      </c>
      <c r="E444" s="134"/>
      <c r="F444"/>
    </row>
    <row r="445" spans="1:6" x14ac:dyDescent="0.15">
      <c r="B445" s="116" t="s">
        <v>8</v>
      </c>
      <c r="C445" s="338"/>
      <c r="D445" s="147"/>
      <c r="E445" s="125">
        <f>IF(B445="x",0,(D$444/(D445/100)*0.8))</f>
        <v>0</v>
      </c>
      <c r="F445" t="str">
        <f>IF((ISERROR((VLOOKUP(B445,Calculation!C$2:C$58,1,FALSE)))),"Not on list","")</f>
        <v/>
      </c>
    </row>
    <row r="446" spans="1:6" x14ac:dyDescent="0.15">
      <c r="B446" s="324" t="s">
        <v>8</v>
      </c>
      <c r="C446" s="338"/>
      <c r="D446" s="131"/>
      <c r="E446" s="125">
        <f>IF(B446="x",0,(D$444/(D446/100)*0.8))</f>
        <v>0</v>
      </c>
      <c r="F446" t="str">
        <f>IF((ISERROR((VLOOKUP(B446,Calculation!C$2:C$58,1,FALSE)))),"Not on list","")</f>
        <v/>
      </c>
    </row>
    <row r="447" spans="1:6" ht="18" customHeight="1" x14ac:dyDescent="0.15">
      <c r="B447" s="117" t="s">
        <v>17</v>
      </c>
      <c r="C447" s="340"/>
      <c r="D447" s="121">
        <v>0</v>
      </c>
      <c r="E447" s="125"/>
      <c r="F447"/>
    </row>
    <row r="448" spans="1:6" x14ac:dyDescent="0.15">
      <c r="B448" s="116" t="s">
        <v>8</v>
      </c>
      <c r="C448" s="338"/>
      <c r="D448" s="122"/>
      <c r="E448" s="125">
        <f>IF(B448="x",0,(D$447/(D448/100)*0.8))</f>
        <v>0</v>
      </c>
      <c r="F448" t="str">
        <f>IF((ISERROR((VLOOKUP(B448,Calculation!C$2:C$58,1,FALSE)))),"Not on list","")</f>
        <v/>
      </c>
    </row>
    <row r="449" spans="1:6" x14ac:dyDescent="0.15">
      <c r="B449" s="324" t="s">
        <v>8</v>
      </c>
      <c r="C449" s="338"/>
      <c r="D449" s="122"/>
      <c r="E449" s="125">
        <f>IF(B449="x",0,(D$447/(D449/100)*0.8))</f>
        <v>0</v>
      </c>
      <c r="F449" t="str">
        <f>IF((ISERROR((VLOOKUP(B449,Calculation!C$2:C$58,1,FALSE)))),"Not on list","")</f>
        <v/>
      </c>
    </row>
    <row r="450" spans="1:6" ht="8.25" customHeight="1" thickBot="1" x14ac:dyDescent="0.2">
      <c r="B450" s="146" t="s">
        <v>8</v>
      </c>
      <c r="C450" s="32"/>
      <c r="D450" s="148"/>
      <c r="E450" s="135"/>
      <c r="F450"/>
    </row>
    <row r="451" spans="1:6" x14ac:dyDescent="0.15">
      <c r="C451" s="3"/>
      <c r="E451" s="4"/>
      <c r="F451"/>
    </row>
    <row r="452" spans="1:6" x14ac:dyDescent="0.15">
      <c r="C452" s="3"/>
      <c r="E452" s="4"/>
      <c r="F452"/>
    </row>
    <row r="453" spans="1:6" ht="16" x14ac:dyDescent="0.2">
      <c r="A453" s="399">
        <v>5</v>
      </c>
      <c r="B453" s="5"/>
      <c r="C453" s="3"/>
      <c r="E453" s="4"/>
      <c r="F453"/>
    </row>
    <row r="454" spans="1:6" ht="14" thickBot="1" x14ac:dyDescent="0.2">
      <c r="B454" s="87" t="s">
        <v>1</v>
      </c>
      <c r="C454" s="71" t="s">
        <v>3</v>
      </c>
      <c r="D454" s="71" t="s">
        <v>4</v>
      </c>
      <c r="E454" s="72" t="s">
        <v>5</v>
      </c>
      <c r="F454"/>
    </row>
    <row r="455" spans="1:6" ht="18" customHeight="1" x14ac:dyDescent="0.15">
      <c r="B455" s="115" t="s">
        <v>16</v>
      </c>
      <c r="C455" s="339"/>
      <c r="D455" s="119">
        <v>0</v>
      </c>
      <c r="E455" s="134"/>
      <c r="F455"/>
    </row>
    <row r="456" spans="1:6" x14ac:dyDescent="0.15">
      <c r="B456" s="324" t="s">
        <v>8</v>
      </c>
      <c r="C456" s="338"/>
      <c r="D456" s="122"/>
      <c r="E456" s="125">
        <f>IF(B456="x",0,(D$455/(D456/100)*0.8))</f>
        <v>0</v>
      </c>
      <c r="F456" t="str">
        <f>IF((ISERROR((VLOOKUP(B456,Calculation!C$2:C$58,1,FALSE)))),"Not on list","")</f>
        <v/>
      </c>
    </row>
    <row r="457" spans="1:6" x14ac:dyDescent="0.15">
      <c r="B457" s="116" t="s">
        <v>8</v>
      </c>
      <c r="C457" s="377"/>
      <c r="D457" s="132"/>
      <c r="E457" s="125">
        <f>IF(B457="x",0,(D$455/(D457/100)*0.8))</f>
        <v>0</v>
      </c>
      <c r="F457" t="str">
        <f>IF((ISERROR((VLOOKUP(B457,Calculation!C$2:C$58,1,FALSE)))),"Not on list","")</f>
        <v/>
      </c>
    </row>
    <row r="458" spans="1:6" ht="18" customHeight="1" x14ac:dyDescent="0.15">
      <c r="B458" s="117" t="s">
        <v>17</v>
      </c>
      <c r="C458" s="340"/>
      <c r="D458" s="121">
        <v>0</v>
      </c>
      <c r="E458" s="125"/>
      <c r="F458"/>
    </row>
    <row r="459" spans="1:6" x14ac:dyDescent="0.15">
      <c r="B459" s="324" t="s">
        <v>8</v>
      </c>
      <c r="C459" s="341"/>
      <c r="D459" s="122"/>
      <c r="E459" s="125">
        <f>IF(B459="x",0,(D$458/(D459/100)*0.8))</f>
        <v>0</v>
      </c>
      <c r="F459" t="str">
        <f>IF((ISERROR((VLOOKUP(B459,Calculation!C$2:C$58,1,FALSE)))),"Not on list","")</f>
        <v/>
      </c>
    </row>
    <row r="460" spans="1:6" x14ac:dyDescent="0.15">
      <c r="B460" s="324" t="s">
        <v>8</v>
      </c>
      <c r="C460" s="341"/>
      <c r="D460" s="122"/>
      <c r="E460" s="125">
        <f>IF(B460="x",0,(D$458/(D460/100)*0.8))</f>
        <v>0</v>
      </c>
      <c r="F460" t="str">
        <f>IF((ISERROR((VLOOKUP(B460,Calculation!C$2:C$58,1,FALSE)))),"Not on list","")</f>
        <v/>
      </c>
    </row>
    <row r="461" spans="1:6" ht="8.25" customHeight="1" thickBot="1" x14ac:dyDescent="0.2">
      <c r="B461" s="146" t="s">
        <v>8</v>
      </c>
      <c r="C461" s="32"/>
      <c r="D461" s="148"/>
      <c r="E461" s="135"/>
      <c r="F461"/>
    </row>
    <row r="462" spans="1:6" x14ac:dyDescent="0.15">
      <c r="C462" s="3"/>
      <c r="E462" s="4"/>
      <c r="F462"/>
    </row>
    <row r="463" spans="1:6" x14ac:dyDescent="0.15">
      <c r="C463" s="56"/>
      <c r="D463"/>
      <c r="E463" s="6"/>
      <c r="F463"/>
    </row>
    <row r="464" spans="1:6" ht="16" x14ac:dyDescent="0.2">
      <c r="A464" s="399">
        <v>6</v>
      </c>
      <c r="B464" s="5"/>
      <c r="C464" s="3"/>
      <c r="E464" s="4"/>
      <c r="F464"/>
    </row>
    <row r="465" spans="1:7" ht="14" thickBot="1" x14ac:dyDescent="0.2">
      <c r="B465" s="87" t="s">
        <v>1</v>
      </c>
      <c r="C465" s="71" t="s">
        <v>3</v>
      </c>
      <c r="D465" s="71" t="s">
        <v>4</v>
      </c>
      <c r="E465" s="72" t="s">
        <v>5</v>
      </c>
      <c r="F465"/>
    </row>
    <row r="466" spans="1:7" ht="18" customHeight="1" x14ac:dyDescent="0.15">
      <c r="B466" s="115" t="s">
        <v>16</v>
      </c>
      <c r="C466" s="339"/>
      <c r="D466" s="119">
        <v>0</v>
      </c>
      <c r="E466" s="134"/>
      <c r="F466"/>
    </row>
    <row r="467" spans="1:7" x14ac:dyDescent="0.15">
      <c r="B467" s="324" t="s">
        <v>8</v>
      </c>
      <c r="C467" s="338"/>
      <c r="D467" s="122"/>
      <c r="E467" s="125">
        <f>IF(B467="x",0,(D$466/(D467/100)*0.8))</f>
        <v>0</v>
      </c>
      <c r="F467" t="str">
        <f>IF((ISERROR((VLOOKUP(B467,Calculation!C$2:C$58,1,FALSE)))),"Not on list","")</f>
        <v/>
      </c>
    </row>
    <row r="468" spans="1:7" x14ac:dyDescent="0.15">
      <c r="B468" s="324" t="s">
        <v>8</v>
      </c>
      <c r="C468" s="377"/>
      <c r="D468" s="132"/>
      <c r="E468" s="125">
        <f t="shared" ref="E468" si="7">IF(B468="x",0,(D$466/(D468/100)*0.8))</f>
        <v>0</v>
      </c>
      <c r="F468" t="str">
        <f>IF((ISERROR((VLOOKUP(B468,Calculation!C$2:C$58,1,FALSE)))),"Not on list","")</f>
        <v/>
      </c>
    </row>
    <row r="469" spans="1:7" ht="18" customHeight="1" x14ac:dyDescent="0.15">
      <c r="B469" s="117" t="s">
        <v>17</v>
      </c>
      <c r="C469" s="340"/>
      <c r="D469" s="121">
        <v>0</v>
      </c>
      <c r="E469" s="125"/>
      <c r="F469"/>
    </row>
    <row r="470" spans="1:7" x14ac:dyDescent="0.15">
      <c r="B470" s="324" t="s">
        <v>8</v>
      </c>
      <c r="C470" s="341"/>
      <c r="D470" s="122"/>
      <c r="E470" s="125">
        <f>IF(B470="x",0,(D$469/(D470/100)*0.8))</f>
        <v>0</v>
      </c>
      <c r="F470" t="str">
        <f>IF((ISERROR((VLOOKUP(B470,Calculation!C$2:C$58,1,FALSE)))),"Not on list","")</f>
        <v/>
      </c>
    </row>
    <row r="471" spans="1:7" x14ac:dyDescent="0.15">
      <c r="B471" s="116" t="s">
        <v>8</v>
      </c>
      <c r="C471" s="341"/>
      <c r="D471" s="122"/>
      <c r="E471" s="125">
        <f>IF(B471="x",0,(D$469/(D471/100)*0.8))</f>
        <v>0</v>
      </c>
      <c r="F471" t="str">
        <f>IF((ISERROR((VLOOKUP(B471,Calculation!C$2:C$58,1,FALSE)))),"Not on list","")</f>
        <v/>
      </c>
    </row>
    <row r="472" spans="1:7" ht="8.25" customHeight="1" thickBot="1" x14ac:dyDescent="0.2">
      <c r="B472" s="146" t="s">
        <v>8</v>
      </c>
      <c r="C472" s="390"/>
      <c r="D472" s="148"/>
      <c r="E472" s="135"/>
      <c r="F472"/>
    </row>
    <row r="473" spans="1:7" x14ac:dyDescent="0.15">
      <c r="C473" s="56"/>
      <c r="D473"/>
      <c r="E473" s="6"/>
      <c r="F473"/>
    </row>
    <row r="474" spans="1:7" x14ac:dyDescent="0.15">
      <c r="C474" s="56"/>
      <c r="D474"/>
      <c r="E474" s="6"/>
      <c r="F474"/>
    </row>
    <row r="475" spans="1:7" ht="16" x14ac:dyDescent="0.2">
      <c r="A475" s="399">
        <v>7</v>
      </c>
      <c r="B475" s="633"/>
      <c r="C475" s="633"/>
      <c r="D475" s="633"/>
      <c r="E475" s="633"/>
      <c r="F475"/>
    </row>
    <row r="476" spans="1:7" ht="16" thickBot="1" x14ac:dyDescent="0.25">
      <c r="B476" s="87" t="s">
        <v>1</v>
      </c>
      <c r="C476" s="71" t="s">
        <v>3</v>
      </c>
      <c r="D476" s="71" t="s">
        <v>4</v>
      </c>
      <c r="E476" s="72" t="s">
        <v>5</v>
      </c>
      <c r="F476"/>
      <c r="G476" s="39"/>
    </row>
    <row r="477" spans="1:7" ht="18" customHeight="1" x14ac:dyDescent="0.2">
      <c r="B477" s="115" t="s">
        <v>16</v>
      </c>
      <c r="C477" s="339"/>
      <c r="D477" s="119">
        <v>0</v>
      </c>
      <c r="E477" s="134"/>
      <c r="F477"/>
      <c r="G477" s="39"/>
    </row>
    <row r="478" spans="1:7" ht="12" customHeight="1" x14ac:dyDescent="0.2">
      <c r="B478" s="324" t="s">
        <v>8</v>
      </c>
      <c r="C478" s="340"/>
      <c r="D478" s="131"/>
      <c r="E478" s="125">
        <f>IF(B478="x",0,(D$477/(D478/100)*0.8))</f>
        <v>0</v>
      </c>
      <c r="F478" t="str">
        <f>IF((ISERROR((VLOOKUP(B478,Calculation!C$2:C$58,1,FALSE)))),"Not on list","")</f>
        <v/>
      </c>
      <c r="G478" s="39"/>
    </row>
    <row r="479" spans="1:7" ht="12" customHeight="1" x14ac:dyDescent="0.2">
      <c r="B479" s="324" t="s">
        <v>8</v>
      </c>
      <c r="C479" s="340"/>
      <c r="D479" s="131"/>
      <c r="E479" s="125">
        <f t="shared" ref="E479" si="8">IF(B479="x",0,(D$477/(D479/100)*0.8))</f>
        <v>0</v>
      </c>
      <c r="F479" t="str">
        <f>IF((ISERROR((VLOOKUP(B479,Calculation!C$2:C$58,1,FALSE)))),"Not on list","")</f>
        <v/>
      </c>
      <c r="G479" s="39"/>
    </row>
    <row r="480" spans="1:7" ht="18" customHeight="1" x14ac:dyDescent="0.15">
      <c r="B480" s="117" t="s">
        <v>17</v>
      </c>
      <c r="C480" s="340"/>
      <c r="D480" s="121">
        <v>0</v>
      </c>
      <c r="E480" s="125"/>
      <c r="F480"/>
    </row>
    <row r="481" spans="2:7" ht="12" customHeight="1" x14ac:dyDescent="0.2">
      <c r="B481" s="324" t="s">
        <v>8</v>
      </c>
      <c r="C481" s="340"/>
      <c r="D481" s="120"/>
      <c r="E481" s="125">
        <f>IF(B481="x",0,D$480/(D481/100)*0.8)</f>
        <v>0</v>
      </c>
      <c r="F481" t="str">
        <f>IF((ISERROR((VLOOKUP(B481,Calculation!C$2:C$58,1,FALSE)))),"Not on list","")</f>
        <v/>
      </c>
      <c r="G481" s="39"/>
    </row>
    <row r="482" spans="2:7" ht="12" customHeight="1" x14ac:dyDescent="0.2">
      <c r="B482" s="324" t="s">
        <v>8</v>
      </c>
      <c r="C482" s="340"/>
      <c r="D482" s="120"/>
      <c r="E482" s="125">
        <f>IF(B482="x",0,D$480/(D482/100)*0.8)</f>
        <v>0</v>
      </c>
      <c r="F482" t="str">
        <f>IF((ISERROR((VLOOKUP(B482,Calculation!C$2:C$58,1,FALSE)))),"Not on list","")</f>
        <v/>
      </c>
      <c r="G482" s="39"/>
    </row>
    <row r="483" spans="2:7" ht="8" customHeight="1" thickBot="1" x14ac:dyDescent="0.25">
      <c r="B483" s="118" t="s">
        <v>8</v>
      </c>
      <c r="C483" s="390"/>
      <c r="D483" s="148"/>
      <c r="E483" s="135"/>
      <c r="F483"/>
      <c r="G483" s="39"/>
    </row>
    <row r="488" spans="2:7" x14ac:dyDescent="0.15">
      <c r="D488" s="2"/>
      <c r="E488" s="6"/>
      <c r="F488"/>
    </row>
  </sheetData>
  <mergeCells count="65">
    <mergeCell ref="A1:F1"/>
    <mergeCell ref="D3:E3"/>
    <mergeCell ref="D5:E5"/>
    <mergeCell ref="B84:E84"/>
    <mergeCell ref="B95:E95"/>
    <mergeCell ref="F29:G29"/>
    <mergeCell ref="F40:G40"/>
    <mergeCell ref="F7:G7"/>
    <mergeCell ref="B7:C7"/>
    <mergeCell ref="B18:D18"/>
    <mergeCell ref="B29:D29"/>
    <mergeCell ref="B51:E51"/>
    <mergeCell ref="B62:E62"/>
    <mergeCell ref="B40:D40"/>
    <mergeCell ref="B73:E73"/>
    <mergeCell ref="B475:E475"/>
    <mergeCell ref="B311:C311"/>
    <mergeCell ref="B322:C322"/>
    <mergeCell ref="B333:C333"/>
    <mergeCell ref="B344:C344"/>
    <mergeCell ref="D333:E333"/>
    <mergeCell ref="D344:E344"/>
    <mergeCell ref="C355:E355"/>
    <mergeCell ref="C365:E365"/>
    <mergeCell ref="C398:E398"/>
    <mergeCell ref="B409:E409"/>
    <mergeCell ref="B420:E420"/>
    <mergeCell ref="B431:E431"/>
    <mergeCell ref="B442:D442"/>
    <mergeCell ref="F117:G117"/>
    <mergeCell ref="F128:G128"/>
    <mergeCell ref="F365:G365"/>
    <mergeCell ref="B161:E161"/>
    <mergeCell ref="F333:G333"/>
    <mergeCell ref="F139:G139"/>
    <mergeCell ref="G300:I300"/>
    <mergeCell ref="F311:G311"/>
    <mergeCell ref="F322:G322"/>
    <mergeCell ref="F150:G150"/>
    <mergeCell ref="F172:G172"/>
    <mergeCell ref="F183:G183"/>
    <mergeCell ref="B271:E271"/>
    <mergeCell ref="B260:E260"/>
    <mergeCell ref="B249:E249"/>
    <mergeCell ref="F344:G344"/>
    <mergeCell ref="B117:E117"/>
    <mergeCell ref="B128:E128"/>
    <mergeCell ref="B150:E150"/>
    <mergeCell ref="B139:E139"/>
    <mergeCell ref="B183:E183"/>
    <mergeCell ref="B238:E238"/>
    <mergeCell ref="B227:E227"/>
    <mergeCell ref="B216:E216"/>
    <mergeCell ref="B205:E205"/>
    <mergeCell ref="B172:E172"/>
    <mergeCell ref="B194:E194"/>
    <mergeCell ref="F431:G431"/>
    <mergeCell ref="B282:E282"/>
    <mergeCell ref="B300:E300"/>
    <mergeCell ref="B291:E291"/>
    <mergeCell ref="F376:G376"/>
    <mergeCell ref="F409:G409"/>
    <mergeCell ref="F420:G420"/>
    <mergeCell ref="B376:E376"/>
    <mergeCell ref="B387:E387"/>
  </mergeCells>
  <phoneticPr fontId="7" type="noConversion"/>
  <conditionalFormatting sqref="B7:B21 B23:B32 B100:B120">
    <cfRule type="cellIs" dxfId="171" priority="462" stopIfTrue="1" operator="equal">
      <formula>"x"</formula>
    </cfRule>
  </conditionalFormatting>
  <conditionalFormatting sqref="B34:B43">
    <cfRule type="cellIs" dxfId="170" priority="192" stopIfTrue="1" operator="equal">
      <formula>"x"</formula>
    </cfRule>
  </conditionalFormatting>
  <conditionalFormatting sqref="B45:B54">
    <cfRule type="cellIs" dxfId="169" priority="152" stopIfTrue="1" operator="equal">
      <formula>"x"</formula>
    </cfRule>
  </conditionalFormatting>
  <conditionalFormatting sqref="B56:B64">
    <cfRule type="cellIs" dxfId="168" priority="191" stopIfTrue="1" operator="equal">
      <formula>"x"</formula>
    </cfRule>
  </conditionalFormatting>
  <conditionalFormatting sqref="B66:B76">
    <cfRule type="cellIs" dxfId="167" priority="102" stopIfTrue="1" operator="equal">
      <formula>"x"</formula>
    </cfRule>
  </conditionalFormatting>
  <conditionalFormatting sqref="B78:B87">
    <cfRule type="cellIs" dxfId="166" priority="223" stopIfTrue="1" operator="equal">
      <formula>"x"</formula>
    </cfRule>
  </conditionalFormatting>
  <conditionalFormatting sqref="B89:B98">
    <cfRule type="cellIs" dxfId="165" priority="217" stopIfTrue="1" operator="equal">
      <formula>"x"</formula>
    </cfRule>
  </conditionalFormatting>
  <conditionalFormatting sqref="B122:B125">
    <cfRule type="cellIs" dxfId="164" priority="90" stopIfTrue="1" operator="equal">
      <formula>"x"</formula>
    </cfRule>
  </conditionalFormatting>
  <conditionalFormatting sqref="B128:B169">
    <cfRule type="cellIs" dxfId="163" priority="125" stopIfTrue="1" operator="equal">
      <formula>"x"</formula>
    </cfRule>
  </conditionalFormatting>
  <conditionalFormatting sqref="B172:B208">
    <cfRule type="cellIs" dxfId="162" priority="85" stopIfTrue="1" operator="equal">
      <formula>"x"</formula>
    </cfRule>
  </conditionalFormatting>
  <conditionalFormatting sqref="B210:B219">
    <cfRule type="cellIs" dxfId="161" priority="84" stopIfTrue="1" operator="equal">
      <formula>"x"</formula>
    </cfRule>
  </conditionalFormatting>
  <conditionalFormatting sqref="B221:B230">
    <cfRule type="cellIs" dxfId="160" priority="159" stopIfTrue="1" operator="equal">
      <formula>"x"</formula>
    </cfRule>
  </conditionalFormatting>
  <conditionalFormatting sqref="B238:B263">
    <cfRule type="cellIs" dxfId="159" priority="96" stopIfTrue="1" operator="equal">
      <formula>"x"</formula>
    </cfRule>
  </conditionalFormatting>
  <conditionalFormatting sqref="B265:B274">
    <cfRule type="cellIs" dxfId="158" priority="395" stopIfTrue="1" operator="equal">
      <formula>"x"</formula>
    </cfRule>
  </conditionalFormatting>
  <conditionalFormatting sqref="B276:B284">
    <cfRule type="cellIs" dxfId="157" priority="164" stopIfTrue="1" operator="equal">
      <formula>"x"</formula>
    </cfRule>
  </conditionalFormatting>
  <conditionalFormatting sqref="B286:B293">
    <cfRule type="cellIs" dxfId="156" priority="205" stopIfTrue="1" operator="equal">
      <formula>"x"</formula>
    </cfRule>
  </conditionalFormatting>
  <conditionalFormatting sqref="B295:B299">
    <cfRule type="cellIs" dxfId="155" priority="201" stopIfTrue="1" operator="equal">
      <formula>"x"</formula>
    </cfRule>
  </conditionalFormatting>
  <conditionalFormatting sqref="B300:B302 B355:B367">
    <cfRule type="cellIs" dxfId="154" priority="446" stopIfTrue="1" operator="equal">
      <formula>"x"</formula>
    </cfRule>
  </conditionalFormatting>
  <conditionalFormatting sqref="B303:B304">
    <cfRule type="cellIs" dxfId="153" priority="150" stopIfTrue="1" operator="equal">
      <formula>"x"</formula>
    </cfRule>
  </conditionalFormatting>
  <conditionalFormatting sqref="B309:B313">
    <cfRule type="cellIs" dxfId="152" priority="445" stopIfTrue="1" operator="equal">
      <formula>"x"</formula>
    </cfRule>
  </conditionalFormatting>
  <conditionalFormatting sqref="B314:B315">
    <cfRule type="cellIs" dxfId="151" priority="148" stopIfTrue="1" operator="equal">
      <formula>"x"</formula>
    </cfRule>
  </conditionalFormatting>
  <conditionalFormatting sqref="B320:B324">
    <cfRule type="cellIs" dxfId="150" priority="444" stopIfTrue="1" operator="equal">
      <formula>"x"</formula>
    </cfRule>
  </conditionalFormatting>
  <conditionalFormatting sqref="B325:B326">
    <cfRule type="cellIs" dxfId="149" priority="142" stopIfTrue="1" operator="equal">
      <formula>"x"</formula>
    </cfRule>
  </conditionalFormatting>
  <conditionalFormatting sqref="B331:B335">
    <cfRule type="cellIs" dxfId="148" priority="443" stopIfTrue="1" operator="equal">
      <formula>"x"</formula>
    </cfRule>
  </conditionalFormatting>
  <conditionalFormatting sqref="B336:B337">
    <cfRule type="cellIs" dxfId="147" priority="119" stopIfTrue="1" operator="equal">
      <formula>"x"</formula>
    </cfRule>
  </conditionalFormatting>
  <conditionalFormatting sqref="B342:B346">
    <cfRule type="cellIs" dxfId="146" priority="442" stopIfTrue="1" operator="equal">
      <formula>"x"</formula>
    </cfRule>
  </conditionalFormatting>
  <conditionalFormatting sqref="B347:B348">
    <cfRule type="cellIs" dxfId="145" priority="229" stopIfTrue="1" operator="equal">
      <formula>"x"</formula>
    </cfRule>
  </conditionalFormatting>
  <conditionalFormatting sqref="B360:B361 C21 C32 C43 C54 C109:C113 C120 C208 C230 B232:B235 C242 C263 C274 B308 B319 B330 B341 B352 B379:B380 B382:B383 B426:B428 B456:B457 B459:B460 B487:B488 B524:B65621 C525:C65621">
    <cfRule type="cellIs" dxfId="144" priority="572" stopIfTrue="1" operator="equal">
      <formula>"x"</formula>
    </cfRule>
  </conditionalFormatting>
  <conditionalFormatting sqref="B368:B369">
    <cfRule type="cellIs" dxfId="143" priority="274" stopIfTrue="1" operator="equal">
      <formula>"x"</formula>
    </cfRule>
  </conditionalFormatting>
  <conditionalFormatting sqref="B370:B377">
    <cfRule type="cellIs" dxfId="142" priority="242" stopIfTrue="1" operator="equal">
      <formula>"x"</formula>
    </cfRule>
  </conditionalFormatting>
  <conditionalFormatting sqref="B371:B372">
    <cfRule type="cellIs" dxfId="141" priority="240" stopIfTrue="1" operator="equal">
      <formula>"x"</formula>
    </cfRule>
  </conditionalFormatting>
  <conditionalFormatting sqref="B378:B386 B425:B430 B455:B463 B469:B475 B305:B307 B316:B318 B327:B329 B338:B340 B349:B351">
    <cfRule type="cellIs" dxfId="140" priority="575" stopIfTrue="1" operator="equal">
      <formula>"x"</formula>
    </cfRule>
  </conditionalFormatting>
  <conditionalFormatting sqref="B387:B388">
    <cfRule type="cellIs" dxfId="139" priority="138" stopIfTrue="1" operator="equal">
      <formula>"x"</formula>
    </cfRule>
  </conditionalFormatting>
  <conditionalFormatting sqref="B389:B397">
    <cfRule type="cellIs" dxfId="138" priority="141" stopIfTrue="1" operator="equal">
      <formula>"x"</formula>
    </cfRule>
  </conditionalFormatting>
  <conditionalFormatting sqref="B390:B391 B393:B394">
    <cfRule type="cellIs" dxfId="137" priority="139" stopIfTrue="1" operator="equal">
      <formula>"x"</formula>
    </cfRule>
  </conditionalFormatting>
  <conditionalFormatting sqref="B398:B399">
    <cfRule type="cellIs" dxfId="136" priority="134" stopIfTrue="1" operator="equal">
      <formula>"x"</formula>
    </cfRule>
  </conditionalFormatting>
  <conditionalFormatting sqref="B400:B409">
    <cfRule type="cellIs" dxfId="135" priority="137" stopIfTrue="1" operator="equal">
      <formula>"x"</formula>
    </cfRule>
  </conditionalFormatting>
  <conditionalFormatting sqref="B401:B402 B404:B405">
    <cfRule type="cellIs" dxfId="134" priority="135" stopIfTrue="1" operator="equal">
      <formula>"x"</formula>
    </cfRule>
  </conditionalFormatting>
  <conditionalFormatting sqref="B410">
    <cfRule type="cellIs" dxfId="133" priority="456" stopIfTrue="1" operator="equal">
      <formula>"x"</formula>
    </cfRule>
  </conditionalFormatting>
  <conditionalFormatting sqref="B411:B420">
    <cfRule type="cellIs" dxfId="132" priority="323" stopIfTrue="1" operator="equal">
      <formula>"x"</formula>
    </cfRule>
  </conditionalFormatting>
  <conditionalFormatting sqref="B421">
    <cfRule type="cellIs" dxfId="131" priority="455" stopIfTrue="1" operator="equal">
      <formula>"x"</formula>
    </cfRule>
  </conditionalFormatting>
  <conditionalFormatting sqref="B422:B424">
    <cfRule type="cellIs" dxfId="130" priority="147" stopIfTrue="1" operator="equal">
      <formula>"x"</formula>
    </cfRule>
  </conditionalFormatting>
  <conditionalFormatting sqref="B423:B424">
    <cfRule type="cellIs" dxfId="129" priority="145" stopIfTrue="1" operator="equal">
      <formula>"x"</formula>
    </cfRule>
  </conditionalFormatting>
  <conditionalFormatting sqref="B431">
    <cfRule type="cellIs" dxfId="128" priority="87" stopIfTrue="1" operator="equal">
      <formula>"x"</formula>
    </cfRule>
  </conditionalFormatting>
  <conditionalFormatting sqref="B432">
    <cfRule type="cellIs" dxfId="127" priority="454" stopIfTrue="1" operator="equal">
      <formula>"x"</formula>
    </cfRule>
  </conditionalFormatting>
  <conditionalFormatting sqref="B433:B437">
    <cfRule type="cellIs" dxfId="126" priority="431" stopIfTrue="1" operator="equal">
      <formula>"x"</formula>
    </cfRule>
  </conditionalFormatting>
  <conditionalFormatting sqref="B434:B435">
    <cfRule type="cellIs" dxfId="125" priority="429" stopIfTrue="1" operator="equal">
      <formula>"x"</formula>
    </cfRule>
  </conditionalFormatting>
  <conditionalFormatting sqref="B437:B438">
    <cfRule type="cellIs" dxfId="124" priority="319" stopIfTrue="1" operator="equal">
      <formula>"x"</formula>
    </cfRule>
  </conditionalFormatting>
  <conditionalFormatting sqref="B438:B442">
    <cfRule type="cellIs" dxfId="123" priority="321" stopIfTrue="1" operator="equal">
      <formula>"x"</formula>
    </cfRule>
  </conditionalFormatting>
  <conditionalFormatting sqref="B443">
    <cfRule type="cellIs" dxfId="122" priority="453" stopIfTrue="1" operator="equal">
      <formula>"x"</formula>
    </cfRule>
  </conditionalFormatting>
  <conditionalFormatting sqref="B444:B446">
    <cfRule type="cellIs" dxfId="121" priority="133" stopIfTrue="1" operator="equal">
      <formula>"x"</formula>
    </cfRule>
  </conditionalFormatting>
  <conditionalFormatting sqref="B445:B446">
    <cfRule type="cellIs" dxfId="120" priority="131" stopIfTrue="1" operator="equal">
      <formula>"x"</formula>
    </cfRule>
  </conditionalFormatting>
  <conditionalFormatting sqref="B447:B453">
    <cfRule type="cellIs" dxfId="119" priority="318" stopIfTrue="1" operator="equal">
      <formula>"x"</formula>
    </cfRule>
  </conditionalFormatting>
  <conditionalFormatting sqref="B448:B449">
    <cfRule type="cellIs" dxfId="118" priority="316" stopIfTrue="1" operator="equal">
      <formula>"x"</formula>
    </cfRule>
  </conditionalFormatting>
  <conditionalFormatting sqref="B454">
    <cfRule type="cellIs" dxfId="117" priority="452" stopIfTrue="1" operator="equal">
      <formula>"x"</formula>
    </cfRule>
  </conditionalFormatting>
  <conditionalFormatting sqref="B464">
    <cfRule type="cellIs" dxfId="116" priority="492" stopIfTrue="1" operator="equal">
      <formula>"x"</formula>
    </cfRule>
  </conditionalFormatting>
  <conditionalFormatting sqref="B465">
    <cfRule type="cellIs" dxfId="115" priority="451" stopIfTrue="1" operator="equal">
      <formula>"x"</formula>
    </cfRule>
  </conditionalFormatting>
  <conditionalFormatting sqref="B466:B468">
    <cfRule type="cellIs" dxfId="114" priority="118" stopIfTrue="1" operator="equal">
      <formula>"x"</formula>
    </cfRule>
  </conditionalFormatting>
  <conditionalFormatting sqref="B467:B468">
    <cfRule type="cellIs" dxfId="113" priority="116" stopIfTrue="1" operator="equal">
      <formula>"x"</formula>
    </cfRule>
  </conditionalFormatting>
  <conditionalFormatting sqref="B470:B471">
    <cfRule type="cellIs" dxfId="112" priority="490" stopIfTrue="1" operator="equal">
      <formula>"x"</formula>
    </cfRule>
  </conditionalFormatting>
  <conditionalFormatting sqref="B476">
    <cfRule type="cellIs" dxfId="111" priority="450" stopIfTrue="1" operator="equal">
      <formula>"x"</formula>
    </cfRule>
  </conditionalFormatting>
  <conditionalFormatting sqref="B477:B486">
    <cfRule type="cellIs" dxfId="110" priority="100" stopIfTrue="1" operator="equal">
      <formula>"x"</formula>
    </cfRule>
  </conditionalFormatting>
  <conditionalFormatting sqref="B478:B479">
    <cfRule type="cellIs" dxfId="109" priority="99" stopIfTrue="1" operator="equal">
      <formula>"x"</formula>
    </cfRule>
  </conditionalFormatting>
  <conditionalFormatting sqref="B22:C22 C23:C25">
    <cfRule type="cellIs" dxfId="108" priority="106" stopIfTrue="1" operator="equal">
      <formula>"x"</formula>
    </cfRule>
  </conditionalFormatting>
  <conditionalFormatting sqref="B33:C33">
    <cfRule type="cellIs" dxfId="107" priority="434" stopIfTrue="1" operator="equal">
      <formula>"x"</formula>
    </cfRule>
  </conditionalFormatting>
  <conditionalFormatting sqref="B44:C44">
    <cfRule type="cellIs" dxfId="106" priority="154" stopIfTrue="1" operator="equal">
      <formula>"x"</formula>
    </cfRule>
  </conditionalFormatting>
  <conditionalFormatting sqref="B55:C55">
    <cfRule type="cellIs" dxfId="105" priority="418" stopIfTrue="1" operator="equal">
      <formula>"x"</formula>
    </cfRule>
  </conditionalFormatting>
  <conditionalFormatting sqref="B65:C65">
    <cfRule type="cellIs" dxfId="104" priority="416" stopIfTrue="1" operator="equal">
      <formula>"x"</formula>
    </cfRule>
  </conditionalFormatting>
  <conditionalFormatting sqref="B77:C77">
    <cfRule type="cellIs" dxfId="103" priority="414" stopIfTrue="1" operator="equal">
      <formula>"x"</formula>
    </cfRule>
  </conditionalFormatting>
  <conditionalFormatting sqref="B88:C88">
    <cfRule type="cellIs" dxfId="102" priority="221" stopIfTrue="1" operator="equal">
      <formula>"x"</formula>
    </cfRule>
  </conditionalFormatting>
  <conditionalFormatting sqref="B99:C99">
    <cfRule type="cellIs" dxfId="101" priority="215" stopIfTrue="1" operator="equal">
      <formula>"x"</formula>
    </cfRule>
  </conditionalFormatting>
  <conditionalFormatting sqref="B121:C121">
    <cfRule type="cellIs" dxfId="100" priority="346" stopIfTrue="1" operator="equal">
      <formula>"x"</formula>
    </cfRule>
  </conditionalFormatting>
  <conditionalFormatting sqref="B209:C209">
    <cfRule type="cellIs" dxfId="99" priority="375" stopIfTrue="1" operator="equal">
      <formula>"x"</formula>
    </cfRule>
  </conditionalFormatting>
  <conditionalFormatting sqref="B220:C220">
    <cfRule type="cellIs" dxfId="98" priority="123" stopIfTrue="1" operator="equal">
      <formula>"x"</formula>
    </cfRule>
  </conditionalFormatting>
  <conditionalFormatting sqref="B231:C231">
    <cfRule type="cellIs" dxfId="97" priority="373" stopIfTrue="1" operator="equal">
      <formula>"x"</formula>
    </cfRule>
  </conditionalFormatting>
  <conditionalFormatting sqref="B264:C264">
    <cfRule type="cellIs" dxfId="96" priority="367" stopIfTrue="1" operator="equal">
      <formula>"x"</formula>
    </cfRule>
  </conditionalFormatting>
  <conditionalFormatting sqref="B275:C275">
    <cfRule type="cellIs" dxfId="95" priority="337" stopIfTrue="1" operator="equal">
      <formula>"x"</formula>
    </cfRule>
  </conditionalFormatting>
  <conditionalFormatting sqref="B285:C285">
    <cfRule type="cellIs" dxfId="94" priority="210" stopIfTrue="1" operator="equal">
      <formula>"x"</formula>
    </cfRule>
  </conditionalFormatting>
  <conditionalFormatting sqref="B294:C294">
    <cfRule type="cellIs" dxfId="93" priority="203" stopIfTrue="1" operator="equal">
      <formula>"x"</formula>
    </cfRule>
  </conditionalFormatting>
  <conditionalFormatting sqref="C66">
    <cfRule type="cellIs" dxfId="92" priority="488" stopIfTrue="1" operator="equal">
      <formula>"x"</formula>
    </cfRule>
  </conditionalFormatting>
  <conditionalFormatting sqref="C76">
    <cfRule type="cellIs" dxfId="91" priority="486" stopIfTrue="1" operator="equal">
      <formula>"x"</formula>
    </cfRule>
  </conditionalFormatting>
  <conditionalFormatting sqref="C87">
    <cfRule type="cellIs" dxfId="90" priority="224" stopIfTrue="1" operator="equal">
      <formula>"x"</formula>
    </cfRule>
  </conditionalFormatting>
  <conditionalFormatting sqref="C98">
    <cfRule type="cellIs" dxfId="89" priority="218" stopIfTrue="1" operator="equal">
      <formula>"x"</formula>
    </cfRule>
  </conditionalFormatting>
  <conditionalFormatting sqref="C219">
    <cfRule type="cellIs" dxfId="88" priority="342" stopIfTrue="1" operator="equal">
      <formula>"x"</formula>
    </cfRule>
  </conditionalFormatting>
  <conditionalFormatting sqref="C284">
    <cfRule type="cellIs" dxfId="87" priority="213" stopIfTrue="1" operator="equal">
      <formula>"x"</formula>
    </cfRule>
  </conditionalFormatting>
  <conditionalFormatting sqref="C293">
    <cfRule type="cellIs" dxfId="86" priority="206" stopIfTrue="1" operator="equal">
      <formula>"x"</formula>
    </cfRule>
  </conditionalFormatting>
  <conditionalFormatting sqref="F9:F15 F112:F113 F484">
    <cfRule type="cellIs" dxfId="85" priority="574" stopIfTrue="1" operator="equal">
      <formula>#N/A</formula>
    </cfRule>
  </conditionalFormatting>
  <conditionalFormatting sqref="F16 F487:F488">
    <cfRule type="cellIs" dxfId="84" priority="573" stopIfTrue="1" operator="equal">
      <formula>#N/A</formula>
    </cfRule>
  </conditionalFormatting>
  <conditionalFormatting sqref="F21:F22">
    <cfRule type="cellIs" dxfId="83" priority="83" stopIfTrue="1" operator="equal">
      <formula>#N/A</formula>
    </cfRule>
  </conditionalFormatting>
  <conditionalFormatting sqref="F24:F25">
    <cfRule type="cellIs" dxfId="82" priority="82" stopIfTrue="1" operator="equal">
      <formula>#N/A</formula>
    </cfRule>
  </conditionalFormatting>
  <conditionalFormatting sqref="F32:F33">
    <cfRule type="cellIs" dxfId="81" priority="81" stopIfTrue="1" operator="equal">
      <formula>#N/A</formula>
    </cfRule>
  </conditionalFormatting>
  <conditionalFormatting sqref="F35:F36">
    <cfRule type="cellIs" dxfId="80" priority="80" stopIfTrue="1" operator="equal">
      <formula>#N/A</formula>
    </cfRule>
  </conditionalFormatting>
  <conditionalFormatting sqref="F43:F44">
    <cfRule type="cellIs" dxfId="79" priority="79" stopIfTrue="1" operator="equal">
      <formula>#N/A</formula>
    </cfRule>
  </conditionalFormatting>
  <conditionalFormatting sqref="F46:F47">
    <cfRule type="cellIs" dxfId="78" priority="78" stopIfTrue="1" operator="equal">
      <formula>#N/A</formula>
    </cfRule>
  </conditionalFormatting>
  <conditionalFormatting sqref="F54:F55">
    <cfRule type="cellIs" dxfId="77" priority="77" stopIfTrue="1" operator="equal">
      <formula>#N/A</formula>
    </cfRule>
  </conditionalFormatting>
  <conditionalFormatting sqref="F57:F58">
    <cfRule type="cellIs" dxfId="76" priority="76" stopIfTrue="1" operator="equal">
      <formula>#N/A</formula>
    </cfRule>
  </conditionalFormatting>
  <conditionalFormatting sqref="F65:F66">
    <cfRule type="cellIs" dxfId="75" priority="75" stopIfTrue="1" operator="equal">
      <formula>#N/A</formula>
    </cfRule>
  </conditionalFormatting>
  <conditionalFormatting sqref="F68:F69">
    <cfRule type="cellIs" dxfId="74" priority="74" stopIfTrue="1" operator="equal">
      <formula>#N/A</formula>
    </cfRule>
  </conditionalFormatting>
  <conditionalFormatting sqref="F76:F77">
    <cfRule type="cellIs" dxfId="73" priority="73" stopIfTrue="1" operator="equal">
      <formula>#N/A</formula>
    </cfRule>
  </conditionalFormatting>
  <conditionalFormatting sqref="F79:F80">
    <cfRule type="cellIs" dxfId="72" priority="72" stopIfTrue="1" operator="equal">
      <formula>#N/A</formula>
    </cfRule>
  </conditionalFormatting>
  <conditionalFormatting sqref="F87:F88">
    <cfRule type="cellIs" dxfId="71" priority="71" stopIfTrue="1" operator="equal">
      <formula>#N/A</formula>
    </cfRule>
  </conditionalFormatting>
  <conditionalFormatting sqref="F90:F91">
    <cfRule type="cellIs" dxfId="70" priority="70" stopIfTrue="1" operator="equal">
      <formula>#N/A</formula>
    </cfRule>
  </conditionalFormatting>
  <conditionalFormatting sqref="F98:F99">
    <cfRule type="cellIs" dxfId="69" priority="69" stopIfTrue="1" operator="equal">
      <formula>#N/A</formula>
    </cfRule>
  </conditionalFormatting>
  <conditionalFormatting sqref="F101:F102">
    <cfRule type="cellIs" dxfId="68" priority="68" stopIfTrue="1" operator="equal">
      <formula>#N/A</formula>
    </cfRule>
  </conditionalFormatting>
  <conditionalFormatting sqref="F109:F110">
    <cfRule type="cellIs" dxfId="67" priority="67" stopIfTrue="1" operator="equal">
      <formula>#N/A</formula>
    </cfRule>
  </conditionalFormatting>
  <conditionalFormatting sqref="F120:F121">
    <cfRule type="cellIs" dxfId="66" priority="65" stopIfTrue="1" operator="equal">
      <formula>#N/A</formula>
    </cfRule>
  </conditionalFormatting>
  <conditionalFormatting sqref="F123:F124">
    <cfRule type="cellIs" dxfId="65" priority="64" stopIfTrue="1" operator="equal">
      <formula>#N/A</formula>
    </cfRule>
  </conditionalFormatting>
  <conditionalFormatting sqref="F131:F132">
    <cfRule type="cellIs" dxfId="64" priority="63" stopIfTrue="1" operator="equal">
      <formula>#N/A</formula>
    </cfRule>
  </conditionalFormatting>
  <conditionalFormatting sqref="F134:F135">
    <cfRule type="cellIs" dxfId="63" priority="62" stopIfTrue="1" operator="equal">
      <formula>#N/A</formula>
    </cfRule>
  </conditionalFormatting>
  <conditionalFormatting sqref="F142:F143">
    <cfRule type="cellIs" dxfId="62" priority="61" stopIfTrue="1" operator="equal">
      <formula>#N/A</formula>
    </cfRule>
  </conditionalFormatting>
  <conditionalFormatting sqref="F145:F146">
    <cfRule type="cellIs" dxfId="61" priority="60" stopIfTrue="1" operator="equal">
      <formula>#N/A</formula>
    </cfRule>
  </conditionalFormatting>
  <conditionalFormatting sqref="F153:F154">
    <cfRule type="cellIs" dxfId="60" priority="59" stopIfTrue="1" operator="equal">
      <formula>#N/A</formula>
    </cfRule>
  </conditionalFormatting>
  <conditionalFormatting sqref="F156:F157">
    <cfRule type="cellIs" dxfId="59" priority="58" stopIfTrue="1" operator="equal">
      <formula>#N/A</formula>
    </cfRule>
  </conditionalFormatting>
  <conditionalFormatting sqref="F164:F165">
    <cfRule type="cellIs" dxfId="58" priority="57" stopIfTrue="1" operator="equal">
      <formula>#N/A</formula>
    </cfRule>
  </conditionalFormatting>
  <conditionalFormatting sqref="F167:F168">
    <cfRule type="cellIs" dxfId="57" priority="56" stopIfTrue="1" operator="equal">
      <formula>#N/A</formula>
    </cfRule>
  </conditionalFormatting>
  <conditionalFormatting sqref="F175:F176">
    <cfRule type="cellIs" dxfId="56" priority="55" stopIfTrue="1" operator="equal">
      <formula>#N/A</formula>
    </cfRule>
  </conditionalFormatting>
  <conditionalFormatting sqref="F178:F179">
    <cfRule type="cellIs" dxfId="55" priority="54" stopIfTrue="1" operator="equal">
      <formula>#N/A</formula>
    </cfRule>
  </conditionalFormatting>
  <conditionalFormatting sqref="F186:F187">
    <cfRule type="cellIs" dxfId="54" priority="53" stopIfTrue="1" operator="equal">
      <formula>#N/A</formula>
    </cfRule>
  </conditionalFormatting>
  <conditionalFormatting sqref="F189:F190">
    <cfRule type="cellIs" dxfId="53" priority="52" stopIfTrue="1" operator="equal">
      <formula>#N/A</formula>
    </cfRule>
  </conditionalFormatting>
  <conditionalFormatting sqref="F197:F198">
    <cfRule type="cellIs" dxfId="52" priority="51" stopIfTrue="1" operator="equal">
      <formula>#N/A</formula>
    </cfRule>
  </conditionalFormatting>
  <conditionalFormatting sqref="F200:F201">
    <cfRule type="cellIs" dxfId="51" priority="50" stopIfTrue="1" operator="equal">
      <formula>#N/A</formula>
    </cfRule>
  </conditionalFormatting>
  <conditionalFormatting sqref="F208:F209">
    <cfRule type="cellIs" dxfId="50" priority="49" stopIfTrue="1" operator="equal">
      <formula>#N/A</formula>
    </cfRule>
  </conditionalFormatting>
  <conditionalFormatting sqref="F211:F212">
    <cfRule type="cellIs" dxfId="49" priority="48" stopIfTrue="1" operator="equal">
      <formula>#N/A</formula>
    </cfRule>
  </conditionalFormatting>
  <conditionalFormatting sqref="F219:F220">
    <cfRule type="cellIs" dxfId="48" priority="47" stopIfTrue="1" operator="equal">
      <formula>#N/A</formula>
    </cfRule>
  </conditionalFormatting>
  <conditionalFormatting sqref="F222:F223">
    <cfRule type="cellIs" dxfId="47" priority="46" stopIfTrue="1" operator="equal">
      <formula>#N/A</formula>
    </cfRule>
  </conditionalFormatting>
  <conditionalFormatting sqref="F230:F231">
    <cfRule type="cellIs" dxfId="46" priority="45" stopIfTrue="1" operator="equal">
      <formula>#N/A</formula>
    </cfRule>
  </conditionalFormatting>
  <conditionalFormatting sqref="F233:F234">
    <cfRule type="cellIs" dxfId="45" priority="44" stopIfTrue="1" operator="equal">
      <formula>#N/A</formula>
    </cfRule>
  </conditionalFormatting>
  <conditionalFormatting sqref="F241:F242">
    <cfRule type="cellIs" dxfId="44" priority="43" stopIfTrue="1" operator="equal">
      <formula>#N/A</formula>
    </cfRule>
  </conditionalFormatting>
  <conditionalFormatting sqref="F244:F245">
    <cfRule type="cellIs" dxfId="43" priority="42" stopIfTrue="1" operator="equal">
      <formula>#N/A</formula>
    </cfRule>
  </conditionalFormatting>
  <conditionalFormatting sqref="F252:F253">
    <cfRule type="cellIs" dxfId="42" priority="41" stopIfTrue="1" operator="equal">
      <formula>#N/A</formula>
    </cfRule>
  </conditionalFormatting>
  <conditionalFormatting sqref="F255:F256">
    <cfRule type="cellIs" dxfId="41" priority="40" stopIfTrue="1" operator="equal">
      <formula>#N/A</formula>
    </cfRule>
  </conditionalFormatting>
  <conditionalFormatting sqref="F263:F264">
    <cfRule type="cellIs" dxfId="40" priority="39" stopIfTrue="1" operator="equal">
      <formula>#N/A</formula>
    </cfRule>
  </conditionalFormatting>
  <conditionalFormatting sqref="F266:F267">
    <cfRule type="cellIs" dxfId="39" priority="38" stopIfTrue="1" operator="equal">
      <formula>#N/A</formula>
    </cfRule>
  </conditionalFormatting>
  <conditionalFormatting sqref="F274:F275">
    <cfRule type="cellIs" dxfId="38" priority="37" stopIfTrue="1" operator="equal">
      <formula>#N/A</formula>
    </cfRule>
  </conditionalFormatting>
  <conditionalFormatting sqref="F277:F278">
    <cfRule type="cellIs" dxfId="37" priority="36" stopIfTrue="1" operator="equal">
      <formula>#N/A</formula>
    </cfRule>
  </conditionalFormatting>
  <conditionalFormatting sqref="F284:F287">
    <cfRule type="cellIs" dxfId="36" priority="35" stopIfTrue="1" operator="equal">
      <formula>#N/A</formula>
    </cfRule>
  </conditionalFormatting>
  <conditionalFormatting sqref="F293:F296">
    <cfRule type="cellIs" dxfId="35" priority="34" stopIfTrue="1" operator="equal">
      <formula>#N/A</formula>
    </cfRule>
  </conditionalFormatting>
  <conditionalFormatting sqref="F303:F304">
    <cfRule type="cellIs" dxfId="34" priority="33" stopIfTrue="1" operator="equal">
      <formula>#N/A</formula>
    </cfRule>
  </conditionalFormatting>
  <conditionalFormatting sqref="F306:F307">
    <cfRule type="cellIs" dxfId="33" priority="32" stopIfTrue="1" operator="equal">
      <formula>#N/A</formula>
    </cfRule>
  </conditionalFormatting>
  <conditionalFormatting sqref="F314:F315">
    <cfRule type="cellIs" dxfId="32" priority="31" stopIfTrue="1" operator="equal">
      <formula>#N/A</formula>
    </cfRule>
  </conditionalFormatting>
  <conditionalFormatting sqref="F317:F318">
    <cfRule type="cellIs" dxfId="31" priority="30" stopIfTrue="1" operator="equal">
      <formula>#N/A</formula>
    </cfRule>
  </conditionalFormatting>
  <conditionalFormatting sqref="F325:F326">
    <cfRule type="cellIs" dxfId="30" priority="29" stopIfTrue="1" operator="equal">
      <formula>#N/A</formula>
    </cfRule>
  </conditionalFormatting>
  <conditionalFormatting sqref="F328:F329">
    <cfRule type="cellIs" dxfId="29" priority="28" stopIfTrue="1" operator="equal">
      <formula>#N/A</formula>
    </cfRule>
  </conditionalFormatting>
  <conditionalFormatting sqref="F336:F337">
    <cfRule type="cellIs" dxfId="28" priority="27" stopIfTrue="1" operator="equal">
      <formula>#N/A</formula>
    </cfRule>
  </conditionalFormatting>
  <conditionalFormatting sqref="F339:F340">
    <cfRule type="cellIs" dxfId="27" priority="26" stopIfTrue="1" operator="equal">
      <formula>#N/A</formula>
    </cfRule>
  </conditionalFormatting>
  <conditionalFormatting sqref="F347:F348">
    <cfRule type="cellIs" dxfId="26" priority="25" stopIfTrue="1" operator="equal">
      <formula>#N/A</formula>
    </cfRule>
  </conditionalFormatting>
  <conditionalFormatting sqref="F350:F351">
    <cfRule type="cellIs" dxfId="25" priority="24" stopIfTrue="1" operator="equal">
      <formula>#N/A</formula>
    </cfRule>
  </conditionalFormatting>
  <conditionalFormatting sqref="F358">
    <cfRule type="cellIs" dxfId="24" priority="23" stopIfTrue="1" operator="equal">
      <formula>#N/A</formula>
    </cfRule>
  </conditionalFormatting>
  <conditionalFormatting sqref="F360:F361">
    <cfRule type="cellIs" dxfId="23" priority="22" stopIfTrue="1" operator="equal">
      <formula>#N/A</formula>
    </cfRule>
  </conditionalFormatting>
  <conditionalFormatting sqref="F368:F369">
    <cfRule type="cellIs" dxfId="22" priority="21" stopIfTrue="1" operator="equal">
      <formula>#N/A</formula>
    </cfRule>
  </conditionalFormatting>
  <conditionalFormatting sqref="F371:F372">
    <cfRule type="cellIs" dxfId="21" priority="20" stopIfTrue="1" operator="equal">
      <formula>#N/A</formula>
    </cfRule>
  </conditionalFormatting>
  <conditionalFormatting sqref="F379:F380">
    <cfRule type="cellIs" dxfId="20" priority="19" stopIfTrue="1" operator="equal">
      <formula>#N/A</formula>
    </cfRule>
  </conditionalFormatting>
  <conditionalFormatting sqref="F382:F383">
    <cfRule type="cellIs" dxfId="19" priority="18" stopIfTrue="1" operator="equal">
      <formula>#N/A</formula>
    </cfRule>
  </conditionalFormatting>
  <conditionalFormatting sqref="F390:F391">
    <cfRule type="cellIs" dxfId="18" priority="17" stopIfTrue="1" operator="equal">
      <formula>#N/A</formula>
    </cfRule>
  </conditionalFormatting>
  <conditionalFormatting sqref="F393:F394">
    <cfRule type="cellIs" dxfId="17" priority="16" stopIfTrue="1" operator="equal">
      <formula>#N/A</formula>
    </cfRule>
  </conditionalFormatting>
  <conditionalFormatting sqref="F401:F402">
    <cfRule type="cellIs" dxfId="16" priority="15" stopIfTrue="1" operator="equal">
      <formula>#N/A</formula>
    </cfRule>
  </conditionalFormatting>
  <conditionalFormatting sqref="F404:F405">
    <cfRule type="cellIs" dxfId="15" priority="14" stopIfTrue="1" operator="equal">
      <formula>#N/A</formula>
    </cfRule>
  </conditionalFormatting>
  <conditionalFormatting sqref="F412:F413">
    <cfRule type="cellIs" dxfId="14" priority="13" stopIfTrue="1" operator="equal">
      <formula>#N/A</formula>
    </cfRule>
  </conditionalFormatting>
  <conditionalFormatting sqref="F415:F416">
    <cfRule type="cellIs" dxfId="13" priority="12" stopIfTrue="1" operator="equal">
      <formula>#N/A</formula>
    </cfRule>
  </conditionalFormatting>
  <conditionalFormatting sqref="F423:F424">
    <cfRule type="cellIs" dxfId="12" priority="11" stopIfTrue="1" operator="equal">
      <formula>#N/A</formula>
    </cfRule>
  </conditionalFormatting>
  <conditionalFormatting sqref="F434:F435">
    <cfRule type="cellIs" dxfId="11" priority="10" stopIfTrue="1" operator="equal">
      <formula>#N/A</formula>
    </cfRule>
  </conditionalFormatting>
  <conditionalFormatting sqref="F437:F438">
    <cfRule type="cellIs" dxfId="10" priority="9" stopIfTrue="1" operator="equal">
      <formula>#N/A</formula>
    </cfRule>
  </conditionalFormatting>
  <conditionalFormatting sqref="F445:F446">
    <cfRule type="cellIs" dxfId="9" priority="8" stopIfTrue="1" operator="equal">
      <formula>#N/A</formula>
    </cfRule>
  </conditionalFormatting>
  <conditionalFormatting sqref="F448:F449">
    <cfRule type="cellIs" dxfId="8" priority="7" stopIfTrue="1" operator="equal">
      <formula>#N/A</formula>
    </cfRule>
  </conditionalFormatting>
  <conditionalFormatting sqref="F456:F457">
    <cfRule type="cellIs" dxfId="7" priority="6" stopIfTrue="1" operator="equal">
      <formula>#N/A</formula>
    </cfRule>
  </conditionalFormatting>
  <conditionalFormatting sqref="F459:F460">
    <cfRule type="cellIs" dxfId="6" priority="5" stopIfTrue="1" operator="equal">
      <formula>#N/A</formula>
    </cfRule>
  </conditionalFormatting>
  <conditionalFormatting sqref="F467:F468">
    <cfRule type="cellIs" dxfId="5" priority="4" stopIfTrue="1" operator="equal">
      <formula>#N/A</formula>
    </cfRule>
  </conditionalFormatting>
  <conditionalFormatting sqref="F470:F471">
    <cfRule type="cellIs" dxfId="4" priority="3" stopIfTrue="1" operator="equal">
      <formula>#N/A</formula>
    </cfRule>
  </conditionalFormatting>
  <conditionalFormatting sqref="F478:F479">
    <cfRule type="cellIs" dxfId="3" priority="2" stopIfTrue="1" operator="equal">
      <formula>#N/A</formula>
    </cfRule>
  </conditionalFormatting>
  <conditionalFormatting sqref="F481:F482">
    <cfRule type="cellIs" dxfId="2" priority="1" stopIfTrue="1" operator="equal">
      <formula>#N/A</formula>
    </cfRule>
  </conditionalFormatting>
  <hyperlinks>
    <hyperlink ref="B3" location="'League Events'!A1" display="'League Events'!A1" xr:uid="{0426E887-F6E5-AA44-93F5-5F030DC78921}"/>
    <hyperlink ref="B5" location="'League Positions'!A1" display="'League Positions'!A1" xr:uid="{FF87BDA2-6D4F-CD40-B1DE-290437D58D4B}"/>
    <hyperlink ref="D3:E3" location="Calendar!A1" display="Calendar!A1" xr:uid="{831F9A1A-E5CB-BC4A-90FB-3AECD8ED618B}"/>
    <hyperlink ref="D5:E5" location="'Your Points'!A1" display="'Your Points'!A1" xr:uid="{39901588-D668-CE4E-B8D7-19AF8444F03D}"/>
  </hyperlinks>
  <pageMargins left="0.75" right="0.75" top="1" bottom="1" header="0.5" footer="0.5"/>
  <pageSetup paperSize="9" orientation="portrait" horizontalDpi="1200" verticalDpi="1200"/>
  <headerFooter alignWithMargins="0"/>
  <ignoredErrors>
    <ignoredError sqref="E470:E471 E456:E460 E437:E438 E274:E278 E233:E234 E208:E212 E186:E190 E166 E144 E134:E135 E76:E82 E65:E71 E54:E58 E13:E15 E10:E11 E32:E33 E120:E121 E175:E179 E197:E201 E230:E231 E252:E256 E263:E267 E379:E383 E412:E416 E434:E435 E35:E36 E368:E372 E98:E102 E87:E91 B288:E290 B292:E292 C291:E291 E347:E351 E358 E43:E47 E314:E318 E423:E427 E325:E329 E390:E394 E401:E405 E445:E449 E131:E132 E153:E157 E219:E223 E241:E245 E336:E340 E467:E468 E478:E482 B297:E297 C293:D294 B295:D296 E21:E24 C286:D287 E303:E307 E123:E124 F412:F419 F10:F17 F26:F28 F284:F310 F184:F193 F195:F279 F41:F50 F312:F321 F323:F332 F366:F375 E109:E113 F19:F24 F421:F430 F114:F116 F30:F39 F118:F127 F129:F138 F140:F149 F151:F171 F173:F182 F432:F484 F362:F364 F334:F343 F52:F113 F378:F406 F345:F358 E359:E361 F359:F361"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5"/>
  <sheetViews>
    <sheetView zoomScale="125" zoomScaleNormal="125" zoomScalePageLayoutView="125" workbookViewId="0">
      <selection activeCell="B1" sqref="B1:K1"/>
    </sheetView>
  </sheetViews>
  <sheetFormatPr baseColWidth="10" defaultColWidth="8.83203125" defaultRowHeight="13" x14ac:dyDescent="0.15"/>
  <cols>
    <col min="1" max="1" width="0.83203125" customWidth="1"/>
    <col min="2" max="2" width="21.6640625" style="63" customWidth="1"/>
    <col min="3" max="3" width="11.83203125" style="299" customWidth="1"/>
    <col min="4" max="11" width="11.83203125" style="300" customWidth="1"/>
  </cols>
  <sheetData>
    <row r="1" spans="2:11" ht="27" customHeight="1" x14ac:dyDescent="0.15">
      <c r="B1" s="643" t="s">
        <v>201</v>
      </c>
      <c r="C1" s="643"/>
      <c r="D1" s="643"/>
      <c r="E1" s="643"/>
      <c r="F1" s="643"/>
      <c r="G1" s="643"/>
      <c r="H1" s="643"/>
      <c r="I1" s="643"/>
      <c r="J1" s="643"/>
      <c r="K1" s="643"/>
    </row>
    <row r="2" spans="2:11" ht="6" customHeight="1" thickBot="1" x14ac:dyDescent="0.2">
      <c r="B2" s="513"/>
    </row>
    <row r="3" spans="2:11" ht="18" customHeight="1" thickBot="1" x14ac:dyDescent="0.2">
      <c r="B3" s="513"/>
      <c r="C3" s="520"/>
      <c r="D3" s="573" t="s">
        <v>142</v>
      </c>
      <c r="E3" s="576"/>
      <c r="F3" s="521"/>
      <c r="G3" s="573" t="s">
        <v>183</v>
      </c>
      <c r="H3" s="576"/>
      <c r="I3" s="521"/>
    </row>
    <row r="4" spans="2:11" ht="6" customHeight="1" thickBot="1" x14ac:dyDescent="0.2">
      <c r="B4" s="513"/>
      <c r="C4" s="520"/>
      <c r="D4" s="521"/>
      <c r="E4" s="521"/>
      <c r="F4" s="521"/>
      <c r="G4" s="521"/>
      <c r="H4" s="521"/>
      <c r="I4" s="521"/>
    </row>
    <row r="5" spans="2:11" ht="17" customHeight="1" thickBot="1" x14ac:dyDescent="0.2">
      <c r="B5" s="513"/>
      <c r="C5" s="520"/>
      <c r="D5" s="575" t="s">
        <v>184</v>
      </c>
      <c r="E5" s="576"/>
      <c r="F5" s="521"/>
      <c r="G5" s="573" t="s">
        <v>185</v>
      </c>
      <c r="H5" s="576"/>
      <c r="I5" s="521"/>
    </row>
    <row r="6" spans="2:11" ht="6" customHeight="1" x14ac:dyDescent="0.15">
      <c r="B6" s="513"/>
    </row>
    <row r="7" spans="2:11" ht="20" customHeight="1" thickBot="1" x14ac:dyDescent="0.2">
      <c r="B7" s="301" t="s">
        <v>9</v>
      </c>
      <c r="C7" s="302" t="s">
        <v>13</v>
      </c>
      <c r="D7" s="303" t="s">
        <v>14</v>
      </c>
      <c r="E7" s="303" t="s">
        <v>97</v>
      </c>
      <c r="F7" s="303" t="s">
        <v>33</v>
      </c>
      <c r="G7" s="303" t="s">
        <v>23</v>
      </c>
      <c r="H7" s="303" t="s">
        <v>99</v>
      </c>
      <c r="I7" s="303" t="s">
        <v>32</v>
      </c>
      <c r="J7" s="303" t="s">
        <v>115</v>
      </c>
      <c r="K7" s="303" t="s">
        <v>98</v>
      </c>
    </row>
    <row r="8" spans="2:11" ht="15" customHeight="1" x14ac:dyDescent="0.15">
      <c r="B8" s="310" t="str">
        <f>Calculation!C3</f>
        <v>William East</v>
      </c>
      <c r="C8" s="305">
        <f>Calculation!BI3</f>
        <v>0</v>
      </c>
      <c r="D8" s="305">
        <f>Calculation!BJ3</f>
        <v>0</v>
      </c>
      <c r="E8" s="305">
        <f>Calculation!BH3</f>
        <v>0</v>
      </c>
      <c r="F8" s="305">
        <f>Calculation!BF3</f>
        <v>80</v>
      </c>
      <c r="G8" s="305">
        <f>Calculation!BE3</f>
        <v>80.000000000000014</v>
      </c>
      <c r="H8" s="305">
        <f>Calculation!BG3</f>
        <v>0</v>
      </c>
      <c r="I8" s="305">
        <f>Calculation!BD3</f>
        <v>0</v>
      </c>
      <c r="J8" s="305">
        <f>Calculation!BK3</f>
        <v>0</v>
      </c>
      <c r="K8" s="306">
        <f>Calculation!BL3</f>
        <v>160</v>
      </c>
    </row>
    <row r="9" spans="2:11" ht="15" customHeight="1" x14ac:dyDescent="0.15">
      <c r="B9" s="304" t="str">
        <f>Calculation!C4</f>
        <v>Henry Jago</v>
      </c>
      <c r="C9" s="305">
        <f>Calculation!BI4</f>
        <v>0</v>
      </c>
      <c r="D9" s="305">
        <f>Calculation!BJ4</f>
        <v>0</v>
      </c>
      <c r="E9" s="305">
        <f>Calculation!BH4</f>
        <v>0</v>
      </c>
      <c r="F9" s="305">
        <f>Calculation!BF4</f>
        <v>0</v>
      </c>
      <c r="G9" s="305">
        <f>Calculation!BE4</f>
        <v>0</v>
      </c>
      <c r="H9" s="305">
        <f>Calculation!BG4</f>
        <v>80</v>
      </c>
      <c r="I9" s="305">
        <f>Calculation!BD4</f>
        <v>0</v>
      </c>
      <c r="J9" s="305">
        <f>Calculation!BK4</f>
        <v>0</v>
      </c>
      <c r="K9" s="306">
        <f>Calculation!BL4</f>
        <v>80</v>
      </c>
    </row>
    <row r="10" spans="2:11" ht="8" customHeight="1" thickBot="1" x14ac:dyDescent="0.2">
      <c r="B10" s="307"/>
      <c r="C10" s="308"/>
      <c r="D10" s="308"/>
      <c r="E10" s="308"/>
      <c r="F10" s="308"/>
      <c r="G10" s="308"/>
      <c r="H10" s="308"/>
      <c r="I10" s="308"/>
      <c r="J10" s="308"/>
      <c r="K10" s="309"/>
    </row>
    <row r="11" spans="2:11" ht="30" customHeight="1" x14ac:dyDescent="0.15">
      <c r="B11" s="203"/>
      <c r="C11" s="305"/>
      <c r="D11" s="305"/>
      <c r="E11" s="305"/>
      <c r="F11" s="305"/>
      <c r="G11" s="305"/>
      <c r="H11" s="305"/>
      <c r="I11" s="305"/>
      <c r="J11" s="305"/>
      <c r="K11" s="305"/>
    </row>
    <row r="12" spans="2:11" ht="20" customHeight="1" thickBot="1" x14ac:dyDescent="0.2">
      <c r="B12" s="301" t="s">
        <v>10</v>
      </c>
      <c r="C12" s="302" t="s">
        <v>13</v>
      </c>
      <c r="D12" s="303" t="s">
        <v>14</v>
      </c>
      <c r="E12" s="303" t="s">
        <v>97</v>
      </c>
      <c r="F12" s="303" t="s">
        <v>33</v>
      </c>
      <c r="G12" s="303" t="s">
        <v>23</v>
      </c>
      <c r="H12" s="303" t="s">
        <v>99</v>
      </c>
      <c r="I12" s="303" t="s">
        <v>32</v>
      </c>
      <c r="J12" s="303" t="s">
        <v>115</v>
      </c>
      <c r="K12" s="303" t="s">
        <v>98</v>
      </c>
    </row>
    <row r="13" spans="2:11" ht="18" customHeight="1" x14ac:dyDescent="0.15">
      <c r="B13" s="310" t="str">
        <f>Calculation!C24</f>
        <v>Poppy Chambers</v>
      </c>
      <c r="C13" s="305">
        <f>Calculation!BI24</f>
        <v>0</v>
      </c>
      <c r="D13" s="305">
        <f>Calculation!BJ24</f>
        <v>0</v>
      </c>
      <c r="E13" s="305">
        <f>Calculation!BH24</f>
        <v>0</v>
      </c>
      <c r="F13" s="305">
        <f>Calculation!BF24</f>
        <v>0</v>
      </c>
      <c r="G13" s="305">
        <f>Calculation!BE24</f>
        <v>80</v>
      </c>
      <c r="H13" s="305">
        <f>Calculation!BG24</f>
        <v>0</v>
      </c>
      <c r="I13" s="305">
        <f>Calculation!BD24</f>
        <v>80</v>
      </c>
      <c r="J13" s="305">
        <f>Calculation!BK24</f>
        <v>0</v>
      </c>
      <c r="K13" s="306">
        <f>Calculation!BL24</f>
        <v>160</v>
      </c>
    </row>
    <row r="14" spans="2:11" ht="15" customHeight="1" x14ac:dyDescent="0.15">
      <c r="B14" s="304" t="str">
        <f>Calculation!C25</f>
        <v>Nancy Grant</v>
      </c>
      <c r="C14" s="305">
        <f>Calculation!BI25</f>
        <v>0</v>
      </c>
      <c r="D14" s="305">
        <f>Calculation!BJ25</f>
        <v>0</v>
      </c>
      <c r="E14" s="305">
        <f>Calculation!BH25</f>
        <v>0</v>
      </c>
      <c r="F14" s="305">
        <f>Calculation!BF25</f>
        <v>0</v>
      </c>
      <c r="G14" s="305">
        <f>Calculation!BE25</f>
        <v>72.044198895027634</v>
      </c>
      <c r="H14" s="305">
        <f>Calculation!BG25</f>
        <v>0</v>
      </c>
      <c r="I14" s="305">
        <f>Calculation!BD25</f>
        <v>65.874999999999986</v>
      </c>
      <c r="J14" s="305">
        <f>Calculation!BK25</f>
        <v>0</v>
      </c>
      <c r="K14" s="306">
        <f>Calculation!BL25</f>
        <v>137.91919889502762</v>
      </c>
    </row>
    <row r="15" spans="2:11" ht="15" customHeight="1" x14ac:dyDescent="0.15">
      <c r="B15" s="304" t="str">
        <f>Calculation!C26</f>
        <v>Chloe Nicel</v>
      </c>
      <c r="C15" s="305">
        <f>Calculation!BI26</f>
        <v>0</v>
      </c>
      <c r="D15" s="305">
        <f>Calculation!BJ26</f>
        <v>0</v>
      </c>
      <c r="E15" s="305">
        <f>Calculation!BH26</f>
        <v>0</v>
      </c>
      <c r="F15" s="305">
        <f>Calculation!BF26</f>
        <v>0</v>
      </c>
      <c r="G15" s="305">
        <f>Calculation!BE26</f>
        <v>0</v>
      </c>
      <c r="H15" s="305">
        <f>Calculation!BG26</f>
        <v>0</v>
      </c>
      <c r="I15" s="305">
        <f>Calculation!BD26</f>
        <v>0</v>
      </c>
      <c r="J15" s="305">
        <f>Calculation!BK26</f>
        <v>0</v>
      </c>
      <c r="K15" s="306">
        <f>Calculation!BL26</f>
        <v>0</v>
      </c>
    </row>
    <row r="16" spans="2:11" ht="15" customHeight="1" x14ac:dyDescent="0.15">
      <c r="B16" s="304" t="str">
        <f>Calculation!C27</f>
        <v>Jessica Oldham</v>
      </c>
      <c r="C16" s="305">
        <f>Calculation!BI27</f>
        <v>0</v>
      </c>
      <c r="D16" s="305">
        <f>Calculation!BJ27</f>
        <v>0</v>
      </c>
      <c r="E16" s="305">
        <f>Calculation!BH27</f>
        <v>0</v>
      </c>
      <c r="F16" s="305">
        <f>Calculation!BF27</f>
        <v>0</v>
      </c>
      <c r="G16" s="305">
        <f>Calculation!BE27</f>
        <v>0</v>
      </c>
      <c r="H16" s="305">
        <f>Calculation!BG27</f>
        <v>0</v>
      </c>
      <c r="I16" s="305">
        <f>Calculation!BD27</f>
        <v>0</v>
      </c>
      <c r="J16" s="305">
        <f>Calculation!BK27</f>
        <v>0</v>
      </c>
      <c r="K16" s="306">
        <f>Calculation!BL27</f>
        <v>0</v>
      </c>
    </row>
    <row r="17" spans="2:11" ht="8" customHeight="1" thickBot="1" x14ac:dyDescent="0.2">
      <c r="B17" s="307"/>
      <c r="C17" s="308"/>
      <c r="D17" s="308"/>
      <c r="E17" s="308"/>
      <c r="F17" s="308"/>
      <c r="G17" s="308"/>
      <c r="H17" s="308"/>
      <c r="I17" s="308"/>
      <c r="J17" s="308"/>
      <c r="K17" s="309"/>
    </row>
    <row r="18" spans="2:11" ht="15" customHeight="1" x14ac:dyDescent="0.15">
      <c r="B18" s="203"/>
      <c r="C18" s="305"/>
      <c r="D18" s="305"/>
      <c r="E18" s="305"/>
      <c r="F18" s="305"/>
      <c r="G18" s="305"/>
      <c r="H18" s="305"/>
      <c r="I18" s="305"/>
      <c r="J18" s="305"/>
      <c r="K18" s="305"/>
    </row>
    <row r="19" spans="2:11" ht="15" customHeight="1" x14ac:dyDescent="0.15">
      <c r="C19" s="305"/>
      <c r="D19" s="305"/>
      <c r="E19" s="305"/>
      <c r="F19" s="305"/>
      <c r="G19" s="305"/>
      <c r="H19" s="305"/>
      <c r="I19" s="305"/>
      <c r="J19" s="305"/>
      <c r="K19" s="305"/>
    </row>
    <row r="20" spans="2:11" ht="15" customHeight="1" x14ac:dyDescent="0.15">
      <c r="C20" s="305"/>
      <c r="D20" s="305"/>
      <c r="E20" s="305"/>
      <c r="F20" s="305"/>
      <c r="G20" s="305"/>
      <c r="H20" s="305"/>
      <c r="I20" s="305"/>
      <c r="J20" s="305"/>
      <c r="K20" s="305"/>
    </row>
    <row r="21" spans="2:11" ht="15" customHeight="1" x14ac:dyDescent="0.15">
      <c r="C21" s="305"/>
      <c r="D21" s="305"/>
      <c r="E21" s="305"/>
      <c r="F21" s="305"/>
      <c r="G21" s="305"/>
      <c r="H21" s="305"/>
      <c r="I21" s="305"/>
      <c r="J21" s="305"/>
      <c r="K21" s="305"/>
    </row>
    <row r="22" spans="2:11" ht="15" customHeight="1" x14ac:dyDescent="0.15">
      <c r="C22" s="305"/>
      <c r="D22" s="305"/>
      <c r="E22" s="305"/>
      <c r="F22" s="305"/>
      <c r="G22" s="305"/>
      <c r="H22" s="305"/>
      <c r="I22" s="305"/>
      <c r="J22" s="305"/>
      <c r="K22" s="305"/>
    </row>
    <row r="23" spans="2:11" ht="15" customHeight="1" x14ac:dyDescent="0.15">
      <c r="C23" s="305"/>
      <c r="D23" s="305"/>
      <c r="E23" s="305"/>
      <c r="F23" s="305"/>
      <c r="G23" s="305"/>
      <c r="H23" s="305"/>
      <c r="I23" s="305"/>
      <c r="J23" s="305"/>
      <c r="K23" s="305"/>
    </row>
    <row r="24" spans="2:11" x14ac:dyDescent="0.15">
      <c r="B24"/>
      <c r="C24"/>
      <c r="D24"/>
      <c r="E24"/>
      <c r="F24"/>
      <c r="G24"/>
      <c r="H24"/>
      <c r="I24"/>
      <c r="J24"/>
      <c r="K24"/>
    </row>
    <row r="25" spans="2:11" x14ac:dyDescent="0.15">
      <c r="B25"/>
      <c r="C25"/>
      <c r="D25"/>
      <c r="E25"/>
      <c r="F25"/>
      <c r="G25"/>
      <c r="H25"/>
      <c r="I25"/>
      <c r="J25"/>
      <c r="K25"/>
    </row>
    <row r="26" spans="2:11" x14ac:dyDescent="0.15">
      <c r="B26"/>
      <c r="C26"/>
      <c r="D26"/>
      <c r="E26"/>
      <c r="F26"/>
      <c r="G26"/>
      <c r="H26"/>
      <c r="I26"/>
      <c r="J26"/>
      <c r="K26"/>
    </row>
    <row r="27" spans="2:11" x14ac:dyDescent="0.15">
      <c r="B27"/>
      <c r="C27"/>
      <c r="D27"/>
      <c r="E27"/>
      <c r="F27"/>
      <c r="G27"/>
      <c r="H27"/>
      <c r="I27"/>
      <c r="J27"/>
      <c r="K27"/>
    </row>
    <row r="28" spans="2:11" x14ac:dyDescent="0.15">
      <c r="B28"/>
      <c r="C28"/>
      <c r="D28"/>
      <c r="E28"/>
      <c r="F28"/>
      <c r="G28"/>
      <c r="H28"/>
      <c r="I28"/>
      <c r="J28"/>
      <c r="K28"/>
    </row>
    <row r="29" spans="2:11" x14ac:dyDescent="0.15">
      <c r="B29"/>
      <c r="C29"/>
      <c r="D29"/>
      <c r="E29"/>
      <c r="F29"/>
      <c r="G29"/>
      <c r="H29"/>
      <c r="I29"/>
      <c r="J29"/>
      <c r="K29"/>
    </row>
    <row r="30" spans="2:11" x14ac:dyDescent="0.15">
      <c r="B30"/>
      <c r="C30"/>
      <c r="D30"/>
      <c r="E30"/>
      <c r="F30"/>
      <c r="G30"/>
      <c r="H30"/>
      <c r="I30"/>
      <c r="J30"/>
      <c r="K30"/>
    </row>
    <row r="31" spans="2:11" x14ac:dyDescent="0.15">
      <c r="B31"/>
      <c r="C31"/>
      <c r="D31"/>
      <c r="E31"/>
      <c r="F31"/>
      <c r="G31"/>
      <c r="H31"/>
      <c r="I31"/>
      <c r="J31"/>
      <c r="K31"/>
    </row>
    <row r="32" spans="2:11" x14ac:dyDescent="0.15">
      <c r="B32"/>
      <c r="C32"/>
      <c r="D32"/>
      <c r="E32"/>
      <c r="F32"/>
      <c r="G32"/>
      <c r="H32"/>
      <c r="I32"/>
      <c r="J32"/>
      <c r="K32"/>
    </row>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sheetData>
  <mergeCells count="5">
    <mergeCell ref="B1:K1"/>
    <mergeCell ref="D3:E3"/>
    <mergeCell ref="D5:E5"/>
    <mergeCell ref="G3:H3"/>
    <mergeCell ref="G5:H5"/>
  </mergeCells>
  <phoneticPr fontId="7" type="noConversion"/>
  <conditionalFormatting sqref="C8:J10 C13:J17">
    <cfRule type="cellIs" dxfId="1" priority="21" operator="between">
      <formula>1</formula>
      <formula>1000</formula>
    </cfRule>
    <cfRule type="cellIs" dxfId="0" priority="22" operator="between">
      <formula>0</formula>
      <formula>0</formula>
    </cfRule>
  </conditionalFormatting>
  <hyperlinks>
    <hyperlink ref="D3:E3" location="'League Events'!A1" display="'League Events'!A1" xr:uid="{1CEA3608-4B2F-8241-BBC2-A3B4654CCB8C}"/>
    <hyperlink ref="G3:H3" location="'League Positions'!A1" display="'League Positions'!A1" xr:uid="{65159C41-E24A-C54C-B043-29B914515AD1}"/>
    <hyperlink ref="D5:E5" location="Calendar!A1" display="Calendar!A1" xr:uid="{327C4E4B-CDBD-DD43-A8CC-C2C289AAB2EE}"/>
    <hyperlink ref="G5:H5" location="'Event Points'!A1" display="'Event Points'!A1" xr:uid="{75E11AAD-EA2A-3940-AD91-41D172664BDB}"/>
  </hyperlinks>
  <pageMargins left="0.75" right="0.75" top="1" bottom="1" header="0.5" footer="0.5"/>
  <pageSetup paperSize="9" orientation="portrait" horizontalDpi="4294967292" verticalDpi="4294967292"/>
  <ignoredErrors>
    <ignoredError sqref="C10:I12 K10:K12 C17:I17 K17 B15:B16" emptyCellReference="1"/>
    <ignoredError sqref="K9" formula="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2235"/>
  <sheetViews>
    <sheetView zoomScale="125" zoomScaleNormal="125" zoomScalePageLayoutView="125"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3" x14ac:dyDescent="0.15"/>
  <cols>
    <col min="1" max="1" width="8.83203125" style="13"/>
    <col min="2" max="2" width="8.83203125" style="12"/>
    <col min="3" max="3" width="18.83203125" style="66" customWidth="1"/>
    <col min="4" max="4" width="12.5" style="12" customWidth="1"/>
    <col min="5" max="12" width="8.83203125" style="14"/>
    <col min="13" max="13" width="10.33203125" style="14" bestFit="1" customWidth="1"/>
    <col min="14" max="23" width="8.83203125" style="14"/>
    <col min="24" max="32" width="8.83203125" style="12"/>
    <col min="33" max="50" width="8.83203125" style="16"/>
    <col min="51" max="51" width="8.83203125" style="42"/>
    <col min="52" max="52" width="8.83203125" style="43"/>
    <col min="53" max="53" width="8.83203125" style="45"/>
    <col min="54" max="54" width="8.83203125" style="15"/>
    <col min="55" max="55" width="8.83203125" style="16"/>
    <col min="56" max="56" width="8.83203125" style="12"/>
    <col min="57" max="57" width="8.83203125" style="42"/>
    <col min="58" max="58" width="8.83203125" style="43"/>
    <col min="59" max="59" width="8.83203125" style="45"/>
    <col min="60" max="60" width="8.83203125" style="15"/>
    <col min="61" max="63" width="8.83203125" style="16"/>
    <col min="64" max="16384" width="8.83203125" style="12"/>
  </cols>
  <sheetData>
    <row r="1" spans="1:75" s="17" customFormat="1" x14ac:dyDescent="0.15">
      <c r="A1" s="18"/>
      <c r="C1" s="61" t="s">
        <v>1</v>
      </c>
      <c r="D1" s="17" t="s">
        <v>2</v>
      </c>
      <c r="E1" s="10"/>
      <c r="F1" s="10"/>
      <c r="G1" s="46" t="s">
        <v>18</v>
      </c>
      <c r="H1" s="46" t="s">
        <v>19</v>
      </c>
      <c r="I1" s="46" t="s">
        <v>20</v>
      </c>
      <c r="J1" s="46" t="s">
        <v>42</v>
      </c>
      <c r="K1" s="46" t="s">
        <v>214</v>
      </c>
      <c r="L1" s="283" t="s">
        <v>106</v>
      </c>
      <c r="M1" s="283" t="s">
        <v>27</v>
      </c>
      <c r="N1" s="283" t="s">
        <v>28</v>
      </c>
      <c r="O1" s="283" t="s">
        <v>40</v>
      </c>
      <c r="P1" s="283" t="s">
        <v>39</v>
      </c>
      <c r="Q1" s="47" t="s">
        <v>21</v>
      </c>
      <c r="R1" s="47" t="s">
        <v>22</v>
      </c>
      <c r="S1" s="47" t="s">
        <v>137</v>
      </c>
      <c r="T1" s="47" t="s">
        <v>138</v>
      </c>
      <c r="U1" s="47"/>
      <c r="V1" s="47"/>
      <c r="W1" s="47"/>
      <c r="X1" s="48" t="s">
        <v>94</v>
      </c>
      <c r="Y1" s="48" t="s">
        <v>122</v>
      </c>
      <c r="Z1" s="48" t="s">
        <v>182</v>
      </c>
      <c r="AA1" s="48" t="s">
        <v>123</v>
      </c>
      <c r="AB1" s="48"/>
      <c r="AC1" s="48"/>
      <c r="AD1" s="48"/>
      <c r="AE1" s="48"/>
      <c r="AF1" s="48"/>
      <c r="AG1" s="245" t="s">
        <v>139</v>
      </c>
      <c r="AH1" s="245" t="s">
        <v>29</v>
      </c>
      <c r="AI1" s="245" t="s">
        <v>95</v>
      </c>
      <c r="AJ1" s="245" t="s">
        <v>0</v>
      </c>
      <c r="AK1" s="245" t="s">
        <v>234</v>
      </c>
      <c r="AL1" s="245" t="s">
        <v>140</v>
      </c>
      <c r="AM1" s="245" t="s">
        <v>104</v>
      </c>
      <c r="AN1" s="245"/>
      <c r="AO1" s="245"/>
      <c r="AP1" s="245"/>
      <c r="AQ1" s="245"/>
      <c r="AR1" s="245"/>
      <c r="AS1" s="245"/>
      <c r="AT1" s="245"/>
      <c r="AU1" s="245"/>
      <c r="AV1" s="368"/>
      <c r="AW1" s="401" t="s">
        <v>111</v>
      </c>
      <c r="AX1" s="401" t="s">
        <v>112</v>
      </c>
      <c r="AY1" s="49" t="s">
        <v>25</v>
      </c>
      <c r="AZ1" s="285" t="s">
        <v>30</v>
      </c>
      <c r="BA1" s="50" t="s">
        <v>26</v>
      </c>
      <c r="BB1" s="48" t="s">
        <v>31</v>
      </c>
      <c r="BC1" s="245" t="s">
        <v>12</v>
      </c>
      <c r="BD1" s="51" t="s">
        <v>32</v>
      </c>
      <c r="BE1" s="49" t="s">
        <v>23</v>
      </c>
      <c r="BF1" s="285" t="s">
        <v>33</v>
      </c>
      <c r="BG1" s="50" t="s">
        <v>24</v>
      </c>
      <c r="BH1" s="48" t="s">
        <v>34</v>
      </c>
      <c r="BI1" s="245" t="s">
        <v>13</v>
      </c>
      <c r="BJ1" s="245" t="s">
        <v>14</v>
      </c>
      <c r="BK1" s="401" t="s">
        <v>115</v>
      </c>
      <c r="BL1" s="51" t="s">
        <v>96</v>
      </c>
    </row>
    <row r="2" spans="1:75" s="19" customFormat="1" x14ac:dyDescent="0.15">
      <c r="A2" s="20"/>
      <c r="C2" s="62" t="s">
        <v>9</v>
      </c>
      <c r="D2" s="2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J2" s="19" t="s">
        <v>107</v>
      </c>
    </row>
    <row r="3" spans="1:75" x14ac:dyDescent="0.15">
      <c r="A3" s="13">
        <v>1.0000000000000001E-5</v>
      </c>
      <c r="B3" s="12">
        <f t="shared" ref="B3:B22" si="0">BL3+A3</f>
        <v>160.00001</v>
      </c>
      <c r="C3" s="64" t="s">
        <v>251</v>
      </c>
      <c r="D3" s="12" t="s">
        <v>7</v>
      </c>
      <c r="E3" s="14">
        <f>COUNTIF(G3:AV3,"&gt;1")</f>
        <v>2</v>
      </c>
      <c r="F3" s="14">
        <f>COUNTIF(BD3:BJ3,"&gt;1")</f>
        <v>2</v>
      </c>
      <c r="G3" s="42">
        <f t="shared" ref="G3:G22" si="1">IF(ISERROR(VLOOKUP($C3,Swim_A,4,FALSE)),0,(VLOOKUP($C3,Swim_A,4,FALSE)))</f>
        <v>80.000000000000014</v>
      </c>
      <c r="H3" s="42">
        <f t="shared" ref="H3:H22" si="2">IF(ISERROR(VLOOKUP($C3,Swim_B,4,FALSE)),0,(VLOOKUP($C3,Swim_B,4,FALSE)))</f>
        <v>0</v>
      </c>
      <c r="I3" s="42">
        <f t="shared" ref="I3:I22" si="3">IF(ISERROR(VLOOKUP($C3,Swim_C,4,FALSE)),0,(VLOOKUP($C3,Swim_C,4,FALSE)))</f>
        <v>0</v>
      </c>
      <c r="J3" s="42">
        <f t="shared" ref="J3:J22" si="4">IF(ISERROR(VLOOKUP($C3,Swim_D,4,FALSE)),0,(VLOOKUP($C3,Swim_D,4,FALSE)))</f>
        <v>0</v>
      </c>
      <c r="K3" s="42">
        <f t="shared" ref="K3:K22" si="5">IF(ISERROR(VLOOKUP($C3,Swim_E,4,FALSE)),0,(VLOOKUP($C3,Swim_E,4,FALSE)))</f>
        <v>0</v>
      </c>
      <c r="L3" s="284">
        <f t="shared" ref="L3:L22" si="6">IF(ISERROR(VLOOKUP($C3,Run_1,4,FALSE)),0,(VLOOKUP($C3,Run_1,4,FALSE)))</f>
        <v>80</v>
      </c>
      <c r="M3" s="284">
        <f t="shared" ref="M3:M22" si="7">IF(ISERROR(VLOOKUP($C3,Run_2,4,FALSE)),0,(VLOOKUP($C3,Run_2,4,FALSE)))</f>
        <v>0</v>
      </c>
      <c r="N3" s="284">
        <f t="shared" ref="N3:N22" si="8">IF(ISERROR(VLOOKUP($C3,Run_3,4,FALSE)),0,(VLOOKUP($C3,Run_3,4,FALSE)))</f>
        <v>0</v>
      </c>
      <c r="O3" s="284">
        <f t="shared" ref="O3:O22" si="9">IF(ISERROR(VLOOKUP($C3,Run_4,4,FALSE)),0,(VLOOKUP($C3,Run_4,4,FALSE)))</f>
        <v>0</v>
      </c>
      <c r="P3" s="284">
        <f t="shared" ref="P3:P22" si="10">IF(ISERROR(VLOOKUP($C3,Run_5,4,FALSE)),0,(VLOOKUP($C3,Run_5,4,FALSE)))</f>
        <v>0</v>
      </c>
      <c r="Q3" s="45">
        <f t="shared" ref="Q3:Q22" si="11">IF(ISERROR(VLOOKUP($C3,Bike_1,4,FALSE)),0,(VLOOKUP($C3,Bike_1,4,FALSE)))</f>
        <v>0</v>
      </c>
      <c r="R3" s="45">
        <f t="shared" ref="R3:R22" si="12">IF(ISERROR(VLOOKUP($C3,Bike_2,4,FALSE)),0,(VLOOKUP($C3,Bike_2,4,FALSE)))</f>
        <v>0</v>
      </c>
      <c r="S3" s="45">
        <f t="shared" ref="S3:S22" si="13">IF(ISERROR(VLOOKUP($C3,Bike_3,4,FALSE)),0,(VLOOKUP($C3,Bike_3,4,FALSE)))</f>
        <v>0</v>
      </c>
      <c r="T3" s="45">
        <f t="shared" ref="T3:T22" si="14">IF(ISERROR(VLOOKUP($C3,Bike_4,4,FALSE)),0,(VLOOKUP($C3,Bike_4,4,FALSE)))</f>
        <v>0</v>
      </c>
      <c r="U3" s="45">
        <f t="shared" ref="U3:U22" si="15">IF(ISERROR(VLOOKUP($C3,Bike_5,4,FALSE)),0,(VLOOKUP($C3,Bike_5,4,FALSE)))</f>
        <v>0</v>
      </c>
      <c r="V3" s="45">
        <f t="shared" ref="V3:V22" si="16">IF(ISERROR(VLOOKUP($C3,Bike_6,4,FALSE)),0,(VLOOKUP($C3,Bike_6,4,FALSE)))</f>
        <v>0</v>
      </c>
      <c r="W3" s="45">
        <f t="shared" ref="W3:W22" si="17">IF(ISERROR(VLOOKUP($C3,Bike_7,4,FALSE)),0,(VLOOKUP($C3,Bike_7,4,FALSE)))</f>
        <v>0</v>
      </c>
      <c r="X3" s="44">
        <f t="shared" ref="X3:X36" si="18">IF(ISERROR(VLOOKUP($C3,Aqua_01,4,FALSE)),0,(VLOOKUP($C3,Aqua_01,4,FALSE)))</f>
        <v>0</v>
      </c>
      <c r="Y3" s="44">
        <f t="shared" ref="Y3:Y36" si="19">IF(ISERROR(VLOOKUP($C3,Aqua_02,4,FALSE)),0,(VLOOKUP($C3,Aqua_02,4,FALSE)))</f>
        <v>0</v>
      </c>
      <c r="Z3" s="44">
        <f t="shared" ref="Z3:Z36" si="20">IF(ISERROR(VLOOKUP($C3,Aqua_03,4,FALSE)),0,(VLOOKUP($C3,Aqua_03,4,FALSE)))</f>
        <v>0</v>
      </c>
      <c r="AA3" s="44">
        <f t="shared" ref="AA3:AA22" si="21">IF(ISERROR(VLOOKUP($C3,Aqua_04,4,FALSE)),0,(VLOOKUP($C3,Aqua_04,4,FALSE)))</f>
        <v>0</v>
      </c>
      <c r="AB3" s="44">
        <f t="shared" ref="AB3:AB22" si="22">IF(ISERROR(VLOOKUP($C3,Aqua_05,4,FALSE)),0,(VLOOKUP($C3,Aqua_05,4,FALSE)))</f>
        <v>0</v>
      </c>
      <c r="AC3" s="44">
        <f t="shared" ref="AC3:AC22" si="23">IF(ISERROR(VLOOKUP($C3,Aqua_06,4,FALSE)),0,(VLOOKUP($C3,Aqua_06,4,FALSE)))</f>
        <v>0</v>
      </c>
      <c r="AD3" s="44">
        <f t="shared" ref="AD3:AD22" si="24">IF(ISERROR(VLOOKUP($C3,Aqua_07,4,FALSE)),0,(VLOOKUP($C3,Aqua_07,4,FALSE)))</f>
        <v>0</v>
      </c>
      <c r="AE3" s="44">
        <f t="shared" ref="AE3:AE22" si="25">IF(ISERROR(VLOOKUP($C3,Aqua_08,4,FALSE)),0,(VLOOKUP($C3,Aqua_08,4,FALSE)))</f>
        <v>0</v>
      </c>
      <c r="AF3" s="44">
        <f t="shared" ref="AF3:AF22" si="26">IF(ISERROR(VLOOKUP($C3,Aqua_09,4,FALSE)),0,(VLOOKUP($C3,Aqua_09,4,FALSE)))</f>
        <v>0</v>
      </c>
      <c r="AG3" s="246">
        <f t="shared" ref="AG3:AG22" si="27">IF(ISERROR(VLOOKUP($C3,Tri_01,4,FALSE)),0,(VLOOKUP($C3,Tri_01,4,FALSE)))</f>
        <v>0</v>
      </c>
      <c r="AH3" s="246">
        <f t="shared" ref="AH3:AH22" si="28">IF(ISERROR(VLOOKUP($C3,Tri_02,4,FALSE)),0,(VLOOKUP($C3,Tri_02,4,FALSE)))</f>
        <v>0</v>
      </c>
      <c r="AI3" s="246">
        <f t="shared" ref="AI3:AI22" si="29">IF(ISERROR(VLOOKUP($C3,Tri_03,4,FALSE)),0,(VLOOKUP($C3,Tri_03,4,FALSE)))</f>
        <v>0</v>
      </c>
      <c r="AJ3" s="246">
        <f t="shared" ref="AJ3:AJ22" si="30">IF(ISERROR(VLOOKUP($C3,Tri_04,4,FALSE)),0,(VLOOKUP($C3,Tri_04,4,FALSE)))</f>
        <v>0</v>
      </c>
      <c r="AK3" s="246">
        <f t="shared" ref="AK3:AK22" si="31">IF(ISERROR(VLOOKUP($C3,Tri_05,4,FALSE)),0,(VLOOKUP($C3,Tri_05,4,FALSE)))</f>
        <v>0</v>
      </c>
      <c r="AL3" s="246">
        <f t="shared" ref="AL3:AL22" si="32">IF(ISERROR(VLOOKUP($C3,Tri_06,4,FALSE)),0,(VLOOKUP($C3,Tri_06,4,FALSE)))</f>
        <v>0</v>
      </c>
      <c r="AM3" s="246">
        <f t="shared" ref="AM3:AM22" si="33">IF(ISERROR(VLOOKUP($C3,Tri_07,4,FALSE)),0,(VLOOKUP($C3,Tri_07,4,FALSE)))</f>
        <v>0</v>
      </c>
      <c r="AN3" s="246">
        <f t="shared" ref="AN3:AN22" si="34">IF(ISERROR(VLOOKUP($C3,Tri_08,4,FALSE)),0,(VLOOKUP($C3,Tri_08,4,FALSE)))</f>
        <v>0</v>
      </c>
      <c r="AO3" s="246">
        <f t="shared" ref="AO3:AO22" si="35">IF(ISERROR(VLOOKUP($C3,Tri_09,4,FALSE)),0,(VLOOKUP($C3,Tri_09,4,FALSE)))</f>
        <v>0</v>
      </c>
      <c r="AP3" s="246">
        <f t="shared" ref="AP3:AP22" si="36">IF(ISERROR(VLOOKUP($C3,Tri_10,4,FALSE)),0,(VLOOKUP($C3,Tri_10,4,FALSE)))</f>
        <v>0</v>
      </c>
      <c r="AQ3" s="246">
        <f t="shared" ref="AQ3:AQ22" si="37">IF(ISERROR(VLOOKUP($C3,Tri_11,4,FALSE)),0,(VLOOKUP($C3,Tri_11,4,FALSE)))</f>
        <v>0</v>
      </c>
      <c r="AR3" s="246">
        <f t="shared" ref="AR3:AR22" si="38">IF(ISERROR(VLOOKUP($C3,Tri_12,4,FALSE)),0,(VLOOKUP($C3,Tri_12,4,FALSE)))</f>
        <v>0</v>
      </c>
      <c r="AS3" s="246">
        <f t="shared" ref="AS3:AS22" si="39">IF(ISERROR(VLOOKUP($C3,Tri_13,4,FALSE)),0,(VLOOKUP($C3,Tri_13,4,FALSE)))</f>
        <v>0</v>
      </c>
      <c r="AT3" s="246">
        <f t="shared" ref="AT3:AT22" si="40">IF(ISERROR(VLOOKUP($C3,Tri_14,4,FALSE)),0,(VLOOKUP($C3,Tri_14,4,FALSE)))</f>
        <v>0</v>
      </c>
      <c r="AU3" s="246">
        <f t="shared" ref="AU3:AU22" si="41">IF(ISERROR(VLOOKUP($C3,Tri_15,4,FALSE)),0,(VLOOKUP($C3,Tri_15,4,FALSE)))</f>
        <v>0</v>
      </c>
      <c r="AV3" s="246">
        <f t="shared" ref="AV3:AV22" si="42">IF(ISERROR(VLOOKUP($C3,Tri_16,4,FALSE)),0,(VLOOKUP($C3,Tri_16,4,FALSE)))</f>
        <v>0</v>
      </c>
      <c r="AW3" s="402">
        <f t="shared" ref="AW3:AW22" si="43">IF(ISERROR(VLOOKUP($C3,Tri_17,4,FALSE)),0,(VLOOKUP($C3,Tri_17,4,FALSE)))</f>
        <v>0</v>
      </c>
      <c r="AX3" s="402">
        <f t="shared" ref="AX3:AX22" si="44">IF(ISERROR(VLOOKUP($C3,Tri_18,4,FALSE)),0,(VLOOKUP($C3,Tri_18,4,FALSE)))</f>
        <v>0</v>
      </c>
      <c r="AY3" s="42">
        <f t="shared" ref="AY3:AY22" si="45">LARGE(G3:K3,2)</f>
        <v>0</v>
      </c>
      <c r="AZ3" s="284">
        <f t="shared" ref="AZ3:AZ22" si="46">LARGE(L3:P3,2)</f>
        <v>0</v>
      </c>
      <c r="BA3" s="45">
        <f t="shared" ref="BA3:BA22" si="47">LARGE(Q3:W3,2)</f>
        <v>0</v>
      </c>
      <c r="BB3" s="44">
        <f t="shared" ref="BB3:BB22" si="48">LARGE(X3:AF3,2)</f>
        <v>0</v>
      </c>
      <c r="BC3" s="246">
        <f>LARGE(AG3:AV3,3)</f>
        <v>0</v>
      </c>
      <c r="BD3" s="12">
        <f>LARGE(AY3:BC3,1)</f>
        <v>0</v>
      </c>
      <c r="BE3" s="42">
        <f t="shared" ref="BE3:BE22" si="49">LARGE(G3:K3,1)</f>
        <v>80.000000000000014</v>
      </c>
      <c r="BF3" s="284">
        <f t="shared" ref="BF3:BF22" si="50">LARGE(L3:P3,1)</f>
        <v>80</v>
      </c>
      <c r="BG3" s="45">
        <f t="shared" ref="BG3:BG22" si="51">LARGE(Q3:W3,1)</f>
        <v>0</v>
      </c>
      <c r="BH3" s="44">
        <f t="shared" ref="BH3:BH22" si="52">LARGE(X3:AF3,1)</f>
        <v>0</v>
      </c>
      <c r="BI3" s="246">
        <f>LARGE(AG3:AV3,1)</f>
        <v>0</v>
      </c>
      <c r="BJ3" s="246">
        <f>LARGE(AG3:AV3,2)</f>
        <v>0</v>
      </c>
      <c r="BK3" s="402">
        <f>SUM(AW3:AX3)</f>
        <v>0</v>
      </c>
      <c r="BL3" s="6">
        <f>SUM(BD3:BK3)</f>
        <v>160</v>
      </c>
      <c r="BM3"/>
      <c r="BN3"/>
      <c r="BO3"/>
      <c r="BP3"/>
      <c r="BQ3"/>
      <c r="BR3"/>
      <c r="BS3"/>
      <c r="BT3"/>
      <c r="BU3"/>
      <c r="BV3"/>
      <c r="BW3"/>
    </row>
    <row r="4" spans="1:75" x14ac:dyDescent="0.15">
      <c r="A4" s="13">
        <v>2.0000000000000002E-5</v>
      </c>
      <c r="B4" s="12">
        <f>BL4+A4</f>
        <v>80.000020000000006</v>
      </c>
      <c r="C4" s="64" t="s">
        <v>254</v>
      </c>
      <c r="D4" s="12" t="s">
        <v>7</v>
      </c>
      <c r="E4" s="14">
        <f t="shared" ref="E4:E36" si="53">COUNTIF(G4:AV4,"&gt;1")</f>
        <v>1</v>
      </c>
      <c r="F4" s="14">
        <f t="shared" ref="F4:F36" si="54">COUNTIF(BD4:BJ4,"&gt;1")</f>
        <v>1</v>
      </c>
      <c r="G4" s="42">
        <f t="shared" si="1"/>
        <v>0</v>
      </c>
      <c r="H4" s="42">
        <f t="shared" si="2"/>
        <v>0</v>
      </c>
      <c r="I4" s="42">
        <f t="shared" si="3"/>
        <v>0</v>
      </c>
      <c r="J4" s="42">
        <f t="shared" si="4"/>
        <v>0</v>
      </c>
      <c r="K4" s="42">
        <f t="shared" si="5"/>
        <v>0</v>
      </c>
      <c r="L4" s="284">
        <f t="shared" si="6"/>
        <v>0</v>
      </c>
      <c r="M4" s="284">
        <f t="shared" si="7"/>
        <v>0</v>
      </c>
      <c r="N4" s="284">
        <f t="shared" si="8"/>
        <v>0</v>
      </c>
      <c r="O4" s="284">
        <f t="shared" si="9"/>
        <v>0</v>
      </c>
      <c r="P4" s="284">
        <f t="shared" si="10"/>
        <v>0</v>
      </c>
      <c r="Q4" s="45">
        <f t="shared" si="11"/>
        <v>0</v>
      </c>
      <c r="R4" s="45">
        <f t="shared" si="12"/>
        <v>80</v>
      </c>
      <c r="S4" s="45">
        <f t="shared" si="13"/>
        <v>0</v>
      </c>
      <c r="T4" s="45">
        <f t="shared" si="14"/>
        <v>0</v>
      </c>
      <c r="U4" s="45">
        <f t="shared" si="15"/>
        <v>0</v>
      </c>
      <c r="V4" s="45">
        <f t="shared" si="16"/>
        <v>0</v>
      </c>
      <c r="W4" s="45">
        <f t="shared" si="17"/>
        <v>0</v>
      </c>
      <c r="X4" s="44">
        <f t="shared" si="18"/>
        <v>0</v>
      </c>
      <c r="Y4" s="44">
        <f t="shared" si="19"/>
        <v>0</v>
      </c>
      <c r="Z4" s="44">
        <f t="shared" si="20"/>
        <v>0</v>
      </c>
      <c r="AA4" s="44">
        <f t="shared" si="21"/>
        <v>0</v>
      </c>
      <c r="AB4" s="44">
        <f t="shared" si="22"/>
        <v>0</v>
      </c>
      <c r="AC4" s="44">
        <f t="shared" si="23"/>
        <v>0</v>
      </c>
      <c r="AD4" s="44">
        <f t="shared" si="24"/>
        <v>0</v>
      </c>
      <c r="AE4" s="44">
        <f t="shared" si="25"/>
        <v>0</v>
      </c>
      <c r="AF4" s="44">
        <f t="shared" si="26"/>
        <v>0</v>
      </c>
      <c r="AG4" s="246">
        <f t="shared" si="27"/>
        <v>0</v>
      </c>
      <c r="AH4" s="246">
        <f t="shared" si="28"/>
        <v>0</v>
      </c>
      <c r="AI4" s="246">
        <f t="shared" si="29"/>
        <v>0</v>
      </c>
      <c r="AJ4" s="246">
        <f t="shared" si="30"/>
        <v>0</v>
      </c>
      <c r="AK4" s="246">
        <f t="shared" si="31"/>
        <v>0</v>
      </c>
      <c r="AL4" s="246">
        <f t="shared" si="32"/>
        <v>0</v>
      </c>
      <c r="AM4" s="246">
        <f t="shared" si="33"/>
        <v>0</v>
      </c>
      <c r="AN4" s="246">
        <f t="shared" si="34"/>
        <v>0</v>
      </c>
      <c r="AO4" s="246">
        <f t="shared" si="35"/>
        <v>0</v>
      </c>
      <c r="AP4" s="246">
        <f t="shared" si="36"/>
        <v>0</v>
      </c>
      <c r="AQ4" s="246">
        <f t="shared" si="37"/>
        <v>0</v>
      </c>
      <c r="AR4" s="246">
        <f t="shared" si="38"/>
        <v>0</v>
      </c>
      <c r="AS4" s="246">
        <f t="shared" si="39"/>
        <v>0</v>
      </c>
      <c r="AT4" s="246">
        <f t="shared" si="40"/>
        <v>0</v>
      </c>
      <c r="AU4" s="246">
        <f t="shared" si="41"/>
        <v>0</v>
      </c>
      <c r="AV4" s="246">
        <f t="shared" si="42"/>
        <v>0</v>
      </c>
      <c r="AW4" s="402">
        <f t="shared" si="43"/>
        <v>0</v>
      </c>
      <c r="AX4" s="402">
        <f t="shared" si="44"/>
        <v>0</v>
      </c>
      <c r="AY4" s="42">
        <f>LARGE(G4:K4,2)</f>
        <v>0</v>
      </c>
      <c r="AZ4" s="284">
        <f>LARGE(L4:P4,2)</f>
        <v>0</v>
      </c>
      <c r="BA4" s="45">
        <f>LARGE(Q4:W4,2)</f>
        <v>0</v>
      </c>
      <c r="BB4" s="44">
        <f>LARGE(X4:AF4,2)</f>
        <v>0</v>
      </c>
      <c r="BC4" s="246">
        <f t="shared" ref="BC4:BC36" si="55">LARGE(AG4:AV4,3)</f>
        <v>0</v>
      </c>
      <c r="BD4" s="12">
        <f>LARGE(AY4:BC4,1)</f>
        <v>0</v>
      </c>
      <c r="BE4" s="42">
        <f>LARGE(G4:K4,1)</f>
        <v>0</v>
      </c>
      <c r="BF4" s="284">
        <f>LARGE(L4:P4,1)</f>
        <v>0</v>
      </c>
      <c r="BG4" s="45">
        <f>LARGE(Q4:W4,1)</f>
        <v>80</v>
      </c>
      <c r="BH4" s="44">
        <f>LARGE(X4:AF4,1)</f>
        <v>0</v>
      </c>
      <c r="BI4" s="246">
        <f t="shared" ref="BI4:BI36" si="56">LARGE(AG4:AV4,1)</f>
        <v>0</v>
      </c>
      <c r="BJ4" s="246">
        <f t="shared" ref="BJ4:BJ36" si="57">LARGE(AG4:AV4,2)</f>
        <v>0</v>
      </c>
      <c r="BK4" s="402">
        <f t="shared" ref="BK4:BK36" si="58">SUM(AW4:AX4)</f>
        <v>0</v>
      </c>
      <c r="BL4" s="6">
        <f t="shared" ref="BL4:BL36" si="59">SUM(BD4:BK4)</f>
        <v>80</v>
      </c>
      <c r="BM4"/>
      <c r="BN4"/>
      <c r="BO4"/>
      <c r="BP4"/>
      <c r="BQ4"/>
      <c r="BR4"/>
      <c r="BS4"/>
      <c r="BT4"/>
      <c r="BU4"/>
      <c r="BV4"/>
      <c r="BW4"/>
    </row>
    <row r="5" spans="1:75" x14ac:dyDescent="0.15">
      <c r="A5" s="13">
        <v>3.0000000000000001E-5</v>
      </c>
      <c r="B5" s="12">
        <f>BL5+A5</f>
        <v>3.0000000000000001E-5</v>
      </c>
      <c r="C5" s="64"/>
      <c r="D5" s="12" t="s">
        <v>7</v>
      </c>
      <c r="E5" s="14">
        <f t="shared" si="53"/>
        <v>0</v>
      </c>
      <c r="F5" s="14">
        <f t="shared" si="54"/>
        <v>0</v>
      </c>
      <c r="G5" s="42">
        <f t="shared" si="1"/>
        <v>0</v>
      </c>
      <c r="H5" s="42">
        <f t="shared" si="2"/>
        <v>0</v>
      </c>
      <c r="I5" s="42">
        <f t="shared" si="3"/>
        <v>0</v>
      </c>
      <c r="J5" s="42">
        <f t="shared" si="4"/>
        <v>0</v>
      </c>
      <c r="K5" s="42">
        <f t="shared" si="5"/>
        <v>0</v>
      </c>
      <c r="L5" s="284">
        <f t="shared" si="6"/>
        <v>0</v>
      </c>
      <c r="M5" s="284">
        <f t="shared" si="7"/>
        <v>0</v>
      </c>
      <c r="N5" s="284">
        <f t="shared" si="8"/>
        <v>0</v>
      </c>
      <c r="O5" s="284">
        <f t="shared" si="9"/>
        <v>0</v>
      </c>
      <c r="P5" s="284">
        <f t="shared" si="10"/>
        <v>0</v>
      </c>
      <c r="Q5" s="45">
        <f t="shared" si="11"/>
        <v>0</v>
      </c>
      <c r="R5" s="45">
        <f t="shared" si="12"/>
        <v>0</v>
      </c>
      <c r="S5" s="45">
        <f t="shared" si="13"/>
        <v>0</v>
      </c>
      <c r="T5" s="45">
        <f t="shared" si="14"/>
        <v>0</v>
      </c>
      <c r="U5" s="45">
        <f t="shared" si="15"/>
        <v>0</v>
      </c>
      <c r="V5" s="45">
        <f t="shared" si="16"/>
        <v>0</v>
      </c>
      <c r="W5" s="45">
        <f t="shared" si="17"/>
        <v>0</v>
      </c>
      <c r="X5" s="44">
        <f t="shared" si="18"/>
        <v>0</v>
      </c>
      <c r="Y5" s="44">
        <f t="shared" si="19"/>
        <v>0</v>
      </c>
      <c r="Z5" s="44">
        <f t="shared" si="20"/>
        <v>0</v>
      </c>
      <c r="AA5" s="44">
        <f t="shared" si="21"/>
        <v>0</v>
      </c>
      <c r="AB5" s="44">
        <f t="shared" si="22"/>
        <v>0</v>
      </c>
      <c r="AC5" s="44">
        <f t="shared" si="23"/>
        <v>0</v>
      </c>
      <c r="AD5" s="44">
        <f t="shared" si="24"/>
        <v>0</v>
      </c>
      <c r="AE5" s="44">
        <f t="shared" si="25"/>
        <v>0</v>
      </c>
      <c r="AF5" s="44">
        <f t="shared" si="26"/>
        <v>0</v>
      </c>
      <c r="AG5" s="246">
        <f t="shared" si="27"/>
        <v>0</v>
      </c>
      <c r="AH5" s="246">
        <f t="shared" si="28"/>
        <v>0</v>
      </c>
      <c r="AI5" s="246">
        <f t="shared" si="29"/>
        <v>0</v>
      </c>
      <c r="AJ5" s="246">
        <f t="shared" si="30"/>
        <v>0</v>
      </c>
      <c r="AK5" s="246">
        <f t="shared" si="31"/>
        <v>0</v>
      </c>
      <c r="AL5" s="246">
        <f t="shared" si="32"/>
        <v>0</v>
      </c>
      <c r="AM5" s="246">
        <f t="shared" si="33"/>
        <v>0</v>
      </c>
      <c r="AN5" s="246">
        <f t="shared" si="34"/>
        <v>0</v>
      </c>
      <c r="AO5" s="246">
        <f t="shared" si="35"/>
        <v>0</v>
      </c>
      <c r="AP5" s="246">
        <f t="shared" si="36"/>
        <v>0</v>
      </c>
      <c r="AQ5" s="246">
        <f t="shared" si="37"/>
        <v>0</v>
      </c>
      <c r="AR5" s="246">
        <f t="shared" si="38"/>
        <v>0</v>
      </c>
      <c r="AS5" s="246">
        <f t="shared" si="39"/>
        <v>0</v>
      </c>
      <c r="AT5" s="246">
        <f t="shared" si="40"/>
        <v>0</v>
      </c>
      <c r="AU5" s="246">
        <f t="shared" si="41"/>
        <v>0</v>
      </c>
      <c r="AV5" s="246">
        <f t="shared" si="42"/>
        <v>0</v>
      </c>
      <c r="AW5" s="402">
        <f t="shared" si="43"/>
        <v>0</v>
      </c>
      <c r="AX5" s="402">
        <f t="shared" si="44"/>
        <v>0</v>
      </c>
      <c r="AY5" s="42">
        <f>LARGE(G5:K5,2)</f>
        <v>0</v>
      </c>
      <c r="AZ5" s="284">
        <f>LARGE(L5:P5,2)</f>
        <v>0</v>
      </c>
      <c r="BA5" s="45">
        <f>LARGE(Q5:W5,2)</f>
        <v>0</v>
      </c>
      <c r="BB5" s="44">
        <f>LARGE(X5:AF5,2)</f>
        <v>0</v>
      </c>
      <c r="BC5" s="246">
        <f t="shared" si="55"/>
        <v>0</v>
      </c>
      <c r="BD5" s="12">
        <f>LARGE(AY5:BC5,1)</f>
        <v>0</v>
      </c>
      <c r="BE5" s="42">
        <f>LARGE(G5:K5,1)</f>
        <v>0</v>
      </c>
      <c r="BF5" s="284">
        <f>LARGE(L5:P5,1)</f>
        <v>0</v>
      </c>
      <c r="BG5" s="45">
        <f>LARGE(Q5:W5,1)</f>
        <v>0</v>
      </c>
      <c r="BH5" s="44">
        <f>LARGE(X5:AF5,1)</f>
        <v>0</v>
      </c>
      <c r="BI5" s="246">
        <f t="shared" si="56"/>
        <v>0</v>
      </c>
      <c r="BJ5" s="246">
        <f t="shared" si="57"/>
        <v>0</v>
      </c>
      <c r="BK5" s="402">
        <f t="shared" si="58"/>
        <v>0</v>
      </c>
      <c r="BL5" s="6">
        <f t="shared" si="59"/>
        <v>0</v>
      </c>
      <c r="BM5"/>
      <c r="BN5"/>
      <c r="BO5"/>
      <c r="BP5"/>
      <c r="BQ5"/>
      <c r="BR5"/>
      <c r="BS5"/>
      <c r="BT5"/>
      <c r="BU5"/>
      <c r="BV5"/>
      <c r="BW5"/>
    </row>
    <row r="6" spans="1:75" x14ac:dyDescent="0.15">
      <c r="A6" s="13">
        <v>4.0000000000000003E-5</v>
      </c>
      <c r="B6" s="12">
        <f t="shared" si="0"/>
        <v>4.0000000000000003E-5</v>
      </c>
      <c r="C6" s="63"/>
      <c r="D6" s="12" t="s">
        <v>7</v>
      </c>
      <c r="E6" s="14">
        <f t="shared" si="53"/>
        <v>0</v>
      </c>
      <c r="F6" s="14">
        <f t="shared" si="54"/>
        <v>0</v>
      </c>
      <c r="G6" s="42">
        <f t="shared" ref="G6:G15" si="60">IF(ISERROR(VLOOKUP($C6,Swim_A,4,FALSE)),0,(VLOOKUP($C6,Swim_A,4,FALSE)))</f>
        <v>0</v>
      </c>
      <c r="H6" s="42">
        <f t="shared" ref="H6:H15" si="61">IF(ISERROR(VLOOKUP($C6,Swim_B,4,FALSE)),0,(VLOOKUP($C6,Swim_B,4,FALSE)))</f>
        <v>0</v>
      </c>
      <c r="I6" s="42">
        <f t="shared" ref="I6:I15" si="62">IF(ISERROR(VLOOKUP($C6,Swim_C,4,FALSE)),0,(VLOOKUP($C6,Swim_C,4,FALSE)))</f>
        <v>0</v>
      </c>
      <c r="J6" s="42">
        <f t="shared" si="4"/>
        <v>0</v>
      </c>
      <c r="K6" s="42">
        <f t="shared" si="5"/>
        <v>0</v>
      </c>
      <c r="L6" s="284">
        <f t="shared" ref="L6:L15" si="63">IF(ISERROR(VLOOKUP($C6,Run_1,4,FALSE)),0,(VLOOKUP($C6,Run_1,4,FALSE)))</f>
        <v>0</v>
      </c>
      <c r="M6" s="284">
        <f t="shared" ref="M6:M15" si="64">IF(ISERROR(VLOOKUP($C6,Run_2,4,FALSE)),0,(VLOOKUP($C6,Run_2,4,FALSE)))</f>
        <v>0</v>
      </c>
      <c r="N6" s="284">
        <f t="shared" ref="N6:N15" si="65">IF(ISERROR(VLOOKUP($C6,Run_3,4,FALSE)),0,(VLOOKUP($C6,Run_3,4,FALSE)))</f>
        <v>0</v>
      </c>
      <c r="O6" s="284">
        <f t="shared" ref="O6:O15" si="66">IF(ISERROR(VLOOKUP($C6,Run_4,4,FALSE)),0,(VLOOKUP($C6,Run_4,4,FALSE)))</f>
        <v>0</v>
      </c>
      <c r="P6" s="284">
        <f t="shared" ref="P6:P15" si="67">IF(ISERROR(VLOOKUP($C6,Run_5,4,FALSE)),0,(VLOOKUP($C6,Run_5,4,FALSE)))</f>
        <v>0</v>
      </c>
      <c r="Q6" s="45">
        <f t="shared" ref="Q6:Q15" si="68">IF(ISERROR(VLOOKUP($C6,Bike_1,4,FALSE)),0,(VLOOKUP($C6,Bike_1,4,FALSE)))</f>
        <v>0</v>
      </c>
      <c r="R6" s="45">
        <f t="shared" ref="R6:R15" si="69">IF(ISERROR(VLOOKUP($C6,Bike_2,4,FALSE)),0,(VLOOKUP($C6,Bike_2,4,FALSE)))</f>
        <v>0</v>
      </c>
      <c r="S6" s="45">
        <f t="shared" ref="S6:S15" si="70">IF(ISERROR(VLOOKUP($C6,Bike_3,4,FALSE)),0,(VLOOKUP($C6,Bike_3,4,FALSE)))</f>
        <v>0</v>
      </c>
      <c r="T6" s="45">
        <f t="shared" ref="T6:T15" si="71">IF(ISERROR(VLOOKUP($C6,Bike_4,4,FALSE)),0,(VLOOKUP($C6,Bike_4,4,FALSE)))</f>
        <v>0</v>
      </c>
      <c r="U6" s="45">
        <f t="shared" ref="U6:U15" si="72">IF(ISERROR(VLOOKUP($C6,Bike_5,4,FALSE)),0,(VLOOKUP($C6,Bike_5,4,FALSE)))</f>
        <v>0</v>
      </c>
      <c r="V6" s="45">
        <f t="shared" ref="V6:V15" si="73">IF(ISERROR(VLOOKUP($C6,Bike_6,4,FALSE)),0,(VLOOKUP($C6,Bike_6,4,FALSE)))</f>
        <v>0</v>
      </c>
      <c r="W6" s="45">
        <f t="shared" ref="W6:W15" si="74">IF(ISERROR(VLOOKUP($C6,Bike_7,4,FALSE)),0,(VLOOKUP($C6,Bike_7,4,FALSE)))</f>
        <v>0</v>
      </c>
      <c r="X6" s="44">
        <f t="shared" ref="X6:X15" si="75">IF(ISERROR(VLOOKUP($C6,Aqua_01,4,FALSE)),0,(VLOOKUP($C6,Aqua_01,4,FALSE)))</f>
        <v>0</v>
      </c>
      <c r="Y6" s="44">
        <f t="shared" ref="Y6:Y15" si="76">IF(ISERROR(VLOOKUP($C6,Aqua_02,4,FALSE)),0,(VLOOKUP($C6,Aqua_02,4,FALSE)))</f>
        <v>0</v>
      </c>
      <c r="Z6" s="44">
        <f t="shared" ref="Z6:Z15" si="77">IF(ISERROR(VLOOKUP($C6,Aqua_03,4,FALSE)),0,(VLOOKUP($C6,Aqua_03,4,FALSE)))</f>
        <v>0</v>
      </c>
      <c r="AA6" s="44">
        <f t="shared" ref="AA6:AA15" si="78">IF(ISERROR(VLOOKUP($C6,Aqua_04,4,FALSE)),0,(VLOOKUP($C6,Aqua_04,4,FALSE)))</f>
        <v>0</v>
      </c>
      <c r="AB6" s="44">
        <f t="shared" ref="AB6:AB15" si="79">IF(ISERROR(VLOOKUP($C6,Aqua_05,4,FALSE)),0,(VLOOKUP($C6,Aqua_05,4,FALSE)))</f>
        <v>0</v>
      </c>
      <c r="AC6" s="44">
        <f t="shared" ref="AC6:AC15" si="80">IF(ISERROR(VLOOKUP($C6,Aqua_06,4,FALSE)),0,(VLOOKUP($C6,Aqua_06,4,FALSE)))</f>
        <v>0</v>
      </c>
      <c r="AD6" s="44">
        <f t="shared" si="24"/>
        <v>0</v>
      </c>
      <c r="AE6" s="44">
        <f t="shared" si="25"/>
        <v>0</v>
      </c>
      <c r="AF6" s="44">
        <f t="shared" si="26"/>
        <v>0</v>
      </c>
      <c r="AG6" s="246">
        <f t="shared" ref="AG6:AG15" si="81">IF(ISERROR(VLOOKUP($C6,Tri_01,4,FALSE)),0,(VLOOKUP($C6,Tri_01,4,FALSE)))</f>
        <v>0</v>
      </c>
      <c r="AH6" s="246">
        <f t="shared" ref="AH6:AH15" si="82">IF(ISERROR(VLOOKUP($C6,Tri_02,4,FALSE)),0,(VLOOKUP($C6,Tri_02,4,FALSE)))</f>
        <v>0</v>
      </c>
      <c r="AI6" s="246">
        <f t="shared" ref="AI6:AI15" si="83">IF(ISERROR(VLOOKUP($C6,Tri_03,4,FALSE)),0,(VLOOKUP($C6,Tri_03,4,FALSE)))</f>
        <v>0</v>
      </c>
      <c r="AJ6" s="246">
        <f t="shared" ref="AJ6:AJ15" si="84">IF(ISERROR(VLOOKUP($C6,Tri_04,4,FALSE)),0,(VLOOKUP($C6,Tri_04,4,FALSE)))</f>
        <v>0</v>
      </c>
      <c r="AK6" s="246">
        <f t="shared" ref="AK6:AK15" si="85">IF(ISERROR(VLOOKUP($C6,Tri_05,4,FALSE)),0,(VLOOKUP($C6,Tri_05,4,FALSE)))</f>
        <v>0</v>
      </c>
      <c r="AL6" s="246">
        <f t="shared" ref="AL6:AL15" si="86">IF(ISERROR(VLOOKUP($C6,Tri_06,4,FALSE)),0,(VLOOKUP($C6,Tri_06,4,FALSE)))</f>
        <v>0</v>
      </c>
      <c r="AM6" s="246">
        <f t="shared" ref="AM6:AM15" si="87">IF(ISERROR(VLOOKUP($C6,Tri_07,4,FALSE)),0,(VLOOKUP($C6,Tri_07,4,FALSE)))</f>
        <v>0</v>
      </c>
      <c r="AN6" s="246">
        <f t="shared" ref="AN6:AN15" si="88">IF(ISERROR(VLOOKUP($C6,Tri_08,4,FALSE)),0,(VLOOKUP($C6,Tri_08,4,FALSE)))</f>
        <v>0</v>
      </c>
      <c r="AO6" s="246">
        <f t="shared" ref="AO6:AO15" si="89">IF(ISERROR(VLOOKUP($C6,Tri_09,4,FALSE)),0,(VLOOKUP($C6,Tri_09,4,FALSE)))</f>
        <v>0</v>
      </c>
      <c r="AP6" s="246">
        <f t="shared" ref="AP6:AP15" si="90">IF(ISERROR(VLOOKUP($C6,Tri_10,4,FALSE)),0,(VLOOKUP($C6,Tri_10,4,FALSE)))</f>
        <v>0</v>
      </c>
      <c r="AQ6" s="246">
        <f t="shared" ref="AQ6:AQ15" si="91">IF(ISERROR(VLOOKUP($C6,Tri_11,4,FALSE)),0,(VLOOKUP($C6,Tri_11,4,FALSE)))</f>
        <v>0</v>
      </c>
      <c r="AR6" s="246">
        <f t="shared" ref="AR6:AR15" si="92">IF(ISERROR(VLOOKUP($C6,Tri_12,4,FALSE)),0,(VLOOKUP($C6,Tri_12,4,FALSE)))</f>
        <v>0</v>
      </c>
      <c r="AS6" s="246">
        <f t="shared" ref="AS6:AS15" si="93">IF(ISERROR(VLOOKUP($C6,Tri_13,4,FALSE)),0,(VLOOKUP($C6,Tri_13,4,FALSE)))</f>
        <v>0</v>
      </c>
      <c r="AT6" s="246">
        <f t="shared" ref="AT6:AT15" si="94">IF(ISERROR(VLOOKUP($C6,Tri_14,4,FALSE)),0,(VLOOKUP($C6,Tri_14,4,FALSE)))</f>
        <v>0</v>
      </c>
      <c r="AU6" s="246">
        <f t="shared" ref="AU6:AU15" si="95">IF(ISERROR(VLOOKUP($C6,Tri_15,4,FALSE)),0,(VLOOKUP($C6,Tri_15,4,FALSE)))</f>
        <v>0</v>
      </c>
      <c r="AV6" s="246">
        <f t="shared" si="42"/>
        <v>0</v>
      </c>
      <c r="AW6" s="402">
        <f t="shared" si="43"/>
        <v>0</v>
      </c>
      <c r="AX6" s="402">
        <f t="shared" si="44"/>
        <v>0</v>
      </c>
      <c r="AY6" s="42">
        <f t="shared" si="45"/>
        <v>0</v>
      </c>
      <c r="AZ6" s="284">
        <f t="shared" si="46"/>
        <v>0</v>
      </c>
      <c r="BA6" s="45">
        <f t="shared" si="47"/>
        <v>0</v>
      </c>
      <c r="BB6" s="44">
        <f t="shared" si="48"/>
        <v>0</v>
      </c>
      <c r="BC6" s="246">
        <f t="shared" si="55"/>
        <v>0</v>
      </c>
      <c r="BD6" s="12">
        <f>LARGE(AY6:BC6,1)</f>
        <v>0</v>
      </c>
      <c r="BE6" s="42">
        <f t="shared" si="49"/>
        <v>0</v>
      </c>
      <c r="BF6" s="284">
        <f t="shared" si="50"/>
        <v>0</v>
      </c>
      <c r="BG6" s="45">
        <f t="shared" si="51"/>
        <v>0</v>
      </c>
      <c r="BH6" s="44">
        <f t="shared" si="52"/>
        <v>0</v>
      </c>
      <c r="BI6" s="246">
        <f t="shared" si="56"/>
        <v>0</v>
      </c>
      <c r="BJ6" s="246">
        <f t="shared" si="57"/>
        <v>0</v>
      </c>
      <c r="BK6" s="402">
        <f t="shared" si="58"/>
        <v>0</v>
      </c>
      <c r="BL6" s="6">
        <f t="shared" si="59"/>
        <v>0</v>
      </c>
      <c r="BM6"/>
      <c r="BN6"/>
      <c r="BO6"/>
      <c r="BP6"/>
      <c r="BQ6"/>
      <c r="BR6"/>
      <c r="BS6"/>
      <c r="BT6"/>
      <c r="BU6"/>
      <c r="BV6"/>
      <c r="BW6"/>
    </row>
    <row r="7" spans="1:75" x14ac:dyDescent="0.15">
      <c r="A7" s="13">
        <v>5.0000000000000002E-5</v>
      </c>
      <c r="B7" s="12">
        <f t="shared" si="0"/>
        <v>5.0000000000000002E-5</v>
      </c>
      <c r="C7" s="63"/>
      <c r="D7" s="12" t="s">
        <v>7</v>
      </c>
      <c r="E7" s="14">
        <f t="shared" si="53"/>
        <v>0</v>
      </c>
      <c r="F7" s="14">
        <f t="shared" si="54"/>
        <v>0</v>
      </c>
      <c r="G7" s="42">
        <f t="shared" si="60"/>
        <v>0</v>
      </c>
      <c r="H7" s="42">
        <f t="shared" si="61"/>
        <v>0</v>
      </c>
      <c r="I7" s="42">
        <f t="shared" si="62"/>
        <v>0</v>
      </c>
      <c r="J7" s="42">
        <f t="shared" si="4"/>
        <v>0</v>
      </c>
      <c r="K7" s="42">
        <f t="shared" si="5"/>
        <v>0</v>
      </c>
      <c r="L7" s="284">
        <f t="shared" si="63"/>
        <v>0</v>
      </c>
      <c r="M7" s="284">
        <f t="shared" si="64"/>
        <v>0</v>
      </c>
      <c r="N7" s="284">
        <f t="shared" si="65"/>
        <v>0</v>
      </c>
      <c r="O7" s="284">
        <f t="shared" si="66"/>
        <v>0</v>
      </c>
      <c r="P7" s="284">
        <f t="shared" si="67"/>
        <v>0</v>
      </c>
      <c r="Q7" s="45">
        <f t="shared" si="68"/>
        <v>0</v>
      </c>
      <c r="R7" s="45">
        <f t="shared" si="69"/>
        <v>0</v>
      </c>
      <c r="S7" s="45">
        <f t="shared" si="70"/>
        <v>0</v>
      </c>
      <c r="T7" s="45">
        <f t="shared" si="71"/>
        <v>0</v>
      </c>
      <c r="U7" s="45">
        <f t="shared" si="72"/>
        <v>0</v>
      </c>
      <c r="V7" s="45">
        <f t="shared" si="73"/>
        <v>0</v>
      </c>
      <c r="W7" s="45">
        <f t="shared" si="74"/>
        <v>0</v>
      </c>
      <c r="X7" s="44">
        <f t="shared" si="75"/>
        <v>0</v>
      </c>
      <c r="Y7" s="44">
        <f t="shared" si="76"/>
        <v>0</v>
      </c>
      <c r="Z7" s="44">
        <f t="shared" si="77"/>
        <v>0</v>
      </c>
      <c r="AA7" s="44">
        <f t="shared" si="78"/>
        <v>0</v>
      </c>
      <c r="AB7" s="44">
        <f t="shared" si="79"/>
        <v>0</v>
      </c>
      <c r="AC7" s="44">
        <f t="shared" si="80"/>
        <v>0</v>
      </c>
      <c r="AD7" s="44">
        <f t="shared" si="24"/>
        <v>0</v>
      </c>
      <c r="AE7" s="44">
        <f t="shared" si="25"/>
        <v>0</v>
      </c>
      <c r="AF7" s="44">
        <f t="shared" si="26"/>
        <v>0</v>
      </c>
      <c r="AG7" s="246">
        <f t="shared" si="81"/>
        <v>0</v>
      </c>
      <c r="AH7" s="246">
        <f t="shared" si="82"/>
        <v>0</v>
      </c>
      <c r="AI7" s="246">
        <f t="shared" si="83"/>
        <v>0</v>
      </c>
      <c r="AJ7" s="246">
        <f t="shared" si="84"/>
        <v>0</v>
      </c>
      <c r="AK7" s="246">
        <f t="shared" si="85"/>
        <v>0</v>
      </c>
      <c r="AL7" s="246">
        <f t="shared" si="86"/>
        <v>0</v>
      </c>
      <c r="AM7" s="246">
        <f t="shared" si="87"/>
        <v>0</v>
      </c>
      <c r="AN7" s="246">
        <f t="shared" si="88"/>
        <v>0</v>
      </c>
      <c r="AO7" s="246">
        <f t="shared" si="89"/>
        <v>0</v>
      </c>
      <c r="AP7" s="246">
        <f t="shared" si="90"/>
        <v>0</v>
      </c>
      <c r="AQ7" s="246">
        <f t="shared" si="91"/>
        <v>0</v>
      </c>
      <c r="AR7" s="246">
        <f t="shared" si="92"/>
        <v>0</v>
      </c>
      <c r="AS7" s="246">
        <f t="shared" si="93"/>
        <v>0</v>
      </c>
      <c r="AT7" s="246">
        <f t="shared" si="94"/>
        <v>0</v>
      </c>
      <c r="AU7" s="246">
        <f t="shared" si="95"/>
        <v>0</v>
      </c>
      <c r="AV7" s="246">
        <f t="shared" si="42"/>
        <v>0</v>
      </c>
      <c r="AW7" s="402">
        <f t="shared" si="43"/>
        <v>0</v>
      </c>
      <c r="AX7" s="402">
        <f t="shared" si="44"/>
        <v>0</v>
      </c>
      <c r="AY7" s="42">
        <f t="shared" si="45"/>
        <v>0</v>
      </c>
      <c r="AZ7" s="284">
        <f t="shared" si="46"/>
        <v>0</v>
      </c>
      <c r="BA7" s="45">
        <f t="shared" si="47"/>
        <v>0</v>
      </c>
      <c r="BB7" s="44">
        <f t="shared" si="48"/>
        <v>0</v>
      </c>
      <c r="BC7" s="246">
        <f t="shared" si="55"/>
        <v>0</v>
      </c>
      <c r="BD7" s="12">
        <f t="shared" ref="BD7:BD21" si="96">LARGE(AY7:BC7,1)</f>
        <v>0</v>
      </c>
      <c r="BE7" s="42">
        <f t="shared" si="49"/>
        <v>0</v>
      </c>
      <c r="BF7" s="284">
        <f t="shared" si="50"/>
        <v>0</v>
      </c>
      <c r="BG7" s="45">
        <f t="shared" si="51"/>
        <v>0</v>
      </c>
      <c r="BH7" s="44">
        <f t="shared" si="52"/>
        <v>0</v>
      </c>
      <c r="BI7" s="246">
        <f t="shared" si="56"/>
        <v>0</v>
      </c>
      <c r="BJ7" s="246">
        <f t="shared" si="57"/>
        <v>0</v>
      </c>
      <c r="BK7" s="402">
        <f t="shared" si="58"/>
        <v>0</v>
      </c>
      <c r="BL7" s="6">
        <f t="shared" si="59"/>
        <v>0</v>
      </c>
      <c r="BM7"/>
      <c r="BN7"/>
      <c r="BO7"/>
      <c r="BP7"/>
      <c r="BQ7"/>
      <c r="BR7"/>
      <c r="BS7"/>
      <c r="BT7"/>
      <c r="BU7"/>
      <c r="BV7"/>
      <c r="BW7"/>
    </row>
    <row r="8" spans="1:75" x14ac:dyDescent="0.15">
      <c r="A8" s="13">
        <v>6.0000000000000002E-5</v>
      </c>
      <c r="B8" s="12">
        <f t="shared" si="0"/>
        <v>6.0000000000000002E-5</v>
      </c>
      <c r="C8" s="63"/>
      <c r="D8" s="12" t="s">
        <v>7</v>
      </c>
      <c r="E8" s="14">
        <f t="shared" si="53"/>
        <v>0</v>
      </c>
      <c r="F8" s="14">
        <f t="shared" si="54"/>
        <v>0</v>
      </c>
      <c r="G8" s="42">
        <f t="shared" si="60"/>
        <v>0</v>
      </c>
      <c r="H8" s="42">
        <f t="shared" si="61"/>
        <v>0</v>
      </c>
      <c r="I8" s="42">
        <f t="shared" si="62"/>
        <v>0</v>
      </c>
      <c r="J8" s="42">
        <f t="shared" si="4"/>
        <v>0</v>
      </c>
      <c r="K8" s="42">
        <f t="shared" si="5"/>
        <v>0</v>
      </c>
      <c r="L8" s="284">
        <f t="shared" si="63"/>
        <v>0</v>
      </c>
      <c r="M8" s="284">
        <f t="shared" si="64"/>
        <v>0</v>
      </c>
      <c r="N8" s="284">
        <f t="shared" si="65"/>
        <v>0</v>
      </c>
      <c r="O8" s="284">
        <f t="shared" si="66"/>
        <v>0</v>
      </c>
      <c r="P8" s="284">
        <f t="shared" si="67"/>
        <v>0</v>
      </c>
      <c r="Q8" s="45">
        <f t="shared" si="68"/>
        <v>0</v>
      </c>
      <c r="R8" s="45">
        <f t="shared" si="69"/>
        <v>0</v>
      </c>
      <c r="S8" s="45">
        <f t="shared" si="70"/>
        <v>0</v>
      </c>
      <c r="T8" s="45">
        <f t="shared" si="71"/>
        <v>0</v>
      </c>
      <c r="U8" s="45">
        <f t="shared" si="72"/>
        <v>0</v>
      </c>
      <c r="V8" s="45">
        <f t="shared" si="73"/>
        <v>0</v>
      </c>
      <c r="W8" s="45">
        <f t="shared" si="74"/>
        <v>0</v>
      </c>
      <c r="X8" s="44">
        <f t="shared" si="75"/>
        <v>0</v>
      </c>
      <c r="Y8" s="44">
        <f t="shared" si="76"/>
        <v>0</v>
      </c>
      <c r="Z8" s="44">
        <f t="shared" si="77"/>
        <v>0</v>
      </c>
      <c r="AA8" s="44">
        <f t="shared" si="78"/>
        <v>0</v>
      </c>
      <c r="AB8" s="44">
        <f t="shared" si="79"/>
        <v>0</v>
      </c>
      <c r="AC8" s="44">
        <f t="shared" si="80"/>
        <v>0</v>
      </c>
      <c r="AD8" s="44">
        <f t="shared" si="24"/>
        <v>0</v>
      </c>
      <c r="AE8" s="44">
        <f t="shared" si="25"/>
        <v>0</v>
      </c>
      <c r="AF8" s="44">
        <f t="shared" si="26"/>
        <v>0</v>
      </c>
      <c r="AG8" s="246">
        <f t="shared" si="81"/>
        <v>0</v>
      </c>
      <c r="AH8" s="246">
        <f t="shared" si="82"/>
        <v>0</v>
      </c>
      <c r="AI8" s="246">
        <f t="shared" si="83"/>
        <v>0</v>
      </c>
      <c r="AJ8" s="246">
        <f t="shared" si="84"/>
        <v>0</v>
      </c>
      <c r="AK8" s="246">
        <f t="shared" si="85"/>
        <v>0</v>
      </c>
      <c r="AL8" s="246">
        <f t="shared" si="86"/>
        <v>0</v>
      </c>
      <c r="AM8" s="246">
        <f t="shared" si="87"/>
        <v>0</v>
      </c>
      <c r="AN8" s="246">
        <f t="shared" si="88"/>
        <v>0</v>
      </c>
      <c r="AO8" s="246">
        <f t="shared" si="89"/>
        <v>0</v>
      </c>
      <c r="AP8" s="246">
        <f t="shared" si="90"/>
        <v>0</v>
      </c>
      <c r="AQ8" s="246">
        <f t="shared" si="91"/>
        <v>0</v>
      </c>
      <c r="AR8" s="246">
        <f t="shared" si="92"/>
        <v>0</v>
      </c>
      <c r="AS8" s="246">
        <f t="shared" si="93"/>
        <v>0</v>
      </c>
      <c r="AT8" s="246">
        <f t="shared" si="94"/>
        <v>0</v>
      </c>
      <c r="AU8" s="246">
        <f t="shared" si="95"/>
        <v>0</v>
      </c>
      <c r="AV8" s="246">
        <f t="shared" si="42"/>
        <v>0</v>
      </c>
      <c r="AW8" s="402">
        <f t="shared" si="43"/>
        <v>0</v>
      </c>
      <c r="AX8" s="402">
        <f t="shared" si="44"/>
        <v>0</v>
      </c>
      <c r="AY8" s="42">
        <f t="shared" si="45"/>
        <v>0</v>
      </c>
      <c r="AZ8" s="284">
        <f t="shared" si="46"/>
        <v>0</v>
      </c>
      <c r="BA8" s="45">
        <f t="shared" si="47"/>
        <v>0</v>
      </c>
      <c r="BB8" s="44">
        <f t="shared" si="48"/>
        <v>0</v>
      </c>
      <c r="BC8" s="246">
        <f t="shared" si="55"/>
        <v>0</v>
      </c>
      <c r="BD8" s="12">
        <f t="shared" si="96"/>
        <v>0</v>
      </c>
      <c r="BE8" s="42">
        <f t="shared" si="49"/>
        <v>0</v>
      </c>
      <c r="BF8" s="284">
        <f t="shared" si="50"/>
        <v>0</v>
      </c>
      <c r="BG8" s="45">
        <f t="shared" si="51"/>
        <v>0</v>
      </c>
      <c r="BH8" s="44">
        <f t="shared" si="52"/>
        <v>0</v>
      </c>
      <c r="BI8" s="246">
        <f t="shared" si="56"/>
        <v>0</v>
      </c>
      <c r="BJ8" s="246">
        <f t="shared" si="57"/>
        <v>0</v>
      </c>
      <c r="BK8" s="402">
        <f t="shared" si="58"/>
        <v>0</v>
      </c>
      <c r="BL8" s="6">
        <f t="shared" si="59"/>
        <v>0</v>
      </c>
      <c r="BM8"/>
      <c r="BN8"/>
      <c r="BO8"/>
      <c r="BP8"/>
      <c r="BQ8"/>
      <c r="BR8"/>
      <c r="BS8"/>
      <c r="BT8"/>
      <c r="BU8"/>
      <c r="BV8"/>
      <c r="BW8"/>
    </row>
    <row r="9" spans="1:75" x14ac:dyDescent="0.15">
      <c r="A9" s="13">
        <v>6.9999999999999994E-5</v>
      </c>
      <c r="B9" s="12">
        <f t="shared" si="0"/>
        <v>6.9999999999999994E-5</v>
      </c>
      <c r="C9" s="63"/>
      <c r="D9" s="12" t="s">
        <v>7</v>
      </c>
      <c r="E9" s="14">
        <f t="shared" si="53"/>
        <v>0</v>
      </c>
      <c r="F9" s="14">
        <f t="shared" si="54"/>
        <v>0</v>
      </c>
      <c r="G9" s="42">
        <f t="shared" si="60"/>
        <v>0</v>
      </c>
      <c r="H9" s="42">
        <f t="shared" si="61"/>
        <v>0</v>
      </c>
      <c r="I9" s="42">
        <f t="shared" si="62"/>
        <v>0</v>
      </c>
      <c r="J9" s="42">
        <f t="shared" si="4"/>
        <v>0</v>
      </c>
      <c r="K9" s="42">
        <f t="shared" si="5"/>
        <v>0</v>
      </c>
      <c r="L9" s="284">
        <f t="shared" si="63"/>
        <v>0</v>
      </c>
      <c r="M9" s="284">
        <f t="shared" si="64"/>
        <v>0</v>
      </c>
      <c r="N9" s="284">
        <f t="shared" si="65"/>
        <v>0</v>
      </c>
      <c r="O9" s="284">
        <f t="shared" si="66"/>
        <v>0</v>
      </c>
      <c r="P9" s="284">
        <f t="shared" si="67"/>
        <v>0</v>
      </c>
      <c r="Q9" s="45">
        <f t="shared" si="68"/>
        <v>0</v>
      </c>
      <c r="R9" s="45">
        <f t="shared" si="69"/>
        <v>0</v>
      </c>
      <c r="S9" s="45">
        <f t="shared" si="70"/>
        <v>0</v>
      </c>
      <c r="T9" s="45">
        <f t="shared" si="71"/>
        <v>0</v>
      </c>
      <c r="U9" s="45">
        <f t="shared" si="72"/>
        <v>0</v>
      </c>
      <c r="V9" s="45">
        <f t="shared" si="73"/>
        <v>0</v>
      </c>
      <c r="W9" s="45">
        <f t="shared" si="74"/>
        <v>0</v>
      </c>
      <c r="X9" s="44">
        <f t="shared" si="75"/>
        <v>0</v>
      </c>
      <c r="Y9" s="44">
        <f t="shared" si="76"/>
        <v>0</v>
      </c>
      <c r="Z9" s="44">
        <f t="shared" si="77"/>
        <v>0</v>
      </c>
      <c r="AA9" s="44">
        <f t="shared" si="78"/>
        <v>0</v>
      </c>
      <c r="AB9" s="44">
        <f t="shared" si="79"/>
        <v>0</v>
      </c>
      <c r="AC9" s="44">
        <f t="shared" si="80"/>
        <v>0</v>
      </c>
      <c r="AD9" s="44">
        <f t="shared" si="24"/>
        <v>0</v>
      </c>
      <c r="AE9" s="44">
        <f t="shared" si="25"/>
        <v>0</v>
      </c>
      <c r="AF9" s="44">
        <f t="shared" si="26"/>
        <v>0</v>
      </c>
      <c r="AG9" s="246">
        <f t="shared" si="81"/>
        <v>0</v>
      </c>
      <c r="AH9" s="246">
        <f t="shared" si="82"/>
        <v>0</v>
      </c>
      <c r="AI9" s="246">
        <f t="shared" si="83"/>
        <v>0</v>
      </c>
      <c r="AJ9" s="246">
        <f t="shared" si="84"/>
        <v>0</v>
      </c>
      <c r="AK9" s="246">
        <f t="shared" si="85"/>
        <v>0</v>
      </c>
      <c r="AL9" s="246">
        <f t="shared" si="86"/>
        <v>0</v>
      </c>
      <c r="AM9" s="246">
        <f t="shared" si="87"/>
        <v>0</v>
      </c>
      <c r="AN9" s="246">
        <f t="shared" si="88"/>
        <v>0</v>
      </c>
      <c r="AO9" s="246">
        <f t="shared" si="89"/>
        <v>0</v>
      </c>
      <c r="AP9" s="246">
        <f t="shared" si="90"/>
        <v>0</v>
      </c>
      <c r="AQ9" s="246">
        <f t="shared" si="91"/>
        <v>0</v>
      </c>
      <c r="AR9" s="246">
        <f t="shared" si="92"/>
        <v>0</v>
      </c>
      <c r="AS9" s="246">
        <f t="shared" si="93"/>
        <v>0</v>
      </c>
      <c r="AT9" s="246">
        <f t="shared" si="94"/>
        <v>0</v>
      </c>
      <c r="AU9" s="246">
        <f t="shared" si="95"/>
        <v>0</v>
      </c>
      <c r="AV9" s="246">
        <f t="shared" si="42"/>
        <v>0</v>
      </c>
      <c r="AW9" s="402">
        <f t="shared" si="43"/>
        <v>0</v>
      </c>
      <c r="AX9" s="402">
        <f t="shared" si="44"/>
        <v>0</v>
      </c>
      <c r="AY9" s="42">
        <f t="shared" si="45"/>
        <v>0</v>
      </c>
      <c r="AZ9" s="284">
        <f t="shared" si="46"/>
        <v>0</v>
      </c>
      <c r="BA9" s="45">
        <f t="shared" si="47"/>
        <v>0</v>
      </c>
      <c r="BB9" s="44">
        <f t="shared" si="48"/>
        <v>0</v>
      </c>
      <c r="BC9" s="246">
        <f t="shared" si="55"/>
        <v>0</v>
      </c>
      <c r="BD9" s="12">
        <f t="shared" si="96"/>
        <v>0</v>
      </c>
      <c r="BE9" s="42">
        <f t="shared" si="49"/>
        <v>0</v>
      </c>
      <c r="BF9" s="284">
        <f t="shared" si="50"/>
        <v>0</v>
      </c>
      <c r="BG9" s="45">
        <f t="shared" si="51"/>
        <v>0</v>
      </c>
      <c r="BH9" s="44">
        <f t="shared" si="52"/>
        <v>0</v>
      </c>
      <c r="BI9" s="246">
        <f t="shared" si="56"/>
        <v>0</v>
      </c>
      <c r="BJ9" s="246">
        <f t="shared" si="57"/>
        <v>0</v>
      </c>
      <c r="BK9" s="402">
        <f t="shared" si="58"/>
        <v>0</v>
      </c>
      <c r="BL9" s="6">
        <f t="shared" si="59"/>
        <v>0</v>
      </c>
      <c r="BM9"/>
      <c r="BN9"/>
      <c r="BO9"/>
      <c r="BP9"/>
      <c r="BQ9"/>
      <c r="BR9"/>
      <c r="BS9"/>
      <c r="BT9"/>
      <c r="BU9"/>
      <c r="BV9"/>
      <c r="BW9"/>
    </row>
    <row r="10" spans="1:75" x14ac:dyDescent="0.15">
      <c r="A10" s="13">
        <v>8.0000000000000007E-5</v>
      </c>
      <c r="B10" s="12">
        <f t="shared" si="0"/>
        <v>8.0000000000000007E-5</v>
      </c>
      <c r="C10" s="63"/>
      <c r="D10" s="12" t="s">
        <v>7</v>
      </c>
      <c r="E10" s="14">
        <f t="shared" si="53"/>
        <v>0</v>
      </c>
      <c r="F10" s="14">
        <f t="shared" si="54"/>
        <v>0</v>
      </c>
      <c r="G10" s="42">
        <f t="shared" si="60"/>
        <v>0</v>
      </c>
      <c r="H10" s="42">
        <f t="shared" si="61"/>
        <v>0</v>
      </c>
      <c r="I10" s="42">
        <f t="shared" si="62"/>
        <v>0</v>
      </c>
      <c r="J10" s="42">
        <f t="shared" si="4"/>
        <v>0</v>
      </c>
      <c r="K10" s="42">
        <f t="shared" si="5"/>
        <v>0</v>
      </c>
      <c r="L10" s="284">
        <f t="shared" si="63"/>
        <v>0</v>
      </c>
      <c r="M10" s="284">
        <f t="shared" si="64"/>
        <v>0</v>
      </c>
      <c r="N10" s="284">
        <f t="shared" si="65"/>
        <v>0</v>
      </c>
      <c r="O10" s="284">
        <f t="shared" si="66"/>
        <v>0</v>
      </c>
      <c r="P10" s="284">
        <f t="shared" si="67"/>
        <v>0</v>
      </c>
      <c r="Q10" s="45">
        <f t="shared" si="68"/>
        <v>0</v>
      </c>
      <c r="R10" s="45">
        <f t="shared" si="69"/>
        <v>0</v>
      </c>
      <c r="S10" s="45">
        <f t="shared" si="70"/>
        <v>0</v>
      </c>
      <c r="T10" s="45">
        <f t="shared" si="71"/>
        <v>0</v>
      </c>
      <c r="U10" s="45">
        <f t="shared" si="72"/>
        <v>0</v>
      </c>
      <c r="V10" s="45">
        <f t="shared" si="73"/>
        <v>0</v>
      </c>
      <c r="W10" s="45">
        <f t="shared" si="74"/>
        <v>0</v>
      </c>
      <c r="X10" s="44">
        <f t="shared" si="75"/>
        <v>0</v>
      </c>
      <c r="Y10" s="44">
        <f t="shared" si="76"/>
        <v>0</v>
      </c>
      <c r="Z10" s="44">
        <f t="shared" si="77"/>
        <v>0</v>
      </c>
      <c r="AA10" s="44">
        <f t="shared" si="78"/>
        <v>0</v>
      </c>
      <c r="AB10" s="44">
        <f t="shared" si="79"/>
        <v>0</v>
      </c>
      <c r="AC10" s="44">
        <f t="shared" si="80"/>
        <v>0</v>
      </c>
      <c r="AD10" s="44">
        <f t="shared" si="24"/>
        <v>0</v>
      </c>
      <c r="AE10" s="44">
        <f t="shared" si="25"/>
        <v>0</v>
      </c>
      <c r="AF10" s="44">
        <f t="shared" si="26"/>
        <v>0</v>
      </c>
      <c r="AG10" s="246">
        <f t="shared" si="81"/>
        <v>0</v>
      </c>
      <c r="AH10" s="246">
        <f t="shared" si="82"/>
        <v>0</v>
      </c>
      <c r="AI10" s="246">
        <f t="shared" si="83"/>
        <v>0</v>
      </c>
      <c r="AJ10" s="246">
        <f t="shared" si="84"/>
        <v>0</v>
      </c>
      <c r="AK10" s="246">
        <f t="shared" si="85"/>
        <v>0</v>
      </c>
      <c r="AL10" s="246">
        <f t="shared" si="86"/>
        <v>0</v>
      </c>
      <c r="AM10" s="246">
        <f t="shared" si="87"/>
        <v>0</v>
      </c>
      <c r="AN10" s="246">
        <f t="shared" si="88"/>
        <v>0</v>
      </c>
      <c r="AO10" s="246">
        <f t="shared" si="89"/>
        <v>0</v>
      </c>
      <c r="AP10" s="246">
        <f t="shared" si="90"/>
        <v>0</v>
      </c>
      <c r="AQ10" s="246">
        <f t="shared" si="91"/>
        <v>0</v>
      </c>
      <c r="AR10" s="246">
        <f t="shared" si="92"/>
        <v>0</v>
      </c>
      <c r="AS10" s="246">
        <f t="shared" si="93"/>
        <v>0</v>
      </c>
      <c r="AT10" s="246">
        <f t="shared" si="94"/>
        <v>0</v>
      </c>
      <c r="AU10" s="246">
        <f t="shared" si="95"/>
        <v>0</v>
      </c>
      <c r="AV10" s="246">
        <f t="shared" si="42"/>
        <v>0</v>
      </c>
      <c r="AW10" s="402">
        <f t="shared" si="43"/>
        <v>0</v>
      </c>
      <c r="AX10" s="402">
        <f t="shared" si="44"/>
        <v>0</v>
      </c>
      <c r="AY10" s="42">
        <f t="shared" si="45"/>
        <v>0</v>
      </c>
      <c r="AZ10" s="284">
        <f t="shared" si="46"/>
        <v>0</v>
      </c>
      <c r="BA10" s="45">
        <f t="shared" si="47"/>
        <v>0</v>
      </c>
      <c r="BB10" s="44">
        <f t="shared" si="48"/>
        <v>0</v>
      </c>
      <c r="BC10" s="246">
        <f t="shared" si="55"/>
        <v>0</v>
      </c>
      <c r="BD10" s="12">
        <f t="shared" si="96"/>
        <v>0</v>
      </c>
      <c r="BE10" s="42">
        <f t="shared" si="49"/>
        <v>0</v>
      </c>
      <c r="BF10" s="284">
        <f t="shared" si="50"/>
        <v>0</v>
      </c>
      <c r="BG10" s="45">
        <f t="shared" si="51"/>
        <v>0</v>
      </c>
      <c r="BH10" s="44">
        <f t="shared" si="52"/>
        <v>0</v>
      </c>
      <c r="BI10" s="246">
        <f t="shared" si="56"/>
        <v>0</v>
      </c>
      <c r="BJ10" s="246">
        <f t="shared" si="57"/>
        <v>0</v>
      </c>
      <c r="BK10" s="402">
        <f t="shared" si="58"/>
        <v>0</v>
      </c>
      <c r="BL10" s="6">
        <f t="shared" si="59"/>
        <v>0</v>
      </c>
      <c r="BM10"/>
      <c r="BN10"/>
      <c r="BO10"/>
      <c r="BP10"/>
      <c r="BQ10"/>
      <c r="BR10"/>
      <c r="BS10"/>
      <c r="BT10"/>
      <c r="BU10"/>
      <c r="BV10"/>
      <c r="BW10"/>
    </row>
    <row r="11" spans="1:75" x14ac:dyDescent="0.15">
      <c r="A11" s="13">
        <v>9.0000000000000006E-5</v>
      </c>
      <c r="B11" s="12">
        <f t="shared" si="0"/>
        <v>9.0000000000000006E-5</v>
      </c>
      <c r="C11" s="63"/>
      <c r="D11" s="12" t="s">
        <v>7</v>
      </c>
      <c r="E11" s="14">
        <f t="shared" si="53"/>
        <v>0</v>
      </c>
      <c r="F11" s="14">
        <f t="shared" si="54"/>
        <v>0</v>
      </c>
      <c r="G11" s="42">
        <f t="shared" si="60"/>
        <v>0</v>
      </c>
      <c r="H11" s="42">
        <f t="shared" si="61"/>
        <v>0</v>
      </c>
      <c r="I11" s="42">
        <f t="shared" si="62"/>
        <v>0</v>
      </c>
      <c r="J11" s="42">
        <f t="shared" si="4"/>
        <v>0</v>
      </c>
      <c r="K11" s="42">
        <f t="shared" si="5"/>
        <v>0</v>
      </c>
      <c r="L11" s="284">
        <f t="shared" si="63"/>
        <v>0</v>
      </c>
      <c r="M11" s="284">
        <f t="shared" si="64"/>
        <v>0</v>
      </c>
      <c r="N11" s="284">
        <f t="shared" si="65"/>
        <v>0</v>
      </c>
      <c r="O11" s="284">
        <f t="shared" si="66"/>
        <v>0</v>
      </c>
      <c r="P11" s="284">
        <f t="shared" si="67"/>
        <v>0</v>
      </c>
      <c r="Q11" s="45">
        <f t="shared" si="68"/>
        <v>0</v>
      </c>
      <c r="R11" s="45">
        <f t="shared" si="69"/>
        <v>0</v>
      </c>
      <c r="S11" s="45">
        <f t="shared" si="70"/>
        <v>0</v>
      </c>
      <c r="T11" s="45">
        <f t="shared" si="71"/>
        <v>0</v>
      </c>
      <c r="U11" s="45">
        <f t="shared" si="72"/>
        <v>0</v>
      </c>
      <c r="V11" s="45">
        <f t="shared" si="73"/>
        <v>0</v>
      </c>
      <c r="W11" s="45">
        <f t="shared" si="74"/>
        <v>0</v>
      </c>
      <c r="X11" s="44">
        <f t="shared" si="75"/>
        <v>0</v>
      </c>
      <c r="Y11" s="44">
        <f t="shared" si="76"/>
        <v>0</v>
      </c>
      <c r="Z11" s="44">
        <f t="shared" si="77"/>
        <v>0</v>
      </c>
      <c r="AA11" s="44">
        <f t="shared" si="78"/>
        <v>0</v>
      </c>
      <c r="AB11" s="44">
        <f t="shared" si="79"/>
        <v>0</v>
      </c>
      <c r="AC11" s="44">
        <f t="shared" si="80"/>
        <v>0</v>
      </c>
      <c r="AD11" s="44">
        <f t="shared" si="24"/>
        <v>0</v>
      </c>
      <c r="AE11" s="44">
        <f t="shared" si="25"/>
        <v>0</v>
      </c>
      <c r="AF11" s="44">
        <f t="shared" si="26"/>
        <v>0</v>
      </c>
      <c r="AG11" s="246">
        <f t="shared" si="81"/>
        <v>0</v>
      </c>
      <c r="AH11" s="246">
        <f t="shared" si="82"/>
        <v>0</v>
      </c>
      <c r="AI11" s="246">
        <f t="shared" si="83"/>
        <v>0</v>
      </c>
      <c r="AJ11" s="246">
        <f t="shared" si="84"/>
        <v>0</v>
      </c>
      <c r="AK11" s="246">
        <f t="shared" si="85"/>
        <v>0</v>
      </c>
      <c r="AL11" s="246">
        <f t="shared" si="86"/>
        <v>0</v>
      </c>
      <c r="AM11" s="246">
        <f t="shared" si="87"/>
        <v>0</v>
      </c>
      <c r="AN11" s="246">
        <f t="shared" si="88"/>
        <v>0</v>
      </c>
      <c r="AO11" s="246">
        <f t="shared" si="89"/>
        <v>0</v>
      </c>
      <c r="AP11" s="246">
        <f t="shared" si="90"/>
        <v>0</v>
      </c>
      <c r="AQ11" s="246">
        <f t="shared" si="91"/>
        <v>0</v>
      </c>
      <c r="AR11" s="246">
        <f t="shared" si="92"/>
        <v>0</v>
      </c>
      <c r="AS11" s="246">
        <f t="shared" si="93"/>
        <v>0</v>
      </c>
      <c r="AT11" s="246">
        <f t="shared" si="94"/>
        <v>0</v>
      </c>
      <c r="AU11" s="246">
        <f t="shared" si="95"/>
        <v>0</v>
      </c>
      <c r="AV11" s="246">
        <f t="shared" si="42"/>
        <v>0</v>
      </c>
      <c r="AW11" s="402">
        <f t="shared" si="43"/>
        <v>0</v>
      </c>
      <c r="AX11" s="402">
        <f t="shared" si="44"/>
        <v>0</v>
      </c>
      <c r="AY11" s="42">
        <f t="shared" si="45"/>
        <v>0</v>
      </c>
      <c r="AZ11" s="284">
        <f t="shared" si="46"/>
        <v>0</v>
      </c>
      <c r="BA11" s="45">
        <f t="shared" si="47"/>
        <v>0</v>
      </c>
      <c r="BB11" s="44">
        <f t="shared" si="48"/>
        <v>0</v>
      </c>
      <c r="BC11" s="246">
        <f t="shared" si="55"/>
        <v>0</v>
      </c>
      <c r="BD11" s="12">
        <f t="shared" si="96"/>
        <v>0</v>
      </c>
      <c r="BE11" s="42">
        <f t="shared" si="49"/>
        <v>0</v>
      </c>
      <c r="BF11" s="284">
        <f t="shared" si="50"/>
        <v>0</v>
      </c>
      <c r="BG11" s="45">
        <f t="shared" si="51"/>
        <v>0</v>
      </c>
      <c r="BH11" s="44">
        <f t="shared" si="52"/>
        <v>0</v>
      </c>
      <c r="BI11" s="246">
        <f t="shared" si="56"/>
        <v>0</v>
      </c>
      <c r="BJ11" s="246">
        <f t="shared" si="57"/>
        <v>0</v>
      </c>
      <c r="BK11" s="402">
        <f t="shared" si="58"/>
        <v>0</v>
      </c>
      <c r="BL11" s="6">
        <f t="shared" si="59"/>
        <v>0</v>
      </c>
      <c r="BM11"/>
      <c r="BN11"/>
      <c r="BO11"/>
      <c r="BP11"/>
      <c r="BQ11"/>
      <c r="BR11"/>
      <c r="BS11"/>
      <c r="BT11"/>
      <c r="BU11"/>
      <c r="BV11"/>
      <c r="BW11"/>
    </row>
    <row r="12" spans="1:75" x14ac:dyDescent="0.15">
      <c r="A12" s="13">
        <v>1E-4</v>
      </c>
      <c r="B12" s="12">
        <f t="shared" si="0"/>
        <v>1E-4</v>
      </c>
      <c r="C12" s="64"/>
      <c r="D12" s="12" t="s">
        <v>7</v>
      </c>
      <c r="E12" s="14">
        <f t="shared" si="53"/>
        <v>0</v>
      </c>
      <c r="F12" s="14">
        <f t="shared" si="54"/>
        <v>0</v>
      </c>
      <c r="G12" s="42">
        <f t="shared" si="60"/>
        <v>0</v>
      </c>
      <c r="H12" s="42">
        <f t="shared" si="61"/>
        <v>0</v>
      </c>
      <c r="I12" s="42">
        <f t="shared" si="62"/>
        <v>0</v>
      </c>
      <c r="J12" s="42">
        <f t="shared" si="4"/>
        <v>0</v>
      </c>
      <c r="K12" s="42">
        <f t="shared" si="5"/>
        <v>0</v>
      </c>
      <c r="L12" s="284">
        <f t="shared" si="63"/>
        <v>0</v>
      </c>
      <c r="M12" s="284">
        <f t="shared" si="64"/>
        <v>0</v>
      </c>
      <c r="N12" s="284">
        <f t="shared" si="65"/>
        <v>0</v>
      </c>
      <c r="O12" s="284">
        <f t="shared" si="66"/>
        <v>0</v>
      </c>
      <c r="P12" s="284">
        <f t="shared" si="67"/>
        <v>0</v>
      </c>
      <c r="Q12" s="45">
        <f t="shared" si="68"/>
        <v>0</v>
      </c>
      <c r="R12" s="45">
        <f t="shared" si="69"/>
        <v>0</v>
      </c>
      <c r="S12" s="45">
        <f t="shared" si="70"/>
        <v>0</v>
      </c>
      <c r="T12" s="45">
        <f t="shared" si="71"/>
        <v>0</v>
      </c>
      <c r="U12" s="45">
        <f t="shared" si="72"/>
        <v>0</v>
      </c>
      <c r="V12" s="45">
        <f t="shared" si="73"/>
        <v>0</v>
      </c>
      <c r="W12" s="45">
        <f t="shared" si="74"/>
        <v>0</v>
      </c>
      <c r="X12" s="44">
        <f t="shared" si="75"/>
        <v>0</v>
      </c>
      <c r="Y12" s="44">
        <f t="shared" si="76"/>
        <v>0</v>
      </c>
      <c r="Z12" s="44">
        <f t="shared" si="77"/>
        <v>0</v>
      </c>
      <c r="AA12" s="44">
        <f t="shared" si="78"/>
        <v>0</v>
      </c>
      <c r="AB12" s="44">
        <f t="shared" si="79"/>
        <v>0</v>
      </c>
      <c r="AC12" s="44">
        <f t="shared" si="80"/>
        <v>0</v>
      </c>
      <c r="AD12" s="44">
        <f t="shared" si="24"/>
        <v>0</v>
      </c>
      <c r="AE12" s="44">
        <f t="shared" si="25"/>
        <v>0</v>
      </c>
      <c r="AF12" s="44">
        <f t="shared" si="26"/>
        <v>0</v>
      </c>
      <c r="AG12" s="246">
        <f t="shared" si="81"/>
        <v>0</v>
      </c>
      <c r="AH12" s="246">
        <f t="shared" si="82"/>
        <v>0</v>
      </c>
      <c r="AI12" s="246">
        <f t="shared" si="83"/>
        <v>0</v>
      </c>
      <c r="AJ12" s="246">
        <f t="shared" si="84"/>
        <v>0</v>
      </c>
      <c r="AK12" s="246">
        <f t="shared" si="85"/>
        <v>0</v>
      </c>
      <c r="AL12" s="246">
        <f t="shared" si="86"/>
        <v>0</v>
      </c>
      <c r="AM12" s="246">
        <f t="shared" si="87"/>
        <v>0</v>
      </c>
      <c r="AN12" s="246">
        <f t="shared" si="88"/>
        <v>0</v>
      </c>
      <c r="AO12" s="246">
        <f t="shared" si="89"/>
        <v>0</v>
      </c>
      <c r="AP12" s="246">
        <f t="shared" si="90"/>
        <v>0</v>
      </c>
      <c r="AQ12" s="246">
        <f t="shared" si="91"/>
        <v>0</v>
      </c>
      <c r="AR12" s="246">
        <f t="shared" si="92"/>
        <v>0</v>
      </c>
      <c r="AS12" s="246">
        <f t="shared" si="93"/>
        <v>0</v>
      </c>
      <c r="AT12" s="246">
        <f t="shared" si="94"/>
        <v>0</v>
      </c>
      <c r="AU12" s="246">
        <f t="shared" si="95"/>
        <v>0</v>
      </c>
      <c r="AV12" s="246">
        <f t="shared" si="42"/>
        <v>0</v>
      </c>
      <c r="AW12" s="402">
        <f t="shared" si="43"/>
        <v>0</v>
      </c>
      <c r="AX12" s="402">
        <f t="shared" si="44"/>
        <v>0</v>
      </c>
      <c r="AY12" s="42">
        <f t="shared" si="45"/>
        <v>0</v>
      </c>
      <c r="AZ12" s="284">
        <f t="shared" si="46"/>
        <v>0</v>
      </c>
      <c r="BA12" s="45">
        <f t="shared" si="47"/>
        <v>0</v>
      </c>
      <c r="BB12" s="44">
        <f t="shared" si="48"/>
        <v>0</v>
      </c>
      <c r="BC12" s="246">
        <f t="shared" si="55"/>
        <v>0</v>
      </c>
      <c r="BD12" s="12">
        <f t="shared" si="96"/>
        <v>0</v>
      </c>
      <c r="BE12" s="42">
        <f t="shared" si="49"/>
        <v>0</v>
      </c>
      <c r="BF12" s="284">
        <f t="shared" si="50"/>
        <v>0</v>
      </c>
      <c r="BG12" s="45">
        <f t="shared" si="51"/>
        <v>0</v>
      </c>
      <c r="BH12" s="44">
        <f t="shared" si="52"/>
        <v>0</v>
      </c>
      <c r="BI12" s="246">
        <f t="shared" si="56"/>
        <v>0</v>
      </c>
      <c r="BJ12" s="246">
        <f t="shared" si="57"/>
        <v>0</v>
      </c>
      <c r="BK12" s="402">
        <f t="shared" si="58"/>
        <v>0</v>
      </c>
      <c r="BL12" s="6">
        <f t="shared" si="59"/>
        <v>0</v>
      </c>
      <c r="BM12"/>
      <c r="BN12"/>
      <c r="BO12"/>
      <c r="BP12"/>
      <c r="BQ12"/>
      <c r="BR12"/>
      <c r="BS12"/>
      <c r="BT12"/>
      <c r="BU12"/>
      <c r="BV12"/>
      <c r="BW12"/>
    </row>
    <row r="13" spans="1:75" x14ac:dyDescent="0.15">
      <c r="A13" s="13">
        <v>1.1E-4</v>
      </c>
      <c r="B13" s="12">
        <f t="shared" si="0"/>
        <v>1.1E-4</v>
      </c>
      <c r="C13" s="63"/>
      <c r="D13" s="12" t="s">
        <v>7</v>
      </c>
      <c r="E13" s="14">
        <f t="shared" si="53"/>
        <v>0</v>
      </c>
      <c r="F13" s="14">
        <f t="shared" si="54"/>
        <v>0</v>
      </c>
      <c r="G13" s="42">
        <f t="shared" si="60"/>
        <v>0</v>
      </c>
      <c r="H13" s="42">
        <f t="shared" si="61"/>
        <v>0</v>
      </c>
      <c r="I13" s="42">
        <f t="shared" si="62"/>
        <v>0</v>
      </c>
      <c r="J13" s="42">
        <f t="shared" si="4"/>
        <v>0</v>
      </c>
      <c r="K13" s="42">
        <f t="shared" si="5"/>
        <v>0</v>
      </c>
      <c r="L13" s="284">
        <f t="shared" si="63"/>
        <v>0</v>
      </c>
      <c r="M13" s="284">
        <f t="shared" si="64"/>
        <v>0</v>
      </c>
      <c r="N13" s="284">
        <f t="shared" si="65"/>
        <v>0</v>
      </c>
      <c r="O13" s="284">
        <f t="shared" si="66"/>
        <v>0</v>
      </c>
      <c r="P13" s="284">
        <f t="shared" si="67"/>
        <v>0</v>
      </c>
      <c r="Q13" s="45">
        <f t="shared" si="68"/>
        <v>0</v>
      </c>
      <c r="R13" s="45">
        <f t="shared" si="69"/>
        <v>0</v>
      </c>
      <c r="S13" s="45">
        <f t="shared" si="70"/>
        <v>0</v>
      </c>
      <c r="T13" s="45">
        <f t="shared" si="71"/>
        <v>0</v>
      </c>
      <c r="U13" s="45">
        <f t="shared" si="72"/>
        <v>0</v>
      </c>
      <c r="V13" s="45">
        <f t="shared" si="73"/>
        <v>0</v>
      </c>
      <c r="W13" s="45">
        <f t="shared" si="74"/>
        <v>0</v>
      </c>
      <c r="X13" s="44">
        <f t="shared" si="75"/>
        <v>0</v>
      </c>
      <c r="Y13" s="44">
        <f t="shared" si="76"/>
        <v>0</v>
      </c>
      <c r="Z13" s="44">
        <f t="shared" si="77"/>
        <v>0</v>
      </c>
      <c r="AA13" s="44">
        <f t="shared" si="78"/>
        <v>0</v>
      </c>
      <c r="AB13" s="44">
        <f t="shared" si="79"/>
        <v>0</v>
      </c>
      <c r="AC13" s="44">
        <f t="shared" si="80"/>
        <v>0</v>
      </c>
      <c r="AD13" s="44">
        <f t="shared" si="24"/>
        <v>0</v>
      </c>
      <c r="AE13" s="44">
        <f t="shared" si="25"/>
        <v>0</v>
      </c>
      <c r="AF13" s="44">
        <f t="shared" si="26"/>
        <v>0</v>
      </c>
      <c r="AG13" s="246">
        <f t="shared" si="81"/>
        <v>0</v>
      </c>
      <c r="AH13" s="246">
        <f t="shared" si="82"/>
        <v>0</v>
      </c>
      <c r="AI13" s="246">
        <f t="shared" si="83"/>
        <v>0</v>
      </c>
      <c r="AJ13" s="246">
        <f t="shared" si="84"/>
        <v>0</v>
      </c>
      <c r="AK13" s="246">
        <f t="shared" si="85"/>
        <v>0</v>
      </c>
      <c r="AL13" s="246">
        <f t="shared" si="86"/>
        <v>0</v>
      </c>
      <c r="AM13" s="246">
        <f t="shared" si="87"/>
        <v>0</v>
      </c>
      <c r="AN13" s="246">
        <f t="shared" si="88"/>
        <v>0</v>
      </c>
      <c r="AO13" s="246">
        <f t="shared" si="89"/>
        <v>0</v>
      </c>
      <c r="AP13" s="246">
        <f t="shared" si="90"/>
        <v>0</v>
      </c>
      <c r="AQ13" s="246">
        <f t="shared" si="91"/>
        <v>0</v>
      </c>
      <c r="AR13" s="246">
        <f t="shared" si="92"/>
        <v>0</v>
      </c>
      <c r="AS13" s="246">
        <f t="shared" si="93"/>
        <v>0</v>
      </c>
      <c r="AT13" s="246">
        <f t="shared" si="94"/>
        <v>0</v>
      </c>
      <c r="AU13" s="246">
        <f t="shared" si="95"/>
        <v>0</v>
      </c>
      <c r="AV13" s="246">
        <f t="shared" si="42"/>
        <v>0</v>
      </c>
      <c r="AW13" s="402">
        <f t="shared" si="43"/>
        <v>0</v>
      </c>
      <c r="AX13" s="402">
        <f t="shared" si="44"/>
        <v>0</v>
      </c>
      <c r="AY13" s="42">
        <f t="shared" si="45"/>
        <v>0</v>
      </c>
      <c r="AZ13" s="284">
        <f t="shared" si="46"/>
        <v>0</v>
      </c>
      <c r="BA13" s="45">
        <f t="shared" si="47"/>
        <v>0</v>
      </c>
      <c r="BB13" s="44">
        <f t="shared" si="48"/>
        <v>0</v>
      </c>
      <c r="BC13" s="246">
        <f t="shared" si="55"/>
        <v>0</v>
      </c>
      <c r="BD13" s="12">
        <f t="shared" si="96"/>
        <v>0</v>
      </c>
      <c r="BE13" s="42">
        <f t="shared" si="49"/>
        <v>0</v>
      </c>
      <c r="BF13" s="284">
        <f t="shared" si="50"/>
        <v>0</v>
      </c>
      <c r="BG13" s="45">
        <f t="shared" si="51"/>
        <v>0</v>
      </c>
      <c r="BH13" s="44">
        <f t="shared" si="52"/>
        <v>0</v>
      </c>
      <c r="BI13" s="246">
        <f t="shared" si="56"/>
        <v>0</v>
      </c>
      <c r="BJ13" s="246">
        <f t="shared" si="57"/>
        <v>0</v>
      </c>
      <c r="BK13" s="402">
        <f t="shared" si="58"/>
        <v>0</v>
      </c>
      <c r="BL13" s="6">
        <f t="shared" si="59"/>
        <v>0</v>
      </c>
      <c r="BM13"/>
      <c r="BN13"/>
      <c r="BO13"/>
      <c r="BP13"/>
      <c r="BQ13"/>
      <c r="BR13"/>
      <c r="BS13"/>
      <c r="BT13"/>
      <c r="BU13"/>
      <c r="BV13"/>
      <c r="BW13"/>
    </row>
    <row r="14" spans="1:75" x14ac:dyDescent="0.15">
      <c r="A14" s="13">
        <v>1.2E-4</v>
      </c>
      <c r="B14" s="12">
        <f t="shared" si="0"/>
        <v>1.2E-4</v>
      </c>
      <c r="C14" s="64"/>
      <c r="D14" s="12" t="s">
        <v>7</v>
      </c>
      <c r="E14" s="14">
        <f t="shared" si="53"/>
        <v>0</v>
      </c>
      <c r="F14" s="14">
        <f t="shared" si="54"/>
        <v>0</v>
      </c>
      <c r="G14" s="42">
        <f t="shared" si="60"/>
        <v>0</v>
      </c>
      <c r="H14" s="42">
        <f t="shared" si="61"/>
        <v>0</v>
      </c>
      <c r="I14" s="42">
        <f t="shared" si="62"/>
        <v>0</v>
      </c>
      <c r="J14" s="42">
        <f t="shared" si="4"/>
        <v>0</v>
      </c>
      <c r="K14" s="42">
        <f t="shared" si="5"/>
        <v>0</v>
      </c>
      <c r="L14" s="284">
        <f t="shared" si="63"/>
        <v>0</v>
      </c>
      <c r="M14" s="284">
        <f t="shared" si="64"/>
        <v>0</v>
      </c>
      <c r="N14" s="284">
        <f t="shared" si="65"/>
        <v>0</v>
      </c>
      <c r="O14" s="284">
        <f t="shared" si="66"/>
        <v>0</v>
      </c>
      <c r="P14" s="284">
        <f t="shared" si="67"/>
        <v>0</v>
      </c>
      <c r="Q14" s="45">
        <f t="shared" si="68"/>
        <v>0</v>
      </c>
      <c r="R14" s="45">
        <f t="shared" si="69"/>
        <v>0</v>
      </c>
      <c r="S14" s="45">
        <f t="shared" si="70"/>
        <v>0</v>
      </c>
      <c r="T14" s="45">
        <f t="shared" si="71"/>
        <v>0</v>
      </c>
      <c r="U14" s="45">
        <f t="shared" si="72"/>
        <v>0</v>
      </c>
      <c r="V14" s="45">
        <f t="shared" si="73"/>
        <v>0</v>
      </c>
      <c r="W14" s="45">
        <f t="shared" si="74"/>
        <v>0</v>
      </c>
      <c r="X14" s="44">
        <f t="shared" si="75"/>
        <v>0</v>
      </c>
      <c r="Y14" s="44">
        <f t="shared" si="76"/>
        <v>0</v>
      </c>
      <c r="Z14" s="44">
        <f t="shared" si="77"/>
        <v>0</v>
      </c>
      <c r="AA14" s="44">
        <f t="shared" si="78"/>
        <v>0</v>
      </c>
      <c r="AB14" s="44">
        <f t="shared" si="79"/>
        <v>0</v>
      </c>
      <c r="AC14" s="44">
        <f t="shared" si="80"/>
        <v>0</v>
      </c>
      <c r="AD14" s="44">
        <f t="shared" si="24"/>
        <v>0</v>
      </c>
      <c r="AE14" s="44">
        <f t="shared" si="25"/>
        <v>0</v>
      </c>
      <c r="AF14" s="44">
        <f t="shared" si="26"/>
        <v>0</v>
      </c>
      <c r="AG14" s="246">
        <f t="shared" si="81"/>
        <v>0</v>
      </c>
      <c r="AH14" s="246">
        <f t="shared" si="82"/>
        <v>0</v>
      </c>
      <c r="AI14" s="246">
        <f t="shared" si="83"/>
        <v>0</v>
      </c>
      <c r="AJ14" s="246">
        <f t="shared" si="84"/>
        <v>0</v>
      </c>
      <c r="AK14" s="246">
        <f t="shared" si="85"/>
        <v>0</v>
      </c>
      <c r="AL14" s="246">
        <f t="shared" si="86"/>
        <v>0</v>
      </c>
      <c r="AM14" s="246">
        <f t="shared" si="87"/>
        <v>0</v>
      </c>
      <c r="AN14" s="246">
        <f t="shared" si="88"/>
        <v>0</v>
      </c>
      <c r="AO14" s="246">
        <f t="shared" si="89"/>
        <v>0</v>
      </c>
      <c r="AP14" s="246">
        <f t="shared" si="90"/>
        <v>0</v>
      </c>
      <c r="AQ14" s="246">
        <f t="shared" si="91"/>
        <v>0</v>
      </c>
      <c r="AR14" s="246">
        <f t="shared" si="92"/>
        <v>0</v>
      </c>
      <c r="AS14" s="246">
        <f t="shared" si="93"/>
        <v>0</v>
      </c>
      <c r="AT14" s="246">
        <f t="shared" si="94"/>
        <v>0</v>
      </c>
      <c r="AU14" s="246">
        <f t="shared" si="95"/>
        <v>0</v>
      </c>
      <c r="AV14" s="246">
        <f t="shared" si="42"/>
        <v>0</v>
      </c>
      <c r="AW14" s="402">
        <f t="shared" si="43"/>
        <v>0</v>
      </c>
      <c r="AX14" s="402">
        <f t="shared" si="44"/>
        <v>0</v>
      </c>
      <c r="AY14" s="42">
        <f t="shared" si="45"/>
        <v>0</v>
      </c>
      <c r="AZ14" s="284">
        <f t="shared" si="46"/>
        <v>0</v>
      </c>
      <c r="BA14" s="45">
        <f t="shared" si="47"/>
        <v>0</v>
      </c>
      <c r="BB14" s="44">
        <f t="shared" si="48"/>
        <v>0</v>
      </c>
      <c r="BC14" s="246">
        <f t="shared" si="55"/>
        <v>0</v>
      </c>
      <c r="BD14" s="12">
        <f t="shared" si="96"/>
        <v>0</v>
      </c>
      <c r="BE14" s="42">
        <f t="shared" si="49"/>
        <v>0</v>
      </c>
      <c r="BF14" s="284">
        <f t="shared" si="50"/>
        <v>0</v>
      </c>
      <c r="BG14" s="45">
        <f t="shared" si="51"/>
        <v>0</v>
      </c>
      <c r="BH14" s="44">
        <f t="shared" si="52"/>
        <v>0</v>
      </c>
      <c r="BI14" s="246">
        <f t="shared" si="56"/>
        <v>0</v>
      </c>
      <c r="BJ14" s="246">
        <f t="shared" si="57"/>
        <v>0</v>
      </c>
      <c r="BK14" s="402">
        <f t="shared" si="58"/>
        <v>0</v>
      </c>
      <c r="BL14" s="6">
        <f t="shared" si="59"/>
        <v>0</v>
      </c>
      <c r="BM14"/>
      <c r="BN14"/>
      <c r="BO14"/>
      <c r="BP14"/>
      <c r="BQ14"/>
      <c r="BR14"/>
      <c r="BS14"/>
      <c r="BT14"/>
      <c r="BU14"/>
      <c r="BV14"/>
      <c r="BW14"/>
    </row>
    <row r="15" spans="1:75" x14ac:dyDescent="0.15">
      <c r="A15" s="13">
        <v>1.2999999999999999E-4</v>
      </c>
      <c r="B15" s="12">
        <f t="shared" si="0"/>
        <v>1.2999999999999999E-4</v>
      </c>
      <c r="C15" s="65"/>
      <c r="D15" s="12" t="s">
        <v>7</v>
      </c>
      <c r="E15" s="14">
        <f t="shared" si="53"/>
        <v>0</v>
      </c>
      <c r="F15" s="14">
        <f t="shared" si="54"/>
        <v>0</v>
      </c>
      <c r="G15" s="42">
        <f t="shared" si="60"/>
        <v>0</v>
      </c>
      <c r="H15" s="42">
        <f t="shared" si="61"/>
        <v>0</v>
      </c>
      <c r="I15" s="42">
        <f t="shared" si="62"/>
        <v>0</v>
      </c>
      <c r="J15" s="42">
        <f t="shared" si="4"/>
        <v>0</v>
      </c>
      <c r="K15" s="42">
        <f t="shared" si="5"/>
        <v>0</v>
      </c>
      <c r="L15" s="284">
        <f t="shared" si="63"/>
        <v>0</v>
      </c>
      <c r="M15" s="284">
        <f t="shared" si="64"/>
        <v>0</v>
      </c>
      <c r="N15" s="284">
        <f t="shared" si="65"/>
        <v>0</v>
      </c>
      <c r="O15" s="284">
        <f t="shared" si="66"/>
        <v>0</v>
      </c>
      <c r="P15" s="284">
        <f t="shared" si="67"/>
        <v>0</v>
      </c>
      <c r="Q15" s="45">
        <f t="shared" si="68"/>
        <v>0</v>
      </c>
      <c r="R15" s="45">
        <f t="shared" si="69"/>
        <v>0</v>
      </c>
      <c r="S15" s="45">
        <f t="shared" si="70"/>
        <v>0</v>
      </c>
      <c r="T15" s="45">
        <f t="shared" si="71"/>
        <v>0</v>
      </c>
      <c r="U15" s="45">
        <f t="shared" si="72"/>
        <v>0</v>
      </c>
      <c r="V15" s="45">
        <f t="shared" si="73"/>
        <v>0</v>
      </c>
      <c r="W15" s="45">
        <f t="shared" si="74"/>
        <v>0</v>
      </c>
      <c r="X15" s="44">
        <f t="shared" si="75"/>
        <v>0</v>
      </c>
      <c r="Y15" s="44">
        <f t="shared" si="76"/>
        <v>0</v>
      </c>
      <c r="Z15" s="44">
        <f t="shared" si="77"/>
        <v>0</v>
      </c>
      <c r="AA15" s="44">
        <f t="shared" si="78"/>
        <v>0</v>
      </c>
      <c r="AB15" s="44">
        <f t="shared" si="79"/>
        <v>0</v>
      </c>
      <c r="AC15" s="44">
        <f t="shared" si="80"/>
        <v>0</v>
      </c>
      <c r="AD15" s="44">
        <f t="shared" si="24"/>
        <v>0</v>
      </c>
      <c r="AE15" s="44">
        <f t="shared" si="25"/>
        <v>0</v>
      </c>
      <c r="AF15" s="44">
        <f t="shared" si="26"/>
        <v>0</v>
      </c>
      <c r="AG15" s="246">
        <f t="shared" si="81"/>
        <v>0</v>
      </c>
      <c r="AH15" s="246">
        <f t="shared" si="82"/>
        <v>0</v>
      </c>
      <c r="AI15" s="246">
        <f t="shared" si="83"/>
        <v>0</v>
      </c>
      <c r="AJ15" s="246">
        <f t="shared" si="84"/>
        <v>0</v>
      </c>
      <c r="AK15" s="246">
        <f t="shared" si="85"/>
        <v>0</v>
      </c>
      <c r="AL15" s="246">
        <f t="shared" si="86"/>
        <v>0</v>
      </c>
      <c r="AM15" s="246">
        <f t="shared" si="87"/>
        <v>0</v>
      </c>
      <c r="AN15" s="246">
        <f t="shared" si="88"/>
        <v>0</v>
      </c>
      <c r="AO15" s="246">
        <f t="shared" si="89"/>
        <v>0</v>
      </c>
      <c r="AP15" s="246">
        <f t="shared" si="90"/>
        <v>0</v>
      </c>
      <c r="AQ15" s="246">
        <f t="shared" si="91"/>
        <v>0</v>
      </c>
      <c r="AR15" s="246">
        <f t="shared" si="92"/>
        <v>0</v>
      </c>
      <c r="AS15" s="246">
        <f t="shared" si="93"/>
        <v>0</v>
      </c>
      <c r="AT15" s="246">
        <f t="shared" si="94"/>
        <v>0</v>
      </c>
      <c r="AU15" s="246">
        <f t="shared" si="95"/>
        <v>0</v>
      </c>
      <c r="AV15" s="246">
        <f t="shared" si="42"/>
        <v>0</v>
      </c>
      <c r="AW15" s="402">
        <f t="shared" si="43"/>
        <v>0</v>
      </c>
      <c r="AX15" s="402">
        <f t="shared" si="44"/>
        <v>0</v>
      </c>
      <c r="AY15" s="42">
        <f t="shared" si="45"/>
        <v>0</v>
      </c>
      <c r="AZ15" s="284">
        <f t="shared" si="46"/>
        <v>0</v>
      </c>
      <c r="BA15" s="45">
        <f t="shared" si="47"/>
        <v>0</v>
      </c>
      <c r="BB15" s="44">
        <f t="shared" si="48"/>
        <v>0</v>
      </c>
      <c r="BC15" s="246">
        <f t="shared" si="55"/>
        <v>0</v>
      </c>
      <c r="BD15" s="12">
        <f t="shared" ref="BD15:BD20" si="97">LARGE(AY15:BC15,1)</f>
        <v>0</v>
      </c>
      <c r="BE15" s="42">
        <f t="shared" si="49"/>
        <v>0</v>
      </c>
      <c r="BF15" s="284">
        <f t="shared" si="50"/>
        <v>0</v>
      </c>
      <c r="BG15" s="45">
        <f t="shared" si="51"/>
        <v>0</v>
      </c>
      <c r="BH15" s="44">
        <f t="shared" si="52"/>
        <v>0</v>
      </c>
      <c r="BI15" s="246">
        <f t="shared" si="56"/>
        <v>0</v>
      </c>
      <c r="BJ15" s="246">
        <f t="shared" si="57"/>
        <v>0</v>
      </c>
      <c r="BK15" s="402">
        <f t="shared" si="58"/>
        <v>0</v>
      </c>
      <c r="BL15" s="6">
        <f t="shared" si="59"/>
        <v>0</v>
      </c>
      <c r="BM15"/>
      <c r="BN15"/>
      <c r="BO15"/>
      <c r="BP15"/>
      <c r="BQ15"/>
      <c r="BR15"/>
      <c r="BS15"/>
      <c r="BT15"/>
      <c r="BU15"/>
      <c r="BV15"/>
      <c r="BW15"/>
    </row>
    <row r="16" spans="1:75" x14ac:dyDescent="0.15">
      <c r="A16" s="13">
        <v>1.3999999999999999E-4</v>
      </c>
      <c r="B16" s="12">
        <f t="shared" si="0"/>
        <v>1.3999999999999999E-4</v>
      </c>
      <c r="C16" s="65"/>
      <c r="D16" s="12" t="s">
        <v>7</v>
      </c>
      <c r="E16" s="14">
        <f t="shared" si="53"/>
        <v>0</v>
      </c>
      <c r="F16" s="14">
        <f t="shared" si="54"/>
        <v>0</v>
      </c>
      <c r="G16" s="42">
        <f t="shared" si="1"/>
        <v>0</v>
      </c>
      <c r="H16" s="42">
        <f t="shared" si="2"/>
        <v>0</v>
      </c>
      <c r="I16" s="42">
        <f t="shared" si="3"/>
        <v>0</v>
      </c>
      <c r="J16" s="42">
        <f t="shared" si="4"/>
        <v>0</v>
      </c>
      <c r="K16" s="42">
        <f t="shared" si="5"/>
        <v>0</v>
      </c>
      <c r="L16" s="284">
        <f t="shared" si="6"/>
        <v>0</v>
      </c>
      <c r="M16" s="284">
        <f t="shared" si="7"/>
        <v>0</v>
      </c>
      <c r="N16" s="284">
        <f t="shared" si="8"/>
        <v>0</v>
      </c>
      <c r="O16" s="284">
        <f t="shared" si="9"/>
        <v>0</v>
      </c>
      <c r="P16" s="284">
        <f t="shared" si="10"/>
        <v>0</v>
      </c>
      <c r="Q16" s="45">
        <f t="shared" si="11"/>
        <v>0</v>
      </c>
      <c r="R16" s="45">
        <f t="shared" si="12"/>
        <v>0</v>
      </c>
      <c r="S16" s="45">
        <f t="shared" si="13"/>
        <v>0</v>
      </c>
      <c r="T16" s="45">
        <f t="shared" si="14"/>
        <v>0</v>
      </c>
      <c r="U16" s="45">
        <f t="shared" si="15"/>
        <v>0</v>
      </c>
      <c r="V16" s="45">
        <f t="shared" si="16"/>
        <v>0</v>
      </c>
      <c r="W16" s="45">
        <f t="shared" si="17"/>
        <v>0</v>
      </c>
      <c r="X16" s="44">
        <f t="shared" si="18"/>
        <v>0</v>
      </c>
      <c r="Y16" s="44">
        <f t="shared" si="19"/>
        <v>0</v>
      </c>
      <c r="Z16" s="44">
        <f t="shared" si="20"/>
        <v>0</v>
      </c>
      <c r="AA16" s="44">
        <f t="shared" si="21"/>
        <v>0</v>
      </c>
      <c r="AB16" s="44">
        <f t="shared" si="22"/>
        <v>0</v>
      </c>
      <c r="AC16" s="44">
        <f t="shared" si="23"/>
        <v>0</v>
      </c>
      <c r="AD16" s="44">
        <f t="shared" si="24"/>
        <v>0</v>
      </c>
      <c r="AE16" s="44">
        <f t="shared" si="25"/>
        <v>0</v>
      </c>
      <c r="AF16" s="44">
        <f t="shared" si="26"/>
        <v>0</v>
      </c>
      <c r="AG16" s="246">
        <f t="shared" si="27"/>
        <v>0</v>
      </c>
      <c r="AH16" s="246">
        <f t="shared" si="28"/>
        <v>0</v>
      </c>
      <c r="AI16" s="246">
        <f t="shared" si="29"/>
        <v>0</v>
      </c>
      <c r="AJ16" s="246">
        <f t="shared" si="30"/>
        <v>0</v>
      </c>
      <c r="AK16" s="246">
        <f t="shared" si="31"/>
        <v>0</v>
      </c>
      <c r="AL16" s="246">
        <f t="shared" si="32"/>
        <v>0</v>
      </c>
      <c r="AM16" s="246">
        <f t="shared" si="33"/>
        <v>0</v>
      </c>
      <c r="AN16" s="246">
        <f t="shared" si="34"/>
        <v>0</v>
      </c>
      <c r="AO16" s="246">
        <f t="shared" si="35"/>
        <v>0</v>
      </c>
      <c r="AP16" s="246">
        <f t="shared" si="36"/>
        <v>0</v>
      </c>
      <c r="AQ16" s="246">
        <f t="shared" si="37"/>
        <v>0</v>
      </c>
      <c r="AR16" s="246">
        <f t="shared" si="38"/>
        <v>0</v>
      </c>
      <c r="AS16" s="246">
        <f t="shared" si="39"/>
        <v>0</v>
      </c>
      <c r="AT16" s="246">
        <f t="shared" si="40"/>
        <v>0</v>
      </c>
      <c r="AU16" s="246">
        <f t="shared" si="41"/>
        <v>0</v>
      </c>
      <c r="AV16" s="246">
        <f t="shared" si="42"/>
        <v>0</v>
      </c>
      <c r="AW16" s="402">
        <f t="shared" si="43"/>
        <v>0</v>
      </c>
      <c r="AX16" s="402">
        <f t="shared" si="44"/>
        <v>0</v>
      </c>
      <c r="AY16" s="42">
        <f t="shared" si="45"/>
        <v>0</v>
      </c>
      <c r="AZ16" s="284">
        <f t="shared" si="46"/>
        <v>0</v>
      </c>
      <c r="BA16" s="45">
        <f t="shared" si="47"/>
        <v>0</v>
      </c>
      <c r="BB16" s="44">
        <f t="shared" si="48"/>
        <v>0</v>
      </c>
      <c r="BC16" s="246">
        <f t="shared" si="55"/>
        <v>0</v>
      </c>
      <c r="BD16" s="12">
        <f t="shared" si="97"/>
        <v>0</v>
      </c>
      <c r="BE16" s="42">
        <f t="shared" si="49"/>
        <v>0</v>
      </c>
      <c r="BF16" s="284">
        <f t="shared" si="50"/>
        <v>0</v>
      </c>
      <c r="BG16" s="45">
        <f t="shared" si="51"/>
        <v>0</v>
      </c>
      <c r="BH16" s="44">
        <f t="shared" si="52"/>
        <v>0</v>
      </c>
      <c r="BI16" s="246">
        <f t="shared" si="56"/>
        <v>0</v>
      </c>
      <c r="BJ16" s="246">
        <f t="shared" si="57"/>
        <v>0</v>
      </c>
      <c r="BK16" s="402">
        <f t="shared" si="58"/>
        <v>0</v>
      </c>
      <c r="BL16" s="6">
        <f t="shared" si="59"/>
        <v>0</v>
      </c>
      <c r="BM16"/>
      <c r="BN16"/>
      <c r="BO16"/>
      <c r="BP16"/>
      <c r="BQ16"/>
      <c r="BR16"/>
      <c r="BS16"/>
      <c r="BT16"/>
      <c r="BU16"/>
      <c r="BV16"/>
      <c r="BW16"/>
    </row>
    <row r="17" spans="1:75" x14ac:dyDescent="0.15">
      <c r="A17" s="13">
        <v>1.4999999999999999E-4</v>
      </c>
      <c r="B17" s="12">
        <f t="shared" si="0"/>
        <v>1.4999999999999999E-4</v>
      </c>
      <c r="D17" s="12" t="s">
        <v>7</v>
      </c>
      <c r="E17" s="14">
        <f t="shared" si="53"/>
        <v>0</v>
      </c>
      <c r="F17" s="14">
        <f t="shared" si="54"/>
        <v>0</v>
      </c>
      <c r="G17" s="42">
        <f t="shared" si="1"/>
        <v>0</v>
      </c>
      <c r="H17" s="42">
        <f t="shared" si="2"/>
        <v>0</v>
      </c>
      <c r="I17" s="42">
        <f t="shared" si="3"/>
        <v>0</v>
      </c>
      <c r="J17" s="42">
        <f t="shared" si="4"/>
        <v>0</v>
      </c>
      <c r="K17" s="42">
        <f t="shared" si="5"/>
        <v>0</v>
      </c>
      <c r="L17" s="284">
        <f t="shared" si="6"/>
        <v>0</v>
      </c>
      <c r="M17" s="284">
        <f t="shared" si="7"/>
        <v>0</v>
      </c>
      <c r="N17" s="284">
        <f t="shared" si="8"/>
        <v>0</v>
      </c>
      <c r="O17" s="284">
        <f t="shared" si="9"/>
        <v>0</v>
      </c>
      <c r="P17" s="284">
        <f t="shared" si="10"/>
        <v>0</v>
      </c>
      <c r="Q17" s="45">
        <f t="shared" si="11"/>
        <v>0</v>
      </c>
      <c r="R17" s="45">
        <f t="shared" si="12"/>
        <v>0</v>
      </c>
      <c r="S17" s="45">
        <f t="shared" si="13"/>
        <v>0</v>
      </c>
      <c r="T17" s="45">
        <f t="shared" si="14"/>
        <v>0</v>
      </c>
      <c r="U17" s="45">
        <f t="shared" si="15"/>
        <v>0</v>
      </c>
      <c r="V17" s="45">
        <f t="shared" si="16"/>
        <v>0</v>
      </c>
      <c r="W17" s="45">
        <f t="shared" si="17"/>
        <v>0</v>
      </c>
      <c r="X17" s="44">
        <f t="shared" si="18"/>
        <v>0</v>
      </c>
      <c r="Y17" s="44">
        <f t="shared" si="19"/>
        <v>0</v>
      </c>
      <c r="Z17" s="44">
        <f t="shared" si="20"/>
        <v>0</v>
      </c>
      <c r="AA17" s="44">
        <f t="shared" si="21"/>
        <v>0</v>
      </c>
      <c r="AB17" s="44">
        <f t="shared" si="22"/>
        <v>0</v>
      </c>
      <c r="AC17" s="44">
        <f t="shared" si="23"/>
        <v>0</v>
      </c>
      <c r="AD17" s="44">
        <f t="shared" si="24"/>
        <v>0</v>
      </c>
      <c r="AE17" s="44">
        <f t="shared" si="25"/>
        <v>0</v>
      </c>
      <c r="AF17" s="44">
        <f t="shared" si="26"/>
        <v>0</v>
      </c>
      <c r="AG17" s="246">
        <f t="shared" si="27"/>
        <v>0</v>
      </c>
      <c r="AH17" s="246">
        <f t="shared" si="28"/>
        <v>0</v>
      </c>
      <c r="AI17" s="246">
        <f t="shared" si="29"/>
        <v>0</v>
      </c>
      <c r="AJ17" s="246">
        <f t="shared" si="30"/>
        <v>0</v>
      </c>
      <c r="AK17" s="246">
        <f t="shared" si="31"/>
        <v>0</v>
      </c>
      <c r="AL17" s="246">
        <f t="shared" si="32"/>
        <v>0</v>
      </c>
      <c r="AM17" s="246">
        <f t="shared" si="33"/>
        <v>0</v>
      </c>
      <c r="AN17" s="246">
        <f t="shared" si="34"/>
        <v>0</v>
      </c>
      <c r="AO17" s="246">
        <f t="shared" si="35"/>
        <v>0</v>
      </c>
      <c r="AP17" s="246">
        <f t="shared" si="36"/>
        <v>0</v>
      </c>
      <c r="AQ17" s="246">
        <f t="shared" si="37"/>
        <v>0</v>
      </c>
      <c r="AR17" s="246">
        <f t="shared" si="38"/>
        <v>0</v>
      </c>
      <c r="AS17" s="246">
        <f t="shared" si="39"/>
        <v>0</v>
      </c>
      <c r="AT17" s="246">
        <f t="shared" si="40"/>
        <v>0</v>
      </c>
      <c r="AU17" s="246">
        <f t="shared" si="41"/>
        <v>0</v>
      </c>
      <c r="AV17" s="246">
        <f t="shared" si="42"/>
        <v>0</v>
      </c>
      <c r="AW17" s="402">
        <f t="shared" si="43"/>
        <v>0</v>
      </c>
      <c r="AX17" s="402">
        <f t="shared" si="44"/>
        <v>0</v>
      </c>
      <c r="AY17" s="42">
        <f t="shared" si="45"/>
        <v>0</v>
      </c>
      <c r="AZ17" s="284">
        <f t="shared" si="46"/>
        <v>0</v>
      </c>
      <c r="BA17" s="45">
        <f t="shared" si="47"/>
        <v>0</v>
      </c>
      <c r="BB17" s="44">
        <f t="shared" si="48"/>
        <v>0</v>
      </c>
      <c r="BC17" s="246">
        <f t="shared" si="55"/>
        <v>0</v>
      </c>
      <c r="BD17" s="12">
        <f t="shared" si="97"/>
        <v>0</v>
      </c>
      <c r="BE17" s="42">
        <f t="shared" si="49"/>
        <v>0</v>
      </c>
      <c r="BF17" s="284">
        <f t="shared" si="50"/>
        <v>0</v>
      </c>
      <c r="BG17" s="45">
        <f t="shared" si="51"/>
        <v>0</v>
      </c>
      <c r="BH17" s="44">
        <f t="shared" si="52"/>
        <v>0</v>
      </c>
      <c r="BI17" s="246">
        <f t="shared" si="56"/>
        <v>0</v>
      </c>
      <c r="BJ17" s="246">
        <f t="shared" si="57"/>
        <v>0</v>
      </c>
      <c r="BK17" s="402">
        <f t="shared" si="58"/>
        <v>0</v>
      </c>
      <c r="BL17" s="6">
        <f t="shared" si="59"/>
        <v>0</v>
      </c>
      <c r="BM17"/>
      <c r="BN17"/>
      <c r="BO17"/>
      <c r="BP17"/>
      <c r="BQ17"/>
      <c r="BR17"/>
      <c r="BS17"/>
      <c r="BT17"/>
      <c r="BU17"/>
      <c r="BV17"/>
      <c r="BW17"/>
    </row>
    <row r="18" spans="1:75" x14ac:dyDescent="0.15">
      <c r="A18" s="13">
        <v>1.6000000000000001E-4</v>
      </c>
      <c r="B18" s="12">
        <f t="shared" si="0"/>
        <v>1.6000000000000001E-4</v>
      </c>
      <c r="D18" s="12" t="s">
        <v>7</v>
      </c>
      <c r="E18" s="14">
        <f t="shared" si="53"/>
        <v>0</v>
      </c>
      <c r="F18" s="14">
        <f t="shared" si="54"/>
        <v>0</v>
      </c>
      <c r="G18" s="42">
        <f t="shared" si="1"/>
        <v>0</v>
      </c>
      <c r="H18" s="42">
        <f t="shared" si="2"/>
        <v>0</v>
      </c>
      <c r="I18" s="42">
        <f t="shared" si="3"/>
        <v>0</v>
      </c>
      <c r="J18" s="42">
        <f t="shared" si="4"/>
        <v>0</v>
      </c>
      <c r="K18" s="42">
        <f t="shared" si="5"/>
        <v>0</v>
      </c>
      <c r="L18" s="284">
        <f t="shared" si="6"/>
        <v>0</v>
      </c>
      <c r="M18" s="284">
        <f t="shared" si="7"/>
        <v>0</v>
      </c>
      <c r="N18" s="284">
        <f t="shared" si="8"/>
        <v>0</v>
      </c>
      <c r="O18" s="284">
        <f t="shared" si="9"/>
        <v>0</v>
      </c>
      <c r="P18" s="284">
        <f t="shared" si="10"/>
        <v>0</v>
      </c>
      <c r="Q18" s="45">
        <f t="shared" si="11"/>
        <v>0</v>
      </c>
      <c r="R18" s="45">
        <f t="shared" si="12"/>
        <v>0</v>
      </c>
      <c r="S18" s="45">
        <f t="shared" si="13"/>
        <v>0</v>
      </c>
      <c r="T18" s="45">
        <f t="shared" si="14"/>
        <v>0</v>
      </c>
      <c r="U18" s="45">
        <f t="shared" si="15"/>
        <v>0</v>
      </c>
      <c r="V18" s="45">
        <f t="shared" si="16"/>
        <v>0</v>
      </c>
      <c r="W18" s="45">
        <f t="shared" si="17"/>
        <v>0</v>
      </c>
      <c r="X18" s="44">
        <f t="shared" si="18"/>
        <v>0</v>
      </c>
      <c r="Y18" s="44">
        <f t="shared" si="19"/>
        <v>0</v>
      </c>
      <c r="Z18" s="44">
        <f t="shared" si="20"/>
        <v>0</v>
      </c>
      <c r="AA18" s="44">
        <f t="shared" si="21"/>
        <v>0</v>
      </c>
      <c r="AB18" s="44">
        <f t="shared" si="22"/>
        <v>0</v>
      </c>
      <c r="AC18" s="44">
        <f t="shared" si="23"/>
        <v>0</v>
      </c>
      <c r="AD18" s="44">
        <f t="shared" si="24"/>
        <v>0</v>
      </c>
      <c r="AE18" s="44">
        <f t="shared" si="25"/>
        <v>0</v>
      </c>
      <c r="AF18" s="44">
        <f t="shared" si="26"/>
        <v>0</v>
      </c>
      <c r="AG18" s="246">
        <f t="shared" si="27"/>
        <v>0</v>
      </c>
      <c r="AH18" s="246">
        <f t="shared" si="28"/>
        <v>0</v>
      </c>
      <c r="AI18" s="246">
        <f t="shared" si="29"/>
        <v>0</v>
      </c>
      <c r="AJ18" s="246">
        <f t="shared" si="30"/>
        <v>0</v>
      </c>
      <c r="AK18" s="246">
        <f t="shared" si="31"/>
        <v>0</v>
      </c>
      <c r="AL18" s="246">
        <f t="shared" si="32"/>
        <v>0</v>
      </c>
      <c r="AM18" s="246">
        <f t="shared" si="33"/>
        <v>0</v>
      </c>
      <c r="AN18" s="246">
        <f t="shared" si="34"/>
        <v>0</v>
      </c>
      <c r="AO18" s="246">
        <f t="shared" si="35"/>
        <v>0</v>
      </c>
      <c r="AP18" s="246">
        <f t="shared" si="36"/>
        <v>0</v>
      </c>
      <c r="AQ18" s="246">
        <f t="shared" si="37"/>
        <v>0</v>
      </c>
      <c r="AR18" s="246">
        <f t="shared" si="38"/>
        <v>0</v>
      </c>
      <c r="AS18" s="246">
        <f t="shared" si="39"/>
        <v>0</v>
      </c>
      <c r="AT18" s="246">
        <f t="shared" si="40"/>
        <v>0</v>
      </c>
      <c r="AU18" s="246">
        <f t="shared" si="41"/>
        <v>0</v>
      </c>
      <c r="AV18" s="246">
        <f t="shared" si="42"/>
        <v>0</v>
      </c>
      <c r="AW18" s="402">
        <f t="shared" si="43"/>
        <v>0</v>
      </c>
      <c r="AX18" s="402">
        <f t="shared" si="44"/>
        <v>0</v>
      </c>
      <c r="AY18" s="42">
        <f t="shared" si="45"/>
        <v>0</v>
      </c>
      <c r="AZ18" s="284">
        <f t="shared" si="46"/>
        <v>0</v>
      </c>
      <c r="BA18" s="45">
        <f t="shared" si="47"/>
        <v>0</v>
      </c>
      <c r="BB18" s="44">
        <f t="shared" si="48"/>
        <v>0</v>
      </c>
      <c r="BC18" s="246">
        <f t="shared" si="55"/>
        <v>0</v>
      </c>
      <c r="BD18" s="12">
        <f t="shared" si="97"/>
        <v>0</v>
      </c>
      <c r="BE18" s="42">
        <f t="shared" si="49"/>
        <v>0</v>
      </c>
      <c r="BF18" s="284">
        <f t="shared" si="50"/>
        <v>0</v>
      </c>
      <c r="BG18" s="45">
        <f t="shared" si="51"/>
        <v>0</v>
      </c>
      <c r="BH18" s="44">
        <f t="shared" si="52"/>
        <v>0</v>
      </c>
      <c r="BI18" s="246">
        <f t="shared" si="56"/>
        <v>0</v>
      </c>
      <c r="BJ18" s="246">
        <f t="shared" si="57"/>
        <v>0</v>
      </c>
      <c r="BK18" s="402">
        <f t="shared" si="58"/>
        <v>0</v>
      </c>
      <c r="BL18" s="6">
        <f t="shared" si="59"/>
        <v>0</v>
      </c>
      <c r="BM18"/>
      <c r="BN18"/>
      <c r="BO18"/>
      <c r="BP18"/>
      <c r="BQ18"/>
      <c r="BR18"/>
      <c r="BS18"/>
      <c r="BT18"/>
      <c r="BU18"/>
      <c r="BV18"/>
      <c r="BW18"/>
    </row>
    <row r="19" spans="1:75" x14ac:dyDescent="0.15">
      <c r="A19" s="13">
        <v>1.7000000000000001E-4</v>
      </c>
      <c r="B19" s="12">
        <f t="shared" si="0"/>
        <v>1.7000000000000001E-4</v>
      </c>
      <c r="D19" s="12" t="s">
        <v>7</v>
      </c>
      <c r="E19" s="14">
        <f t="shared" si="53"/>
        <v>0</v>
      </c>
      <c r="F19" s="14">
        <f t="shared" si="54"/>
        <v>0</v>
      </c>
      <c r="G19" s="42">
        <f t="shared" si="1"/>
        <v>0</v>
      </c>
      <c r="H19" s="42">
        <f t="shared" si="2"/>
        <v>0</v>
      </c>
      <c r="I19" s="42">
        <f t="shared" si="3"/>
        <v>0</v>
      </c>
      <c r="J19" s="42">
        <f t="shared" si="4"/>
        <v>0</v>
      </c>
      <c r="K19" s="42">
        <f t="shared" si="5"/>
        <v>0</v>
      </c>
      <c r="L19" s="284">
        <f t="shared" si="6"/>
        <v>0</v>
      </c>
      <c r="M19" s="284">
        <f t="shared" si="7"/>
        <v>0</v>
      </c>
      <c r="N19" s="284">
        <f t="shared" si="8"/>
        <v>0</v>
      </c>
      <c r="O19" s="284">
        <f t="shared" si="9"/>
        <v>0</v>
      </c>
      <c r="P19" s="284">
        <f t="shared" si="10"/>
        <v>0</v>
      </c>
      <c r="Q19" s="45">
        <f t="shared" si="11"/>
        <v>0</v>
      </c>
      <c r="R19" s="45">
        <f t="shared" si="12"/>
        <v>0</v>
      </c>
      <c r="S19" s="45">
        <f t="shared" si="13"/>
        <v>0</v>
      </c>
      <c r="T19" s="45">
        <f t="shared" si="14"/>
        <v>0</v>
      </c>
      <c r="U19" s="45">
        <f t="shared" si="15"/>
        <v>0</v>
      </c>
      <c r="V19" s="45">
        <f t="shared" si="16"/>
        <v>0</v>
      </c>
      <c r="W19" s="45">
        <f t="shared" si="17"/>
        <v>0</v>
      </c>
      <c r="X19" s="44">
        <f t="shared" si="18"/>
        <v>0</v>
      </c>
      <c r="Y19" s="44">
        <f t="shared" si="19"/>
        <v>0</v>
      </c>
      <c r="Z19" s="44">
        <f t="shared" si="20"/>
        <v>0</v>
      </c>
      <c r="AA19" s="44">
        <f t="shared" si="21"/>
        <v>0</v>
      </c>
      <c r="AB19" s="44">
        <f t="shared" si="22"/>
        <v>0</v>
      </c>
      <c r="AC19" s="44">
        <f t="shared" si="23"/>
        <v>0</v>
      </c>
      <c r="AD19" s="44">
        <f t="shared" si="24"/>
        <v>0</v>
      </c>
      <c r="AE19" s="44">
        <f t="shared" si="25"/>
        <v>0</v>
      </c>
      <c r="AF19" s="44">
        <f t="shared" si="26"/>
        <v>0</v>
      </c>
      <c r="AG19" s="246">
        <f t="shared" si="27"/>
        <v>0</v>
      </c>
      <c r="AH19" s="246">
        <f t="shared" si="28"/>
        <v>0</v>
      </c>
      <c r="AI19" s="246">
        <f t="shared" si="29"/>
        <v>0</v>
      </c>
      <c r="AJ19" s="246">
        <f t="shared" si="30"/>
        <v>0</v>
      </c>
      <c r="AK19" s="246">
        <f t="shared" si="31"/>
        <v>0</v>
      </c>
      <c r="AL19" s="246">
        <f t="shared" si="32"/>
        <v>0</v>
      </c>
      <c r="AM19" s="246">
        <f t="shared" si="33"/>
        <v>0</v>
      </c>
      <c r="AN19" s="246">
        <f t="shared" si="34"/>
        <v>0</v>
      </c>
      <c r="AO19" s="246">
        <f t="shared" si="35"/>
        <v>0</v>
      </c>
      <c r="AP19" s="246">
        <f t="shared" si="36"/>
        <v>0</v>
      </c>
      <c r="AQ19" s="246">
        <f t="shared" si="37"/>
        <v>0</v>
      </c>
      <c r="AR19" s="246">
        <f t="shared" si="38"/>
        <v>0</v>
      </c>
      <c r="AS19" s="246">
        <f t="shared" si="39"/>
        <v>0</v>
      </c>
      <c r="AT19" s="246">
        <f t="shared" si="40"/>
        <v>0</v>
      </c>
      <c r="AU19" s="246">
        <f t="shared" si="41"/>
        <v>0</v>
      </c>
      <c r="AV19" s="246">
        <f t="shared" si="42"/>
        <v>0</v>
      </c>
      <c r="AW19" s="402">
        <f t="shared" si="43"/>
        <v>0</v>
      </c>
      <c r="AX19" s="402">
        <f t="shared" si="44"/>
        <v>0</v>
      </c>
      <c r="AY19" s="42">
        <f t="shared" si="45"/>
        <v>0</v>
      </c>
      <c r="AZ19" s="284">
        <f t="shared" si="46"/>
        <v>0</v>
      </c>
      <c r="BA19" s="45">
        <f t="shared" si="47"/>
        <v>0</v>
      </c>
      <c r="BB19" s="44">
        <f t="shared" si="48"/>
        <v>0</v>
      </c>
      <c r="BC19" s="246">
        <f t="shared" si="55"/>
        <v>0</v>
      </c>
      <c r="BD19" s="12">
        <f t="shared" si="97"/>
        <v>0</v>
      </c>
      <c r="BE19" s="42">
        <f t="shared" si="49"/>
        <v>0</v>
      </c>
      <c r="BF19" s="284">
        <f t="shared" si="50"/>
        <v>0</v>
      </c>
      <c r="BG19" s="45">
        <f t="shared" si="51"/>
        <v>0</v>
      </c>
      <c r="BH19" s="44">
        <f t="shared" si="52"/>
        <v>0</v>
      </c>
      <c r="BI19" s="246">
        <f t="shared" si="56"/>
        <v>0</v>
      </c>
      <c r="BJ19" s="246">
        <f t="shared" si="57"/>
        <v>0</v>
      </c>
      <c r="BK19" s="402">
        <f t="shared" si="58"/>
        <v>0</v>
      </c>
      <c r="BL19" s="6">
        <f t="shared" si="59"/>
        <v>0</v>
      </c>
      <c r="BM19"/>
      <c r="BN19"/>
      <c r="BO19"/>
      <c r="BP19"/>
      <c r="BQ19"/>
      <c r="BR19"/>
      <c r="BS19"/>
      <c r="BT19"/>
      <c r="BU19"/>
      <c r="BV19"/>
      <c r="BW19"/>
    </row>
    <row r="20" spans="1:75" x14ac:dyDescent="0.15">
      <c r="A20" s="13">
        <v>1.8000000000000001E-4</v>
      </c>
      <c r="B20" s="12">
        <f t="shared" si="0"/>
        <v>1.8000000000000001E-4</v>
      </c>
      <c r="D20" s="12" t="s">
        <v>7</v>
      </c>
      <c r="E20" s="14">
        <f t="shared" si="53"/>
        <v>0</v>
      </c>
      <c r="F20" s="14">
        <f t="shared" si="54"/>
        <v>0</v>
      </c>
      <c r="G20" s="42">
        <f t="shared" si="1"/>
        <v>0</v>
      </c>
      <c r="H20" s="42">
        <f t="shared" si="2"/>
        <v>0</v>
      </c>
      <c r="I20" s="42">
        <f t="shared" si="3"/>
        <v>0</v>
      </c>
      <c r="J20" s="42">
        <f t="shared" si="4"/>
        <v>0</v>
      </c>
      <c r="K20" s="42">
        <f t="shared" si="5"/>
        <v>0</v>
      </c>
      <c r="L20" s="284">
        <f t="shared" si="6"/>
        <v>0</v>
      </c>
      <c r="M20" s="284">
        <f t="shared" si="7"/>
        <v>0</v>
      </c>
      <c r="N20" s="284">
        <f t="shared" si="8"/>
        <v>0</v>
      </c>
      <c r="O20" s="284">
        <f t="shared" si="9"/>
        <v>0</v>
      </c>
      <c r="P20" s="284">
        <f t="shared" si="10"/>
        <v>0</v>
      </c>
      <c r="Q20" s="45">
        <f t="shared" si="11"/>
        <v>0</v>
      </c>
      <c r="R20" s="45">
        <f t="shared" si="12"/>
        <v>0</v>
      </c>
      <c r="S20" s="45">
        <f t="shared" si="13"/>
        <v>0</v>
      </c>
      <c r="T20" s="45">
        <f t="shared" si="14"/>
        <v>0</v>
      </c>
      <c r="U20" s="45">
        <f t="shared" si="15"/>
        <v>0</v>
      </c>
      <c r="V20" s="45">
        <f t="shared" si="16"/>
        <v>0</v>
      </c>
      <c r="W20" s="45">
        <f t="shared" si="17"/>
        <v>0</v>
      </c>
      <c r="X20" s="44">
        <f t="shared" si="18"/>
        <v>0</v>
      </c>
      <c r="Y20" s="44">
        <f t="shared" si="19"/>
        <v>0</v>
      </c>
      <c r="Z20" s="44">
        <f t="shared" si="20"/>
        <v>0</v>
      </c>
      <c r="AA20" s="44">
        <f t="shared" si="21"/>
        <v>0</v>
      </c>
      <c r="AB20" s="44">
        <f t="shared" si="22"/>
        <v>0</v>
      </c>
      <c r="AC20" s="44">
        <f t="shared" si="23"/>
        <v>0</v>
      </c>
      <c r="AD20" s="44">
        <f t="shared" si="24"/>
        <v>0</v>
      </c>
      <c r="AE20" s="44">
        <f t="shared" si="25"/>
        <v>0</v>
      </c>
      <c r="AF20" s="44">
        <f t="shared" si="26"/>
        <v>0</v>
      </c>
      <c r="AG20" s="246">
        <f t="shared" si="27"/>
        <v>0</v>
      </c>
      <c r="AH20" s="246">
        <f t="shared" si="28"/>
        <v>0</v>
      </c>
      <c r="AI20" s="246">
        <f t="shared" si="29"/>
        <v>0</v>
      </c>
      <c r="AJ20" s="246">
        <f t="shared" si="30"/>
        <v>0</v>
      </c>
      <c r="AK20" s="246">
        <f t="shared" si="31"/>
        <v>0</v>
      </c>
      <c r="AL20" s="246">
        <f t="shared" si="32"/>
        <v>0</v>
      </c>
      <c r="AM20" s="246">
        <f t="shared" si="33"/>
        <v>0</v>
      </c>
      <c r="AN20" s="246">
        <f t="shared" si="34"/>
        <v>0</v>
      </c>
      <c r="AO20" s="246">
        <f t="shared" si="35"/>
        <v>0</v>
      </c>
      <c r="AP20" s="246">
        <f t="shared" si="36"/>
        <v>0</v>
      </c>
      <c r="AQ20" s="246">
        <f t="shared" si="37"/>
        <v>0</v>
      </c>
      <c r="AR20" s="246">
        <f t="shared" si="38"/>
        <v>0</v>
      </c>
      <c r="AS20" s="246">
        <f t="shared" si="39"/>
        <v>0</v>
      </c>
      <c r="AT20" s="246">
        <f t="shared" si="40"/>
        <v>0</v>
      </c>
      <c r="AU20" s="246">
        <f t="shared" si="41"/>
        <v>0</v>
      </c>
      <c r="AV20" s="246">
        <f t="shared" si="42"/>
        <v>0</v>
      </c>
      <c r="AW20" s="402">
        <f t="shared" si="43"/>
        <v>0</v>
      </c>
      <c r="AX20" s="402">
        <f t="shared" si="44"/>
        <v>0</v>
      </c>
      <c r="AY20" s="42">
        <f t="shared" si="45"/>
        <v>0</v>
      </c>
      <c r="AZ20" s="284">
        <f t="shared" si="46"/>
        <v>0</v>
      </c>
      <c r="BA20" s="45">
        <f t="shared" si="47"/>
        <v>0</v>
      </c>
      <c r="BB20" s="44">
        <f t="shared" si="48"/>
        <v>0</v>
      </c>
      <c r="BC20" s="246">
        <f t="shared" si="55"/>
        <v>0</v>
      </c>
      <c r="BD20" s="12">
        <f t="shared" si="97"/>
        <v>0</v>
      </c>
      <c r="BE20" s="42">
        <f t="shared" si="49"/>
        <v>0</v>
      </c>
      <c r="BF20" s="284">
        <f t="shared" si="50"/>
        <v>0</v>
      </c>
      <c r="BG20" s="45">
        <f t="shared" si="51"/>
        <v>0</v>
      </c>
      <c r="BH20" s="44">
        <f t="shared" si="52"/>
        <v>0</v>
      </c>
      <c r="BI20" s="246">
        <f t="shared" si="56"/>
        <v>0</v>
      </c>
      <c r="BJ20" s="246">
        <f t="shared" si="57"/>
        <v>0</v>
      </c>
      <c r="BK20" s="402">
        <f t="shared" si="58"/>
        <v>0</v>
      </c>
      <c r="BL20" s="6">
        <f t="shared" si="59"/>
        <v>0</v>
      </c>
      <c r="BM20"/>
      <c r="BN20"/>
      <c r="BO20"/>
      <c r="BP20"/>
      <c r="BQ20"/>
      <c r="BR20"/>
      <c r="BS20"/>
      <c r="BT20"/>
      <c r="BU20"/>
      <c r="BV20"/>
      <c r="BW20"/>
    </row>
    <row r="21" spans="1:75" x14ac:dyDescent="0.15">
      <c r="A21" s="13">
        <v>1.9000000000000001E-4</v>
      </c>
      <c r="B21" s="12">
        <f t="shared" si="0"/>
        <v>1.9000000000000001E-4</v>
      </c>
      <c r="D21" s="12" t="s">
        <v>7</v>
      </c>
      <c r="E21" s="14">
        <f t="shared" si="53"/>
        <v>0</v>
      </c>
      <c r="F21" s="14">
        <f t="shared" si="54"/>
        <v>0</v>
      </c>
      <c r="G21" s="42">
        <f t="shared" si="1"/>
        <v>0</v>
      </c>
      <c r="H21" s="42">
        <f t="shared" si="2"/>
        <v>0</v>
      </c>
      <c r="I21" s="42">
        <f t="shared" si="3"/>
        <v>0</v>
      </c>
      <c r="J21" s="42">
        <f t="shared" si="4"/>
        <v>0</v>
      </c>
      <c r="K21" s="42">
        <f t="shared" si="5"/>
        <v>0</v>
      </c>
      <c r="L21" s="284">
        <f t="shared" si="6"/>
        <v>0</v>
      </c>
      <c r="M21" s="284">
        <f t="shared" si="7"/>
        <v>0</v>
      </c>
      <c r="N21" s="284">
        <f t="shared" si="8"/>
        <v>0</v>
      </c>
      <c r="O21" s="284">
        <f t="shared" si="9"/>
        <v>0</v>
      </c>
      <c r="P21" s="284">
        <f t="shared" si="10"/>
        <v>0</v>
      </c>
      <c r="Q21" s="45">
        <f t="shared" si="11"/>
        <v>0</v>
      </c>
      <c r="R21" s="45">
        <f t="shared" si="12"/>
        <v>0</v>
      </c>
      <c r="S21" s="45">
        <f t="shared" si="13"/>
        <v>0</v>
      </c>
      <c r="T21" s="45">
        <f t="shared" si="14"/>
        <v>0</v>
      </c>
      <c r="U21" s="45">
        <f t="shared" si="15"/>
        <v>0</v>
      </c>
      <c r="V21" s="45">
        <f t="shared" si="16"/>
        <v>0</v>
      </c>
      <c r="W21" s="45">
        <f t="shared" si="17"/>
        <v>0</v>
      </c>
      <c r="X21" s="44">
        <f t="shared" si="18"/>
        <v>0</v>
      </c>
      <c r="Y21" s="44">
        <f t="shared" si="19"/>
        <v>0</v>
      </c>
      <c r="Z21" s="44">
        <f t="shared" si="20"/>
        <v>0</v>
      </c>
      <c r="AA21" s="44">
        <f t="shared" si="21"/>
        <v>0</v>
      </c>
      <c r="AB21" s="44">
        <f t="shared" si="22"/>
        <v>0</v>
      </c>
      <c r="AC21" s="44">
        <f t="shared" si="23"/>
        <v>0</v>
      </c>
      <c r="AD21" s="44">
        <f t="shared" si="24"/>
        <v>0</v>
      </c>
      <c r="AE21" s="44">
        <f t="shared" si="25"/>
        <v>0</v>
      </c>
      <c r="AF21" s="44">
        <f t="shared" si="26"/>
        <v>0</v>
      </c>
      <c r="AG21" s="246">
        <f t="shared" si="27"/>
        <v>0</v>
      </c>
      <c r="AH21" s="246">
        <f t="shared" si="28"/>
        <v>0</v>
      </c>
      <c r="AI21" s="246">
        <f t="shared" si="29"/>
        <v>0</v>
      </c>
      <c r="AJ21" s="246">
        <f t="shared" si="30"/>
        <v>0</v>
      </c>
      <c r="AK21" s="246">
        <f t="shared" si="31"/>
        <v>0</v>
      </c>
      <c r="AL21" s="246">
        <f t="shared" si="32"/>
        <v>0</v>
      </c>
      <c r="AM21" s="246">
        <f t="shared" si="33"/>
        <v>0</v>
      </c>
      <c r="AN21" s="246">
        <f t="shared" si="34"/>
        <v>0</v>
      </c>
      <c r="AO21" s="246">
        <f t="shared" si="35"/>
        <v>0</v>
      </c>
      <c r="AP21" s="246">
        <f t="shared" si="36"/>
        <v>0</v>
      </c>
      <c r="AQ21" s="246">
        <f t="shared" si="37"/>
        <v>0</v>
      </c>
      <c r="AR21" s="246">
        <f t="shared" si="38"/>
        <v>0</v>
      </c>
      <c r="AS21" s="246">
        <f t="shared" si="39"/>
        <v>0</v>
      </c>
      <c r="AT21" s="246">
        <f t="shared" si="40"/>
        <v>0</v>
      </c>
      <c r="AU21" s="246">
        <f t="shared" si="41"/>
        <v>0</v>
      </c>
      <c r="AV21" s="246">
        <f t="shared" si="42"/>
        <v>0</v>
      </c>
      <c r="AW21" s="402">
        <f t="shared" si="43"/>
        <v>0</v>
      </c>
      <c r="AX21" s="402">
        <f t="shared" si="44"/>
        <v>0</v>
      </c>
      <c r="AY21" s="42">
        <f t="shared" si="45"/>
        <v>0</v>
      </c>
      <c r="AZ21" s="284">
        <f t="shared" si="46"/>
        <v>0</v>
      </c>
      <c r="BA21" s="45">
        <f t="shared" si="47"/>
        <v>0</v>
      </c>
      <c r="BB21" s="44">
        <f t="shared" si="48"/>
        <v>0</v>
      </c>
      <c r="BC21" s="246">
        <f t="shared" si="55"/>
        <v>0</v>
      </c>
      <c r="BD21" s="12">
        <f t="shared" si="96"/>
        <v>0</v>
      </c>
      <c r="BE21" s="42">
        <f t="shared" si="49"/>
        <v>0</v>
      </c>
      <c r="BF21" s="284">
        <f t="shared" si="50"/>
        <v>0</v>
      </c>
      <c r="BG21" s="45">
        <f t="shared" si="51"/>
        <v>0</v>
      </c>
      <c r="BH21" s="44">
        <f t="shared" si="52"/>
        <v>0</v>
      </c>
      <c r="BI21" s="246">
        <f t="shared" si="56"/>
        <v>0</v>
      </c>
      <c r="BJ21" s="246">
        <f t="shared" si="57"/>
        <v>0</v>
      </c>
      <c r="BK21" s="402">
        <f t="shared" si="58"/>
        <v>0</v>
      </c>
      <c r="BL21" s="6">
        <f t="shared" si="59"/>
        <v>0</v>
      </c>
      <c r="BM21"/>
      <c r="BN21"/>
      <c r="BO21"/>
      <c r="BP21"/>
      <c r="BQ21"/>
      <c r="BR21"/>
      <c r="BS21"/>
      <c r="BT21"/>
      <c r="BU21"/>
      <c r="BV21"/>
      <c r="BW21"/>
    </row>
    <row r="22" spans="1:75" x14ac:dyDescent="0.15">
      <c r="A22" s="13">
        <v>2.1000000000000001E-4</v>
      </c>
      <c r="B22" s="12">
        <f t="shared" si="0"/>
        <v>2.1000000000000001E-4</v>
      </c>
      <c r="D22" s="12" t="s">
        <v>7</v>
      </c>
      <c r="E22" s="14">
        <f t="shared" si="53"/>
        <v>0</v>
      </c>
      <c r="F22" s="14">
        <f t="shared" si="54"/>
        <v>0</v>
      </c>
      <c r="G22" s="42">
        <f t="shared" si="1"/>
        <v>0</v>
      </c>
      <c r="H22" s="42">
        <f t="shared" si="2"/>
        <v>0</v>
      </c>
      <c r="I22" s="42">
        <f t="shared" si="3"/>
        <v>0</v>
      </c>
      <c r="J22" s="42">
        <f t="shared" si="4"/>
        <v>0</v>
      </c>
      <c r="K22" s="42">
        <f t="shared" si="5"/>
        <v>0</v>
      </c>
      <c r="L22" s="284">
        <f t="shared" si="6"/>
        <v>0</v>
      </c>
      <c r="M22" s="284">
        <f t="shared" si="7"/>
        <v>0</v>
      </c>
      <c r="N22" s="284">
        <f t="shared" si="8"/>
        <v>0</v>
      </c>
      <c r="O22" s="284">
        <f t="shared" si="9"/>
        <v>0</v>
      </c>
      <c r="P22" s="284">
        <f t="shared" si="10"/>
        <v>0</v>
      </c>
      <c r="Q22" s="45">
        <f t="shared" si="11"/>
        <v>0</v>
      </c>
      <c r="R22" s="45">
        <f t="shared" si="12"/>
        <v>0</v>
      </c>
      <c r="S22" s="45">
        <f t="shared" si="13"/>
        <v>0</v>
      </c>
      <c r="T22" s="45">
        <f t="shared" si="14"/>
        <v>0</v>
      </c>
      <c r="U22" s="45">
        <f t="shared" si="15"/>
        <v>0</v>
      </c>
      <c r="V22" s="45">
        <f t="shared" si="16"/>
        <v>0</v>
      </c>
      <c r="W22" s="45">
        <f t="shared" si="17"/>
        <v>0</v>
      </c>
      <c r="X22" s="44">
        <f t="shared" si="18"/>
        <v>0</v>
      </c>
      <c r="Y22" s="44">
        <f t="shared" si="19"/>
        <v>0</v>
      </c>
      <c r="Z22" s="44">
        <f t="shared" si="20"/>
        <v>0</v>
      </c>
      <c r="AA22" s="44">
        <f t="shared" si="21"/>
        <v>0</v>
      </c>
      <c r="AB22" s="44">
        <f t="shared" si="22"/>
        <v>0</v>
      </c>
      <c r="AC22" s="44">
        <f t="shared" si="23"/>
        <v>0</v>
      </c>
      <c r="AD22" s="44">
        <f t="shared" si="24"/>
        <v>0</v>
      </c>
      <c r="AE22" s="44">
        <f t="shared" si="25"/>
        <v>0</v>
      </c>
      <c r="AF22" s="44">
        <f t="shared" si="26"/>
        <v>0</v>
      </c>
      <c r="AG22" s="246">
        <f t="shared" si="27"/>
        <v>0</v>
      </c>
      <c r="AH22" s="246">
        <f t="shared" si="28"/>
        <v>0</v>
      </c>
      <c r="AI22" s="246">
        <f t="shared" si="29"/>
        <v>0</v>
      </c>
      <c r="AJ22" s="246">
        <f t="shared" si="30"/>
        <v>0</v>
      </c>
      <c r="AK22" s="246">
        <f t="shared" si="31"/>
        <v>0</v>
      </c>
      <c r="AL22" s="246">
        <f t="shared" si="32"/>
        <v>0</v>
      </c>
      <c r="AM22" s="246">
        <f t="shared" si="33"/>
        <v>0</v>
      </c>
      <c r="AN22" s="246">
        <f t="shared" si="34"/>
        <v>0</v>
      </c>
      <c r="AO22" s="246">
        <f t="shared" si="35"/>
        <v>0</v>
      </c>
      <c r="AP22" s="246">
        <f t="shared" si="36"/>
        <v>0</v>
      </c>
      <c r="AQ22" s="246">
        <f t="shared" si="37"/>
        <v>0</v>
      </c>
      <c r="AR22" s="246">
        <f t="shared" si="38"/>
        <v>0</v>
      </c>
      <c r="AS22" s="246">
        <f t="shared" si="39"/>
        <v>0</v>
      </c>
      <c r="AT22" s="246">
        <f t="shared" si="40"/>
        <v>0</v>
      </c>
      <c r="AU22" s="246">
        <f t="shared" si="41"/>
        <v>0</v>
      </c>
      <c r="AV22" s="246">
        <f t="shared" si="42"/>
        <v>0</v>
      </c>
      <c r="AW22" s="402">
        <f t="shared" si="43"/>
        <v>0</v>
      </c>
      <c r="AX22" s="402">
        <f t="shared" si="44"/>
        <v>0</v>
      </c>
      <c r="AY22" s="42">
        <f t="shared" si="45"/>
        <v>0</v>
      </c>
      <c r="AZ22" s="284">
        <f t="shared" si="46"/>
        <v>0</v>
      </c>
      <c r="BA22" s="45">
        <f t="shared" si="47"/>
        <v>0</v>
      </c>
      <c r="BB22" s="44">
        <f t="shared" si="48"/>
        <v>0</v>
      </c>
      <c r="BC22" s="246">
        <f t="shared" si="55"/>
        <v>0</v>
      </c>
      <c r="BD22" s="12">
        <f>LARGE(AY22:BC22,1)</f>
        <v>0</v>
      </c>
      <c r="BE22" s="42">
        <f t="shared" si="49"/>
        <v>0</v>
      </c>
      <c r="BF22" s="284">
        <f t="shared" si="50"/>
        <v>0</v>
      </c>
      <c r="BG22" s="45">
        <f t="shared" si="51"/>
        <v>0</v>
      </c>
      <c r="BH22" s="44">
        <f t="shared" si="52"/>
        <v>0</v>
      </c>
      <c r="BI22" s="246">
        <f t="shared" si="56"/>
        <v>0</v>
      </c>
      <c r="BJ22" s="246">
        <f t="shared" si="57"/>
        <v>0</v>
      </c>
      <c r="BK22" s="402">
        <f t="shared" si="58"/>
        <v>0</v>
      </c>
      <c r="BL22" s="6">
        <f t="shared" si="59"/>
        <v>0</v>
      </c>
      <c r="BM22"/>
      <c r="BN22"/>
      <c r="BO22"/>
      <c r="BP22"/>
      <c r="BQ22"/>
      <c r="BR22"/>
      <c r="BS22"/>
      <c r="BT22"/>
      <c r="BU22"/>
      <c r="BV22"/>
      <c r="BW22"/>
    </row>
    <row r="23" spans="1:75" s="23" customFormat="1" x14ac:dyDescent="0.15">
      <c r="A23" s="24"/>
      <c r="C23" s="67" t="s">
        <v>10</v>
      </c>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row>
    <row r="24" spans="1:75" x14ac:dyDescent="0.15">
      <c r="A24" s="13">
        <v>2E-3</v>
      </c>
      <c r="B24" s="12">
        <f t="shared" ref="B24:B36" si="98">BL24+A24</f>
        <v>160.00200000000001</v>
      </c>
      <c r="C24" s="64" t="s">
        <v>253</v>
      </c>
      <c r="D24" t="s">
        <v>6</v>
      </c>
      <c r="E24" s="14">
        <f t="shared" si="53"/>
        <v>2</v>
      </c>
      <c r="F24" s="14">
        <f t="shared" si="54"/>
        <v>2</v>
      </c>
      <c r="G24" s="42">
        <f t="shared" ref="G24:G36" si="99">IF(ISERROR(VLOOKUP($C24,Swim_A,4,FALSE)),0,(VLOOKUP($C24,Swim_A,4,FALSE)))</f>
        <v>80</v>
      </c>
      <c r="H24" s="42">
        <f t="shared" ref="H24:H36" si="100">IF(ISERROR(VLOOKUP($C24,Swim_B,4,FALSE)),0,(VLOOKUP($C24,Swim_B,4,FALSE)))</f>
        <v>80</v>
      </c>
      <c r="I24" s="42">
        <f t="shared" ref="I24:I36" si="101">IF(ISERROR(VLOOKUP($C24,Swim_C,4,FALSE)),0,(VLOOKUP($C24,Swim_C,4,FALSE)))</f>
        <v>0</v>
      </c>
      <c r="J24" s="42">
        <f t="shared" ref="J24:J36" si="102">IF(ISERROR(VLOOKUP($C24,Swim_D,4,FALSE)),0,(VLOOKUP($C24,Swim_D,4,FALSE)))</f>
        <v>0</v>
      </c>
      <c r="K24" s="42">
        <f t="shared" ref="K24:K36" si="103">IF(ISERROR(VLOOKUP($C24,Swim_E,4,FALSE)),0,(VLOOKUP($C24,Swim_E,4,FALSE)))</f>
        <v>0</v>
      </c>
      <c r="L24" s="284">
        <f t="shared" ref="L24:L36" si="104">IF(ISERROR(VLOOKUP($C24,Run_1,4,FALSE)),0,(VLOOKUP($C24,Run_1,4,FALSE)))</f>
        <v>0</v>
      </c>
      <c r="M24" s="284">
        <f t="shared" ref="M24:M36" si="105">IF(ISERROR(VLOOKUP($C24,Run_2,4,FALSE)),0,(VLOOKUP($C24,Run_2,4,FALSE)))</f>
        <v>0</v>
      </c>
      <c r="N24" s="284">
        <f t="shared" ref="N24:N36" si="106">IF(ISERROR(VLOOKUP($C24,Run_3,4,FALSE)),0,(VLOOKUP($C24,Run_3,4,FALSE)))</f>
        <v>0</v>
      </c>
      <c r="O24" s="284">
        <f t="shared" ref="O24:O36" si="107">IF(ISERROR(VLOOKUP($C24,Run_4,4,FALSE)),0,(VLOOKUP($C24,Run_4,4,FALSE)))</f>
        <v>0</v>
      </c>
      <c r="P24" s="284">
        <f t="shared" ref="P24:P36" si="108">IF(ISERROR(VLOOKUP($C24,Run_5,4,FALSE)),0,(VLOOKUP($C24,Run_5,4,FALSE)))</f>
        <v>0</v>
      </c>
      <c r="Q24" s="45">
        <f t="shared" ref="Q24:Q36" si="109">IF(ISERROR(VLOOKUP($C24,Bike_1,4,FALSE)),0,(VLOOKUP($C24,Bike_1,4,FALSE)))</f>
        <v>0</v>
      </c>
      <c r="R24" s="45">
        <f t="shared" ref="R24:R36" si="110">IF(ISERROR(VLOOKUP($C24,Bike_2,4,FALSE)),0,(VLOOKUP($C24,Bike_2,4,FALSE)))</f>
        <v>0</v>
      </c>
      <c r="S24" s="45">
        <f t="shared" ref="S24:S36" si="111">IF(ISERROR(VLOOKUP($C24,Bike_3,4,FALSE)),0,(VLOOKUP($C24,Bike_3,4,FALSE)))</f>
        <v>0</v>
      </c>
      <c r="T24" s="45">
        <f t="shared" ref="T24:T36" si="112">IF(ISERROR(VLOOKUP($C24,Bike_4,4,FALSE)),0,(VLOOKUP($C24,Bike_4,4,FALSE)))</f>
        <v>0</v>
      </c>
      <c r="U24" s="45">
        <f t="shared" ref="U24:U36" si="113">IF(ISERROR(VLOOKUP($C24,Bike_5,4,FALSE)),0,(VLOOKUP($C24,Bike_5,4,FALSE)))</f>
        <v>0</v>
      </c>
      <c r="V24" s="45">
        <f t="shared" ref="V24:V36" si="114">IF(ISERROR(VLOOKUP($C24,Bike_6,4,FALSE)),0,(VLOOKUP($C24,Bike_6,4,FALSE)))</f>
        <v>0</v>
      </c>
      <c r="W24" s="45">
        <f t="shared" ref="W24:W36" si="115">IF(ISERROR(VLOOKUP($C24,Bike_7,4,FALSE)),0,(VLOOKUP($C24,Bike_7,4,FALSE)))</f>
        <v>0</v>
      </c>
      <c r="X24" s="44">
        <f t="shared" si="18"/>
        <v>0</v>
      </c>
      <c r="Y24" s="44">
        <f t="shared" si="19"/>
        <v>0</v>
      </c>
      <c r="Z24" s="44">
        <f t="shared" si="20"/>
        <v>0</v>
      </c>
      <c r="AA24" s="44">
        <f t="shared" ref="AA24:AA36" si="116">IF(ISERROR(VLOOKUP($C24,Aqua_04,4,FALSE)),0,(VLOOKUP($C24,Aqua_04,4,FALSE)))</f>
        <v>0</v>
      </c>
      <c r="AB24" s="44">
        <f t="shared" ref="AB24:AB36" si="117">IF(ISERROR(VLOOKUP($C24,Aqua_05,4,FALSE)),0,(VLOOKUP($C24,Aqua_05,4,FALSE)))</f>
        <v>0</v>
      </c>
      <c r="AC24" s="44">
        <f t="shared" ref="AC24:AC36" si="118">IF(ISERROR(VLOOKUP($C24,Aqua_06,4,FALSE)),0,(VLOOKUP($C24,Aqua_06,4,FALSE)))</f>
        <v>0</v>
      </c>
      <c r="AD24" s="44">
        <f t="shared" ref="AD24:AD36" si="119">IF(ISERROR(VLOOKUP($C24,Aqua_07,4,FALSE)),0,(VLOOKUP($C24,Aqua_07,4,FALSE)))</f>
        <v>0</v>
      </c>
      <c r="AE24" s="44">
        <f t="shared" ref="AE24:AE36" si="120">IF(ISERROR(VLOOKUP($C24,Aqua_08,4,FALSE)),0,(VLOOKUP($C24,Aqua_08,4,FALSE)))</f>
        <v>0</v>
      </c>
      <c r="AF24" s="44">
        <f t="shared" ref="AF24:AF36" si="121">IF(ISERROR(VLOOKUP($C24,Aqua_09,4,FALSE)),0,(VLOOKUP($C24,Aqua_09,4,FALSE)))</f>
        <v>0</v>
      </c>
      <c r="AG24" s="246">
        <f t="shared" ref="AG24:AG36" si="122">IF(ISERROR(VLOOKUP($C24,Tri_01,4,FALSE)),0,(VLOOKUP($C24,Tri_01,4,FALSE)))</f>
        <v>0</v>
      </c>
      <c r="AH24" s="246">
        <f t="shared" ref="AH24:AH36" si="123">IF(ISERROR(VLOOKUP($C24,Tri_02,4,FALSE)),0,(VLOOKUP($C24,Tri_02,4,FALSE)))</f>
        <v>0</v>
      </c>
      <c r="AI24" s="246">
        <f t="shared" ref="AI24:AI36" si="124">IF(ISERROR(VLOOKUP($C24,Tri_03,4,FALSE)),0,(VLOOKUP($C24,Tri_03,4,FALSE)))</f>
        <v>0</v>
      </c>
      <c r="AJ24" s="246">
        <f t="shared" ref="AJ24:AJ36" si="125">IF(ISERROR(VLOOKUP($C24,Tri_04,4,FALSE)),0,(VLOOKUP($C24,Tri_04,4,FALSE)))</f>
        <v>0</v>
      </c>
      <c r="AK24" s="246">
        <f t="shared" ref="AK24:AK36" si="126">IF(ISERROR(VLOOKUP($C24,Tri_05,4,FALSE)),0,(VLOOKUP($C24,Tri_05,4,FALSE)))</f>
        <v>0</v>
      </c>
      <c r="AL24" s="246">
        <f t="shared" ref="AL24:AL36" si="127">IF(ISERROR(VLOOKUP($C24,Tri_06,4,FALSE)),0,(VLOOKUP($C24,Tri_06,4,FALSE)))</f>
        <v>0</v>
      </c>
      <c r="AM24" s="246">
        <f t="shared" ref="AM24:AM36" si="128">IF(ISERROR(VLOOKUP($C24,Tri_07,4,FALSE)),0,(VLOOKUP($C24,Tri_07,4,FALSE)))</f>
        <v>0</v>
      </c>
      <c r="AN24" s="246">
        <f t="shared" ref="AN24:AN36" si="129">IF(ISERROR(VLOOKUP($C24,Tri_08,4,FALSE)),0,(VLOOKUP($C24,Tri_08,4,FALSE)))</f>
        <v>0</v>
      </c>
      <c r="AO24" s="246">
        <f t="shared" ref="AO24:AO36" si="130">IF(ISERROR(VLOOKUP($C24,Tri_09,4,FALSE)),0,(VLOOKUP($C24,Tri_09,4,FALSE)))</f>
        <v>0</v>
      </c>
      <c r="AP24" s="246">
        <f t="shared" ref="AP24:AP36" si="131">IF(ISERROR(VLOOKUP($C24,Tri_10,4,FALSE)),0,(VLOOKUP($C24,Tri_10,4,FALSE)))</f>
        <v>0</v>
      </c>
      <c r="AQ24" s="246">
        <f t="shared" ref="AQ24:AQ36" si="132">IF(ISERROR(VLOOKUP($C24,Tri_11,4,FALSE)),0,(VLOOKUP($C24,Tri_11,4,FALSE)))</f>
        <v>0</v>
      </c>
      <c r="AR24" s="246">
        <f t="shared" ref="AR24:AR36" si="133">IF(ISERROR(VLOOKUP($C24,Tri_12,4,FALSE)),0,(VLOOKUP($C24,Tri_12,4,FALSE)))</f>
        <v>0</v>
      </c>
      <c r="AS24" s="246">
        <f t="shared" ref="AS24:AS36" si="134">IF(ISERROR(VLOOKUP($C24,Tri_13,4,FALSE)),0,(VLOOKUP($C24,Tri_13,4,FALSE)))</f>
        <v>0</v>
      </c>
      <c r="AT24" s="246">
        <f t="shared" ref="AT24:AT36" si="135">IF(ISERROR(VLOOKUP($C24,Tri_14,4,FALSE)),0,(VLOOKUP($C24,Tri_14,4,FALSE)))</f>
        <v>0</v>
      </c>
      <c r="AU24" s="246">
        <f t="shared" ref="AU24:AU36" si="136">IF(ISERROR(VLOOKUP($C24,Tri_15,4,FALSE)),0,(VLOOKUP($C24,Tri_15,4,FALSE)))</f>
        <v>0</v>
      </c>
      <c r="AV24" s="246">
        <f t="shared" ref="AV24:AV36" si="137">IF(ISERROR(VLOOKUP($C24,Tri_16,4,FALSE)),0,(VLOOKUP($C24,Tri_16,4,FALSE)))</f>
        <v>0</v>
      </c>
      <c r="AW24" s="402">
        <f t="shared" ref="AW24:AW36" si="138">IF(ISERROR(VLOOKUP($C24,Tri_17,4,FALSE)),0,(VLOOKUP($C24,Tri_17,4,FALSE)))</f>
        <v>0</v>
      </c>
      <c r="AX24" s="402">
        <f t="shared" ref="AX24:AX36" si="139">IF(ISERROR(VLOOKUP($C24,Tri_18,4,FALSE)),0,(VLOOKUP($C24,Tri_18,4,FALSE)))</f>
        <v>0</v>
      </c>
      <c r="AY24" s="42">
        <f t="shared" ref="AY24:AY36" si="140">LARGE(G24:K24,2)</f>
        <v>80</v>
      </c>
      <c r="AZ24" s="284">
        <f t="shared" ref="AZ24:AZ36" si="141">LARGE(L24:P24,2)</f>
        <v>0</v>
      </c>
      <c r="BA24" s="45">
        <f t="shared" ref="BA24:BA36" si="142">LARGE(Q24:W24,2)</f>
        <v>0</v>
      </c>
      <c r="BB24" s="44">
        <f t="shared" ref="BB24:BB36" si="143">LARGE(X24:AF24,2)</f>
        <v>0</v>
      </c>
      <c r="BC24" s="246">
        <f t="shared" si="55"/>
        <v>0</v>
      </c>
      <c r="BD24" s="12">
        <f>LARGE(AY24:BC24,1)</f>
        <v>80</v>
      </c>
      <c r="BE24" s="42">
        <f t="shared" ref="BE24:BE36" si="144">LARGE(G24:K24,1)</f>
        <v>80</v>
      </c>
      <c r="BF24" s="284">
        <f t="shared" ref="BF24:BF36" si="145">LARGE(L24:P24,1)</f>
        <v>0</v>
      </c>
      <c r="BG24" s="45">
        <f t="shared" ref="BG24:BG36" si="146">LARGE(Q24:W24,1)</f>
        <v>0</v>
      </c>
      <c r="BH24" s="44">
        <f t="shared" ref="BH24:BH36" si="147">LARGE(X24:AF24,1)</f>
        <v>0</v>
      </c>
      <c r="BI24" s="246">
        <f t="shared" si="56"/>
        <v>0</v>
      </c>
      <c r="BJ24" s="246">
        <f t="shared" si="57"/>
        <v>0</v>
      </c>
      <c r="BK24" s="402">
        <f t="shared" si="58"/>
        <v>0</v>
      </c>
      <c r="BL24" s="6">
        <f t="shared" si="59"/>
        <v>160</v>
      </c>
      <c r="BM24"/>
      <c r="BN24"/>
      <c r="BO24"/>
      <c r="BP24"/>
      <c r="BQ24"/>
      <c r="BR24"/>
      <c r="BS24"/>
      <c r="BT24"/>
      <c r="BU24"/>
      <c r="BV24"/>
      <c r="BW24"/>
    </row>
    <row r="25" spans="1:75" x14ac:dyDescent="0.15">
      <c r="A25" s="13">
        <v>2.0100000000000001E-3</v>
      </c>
      <c r="B25" s="12">
        <f t="shared" si="98"/>
        <v>137.92120889502763</v>
      </c>
      <c r="C25" s="64" t="s">
        <v>252</v>
      </c>
      <c r="D25" t="s">
        <v>6</v>
      </c>
      <c r="E25" s="14">
        <f t="shared" si="53"/>
        <v>2</v>
      </c>
      <c r="F25" s="14">
        <f t="shared" si="54"/>
        <v>2</v>
      </c>
      <c r="G25" s="42">
        <f t="shared" si="99"/>
        <v>65.874999999999986</v>
      </c>
      <c r="H25" s="42">
        <f t="shared" si="100"/>
        <v>72.044198895027634</v>
      </c>
      <c r="I25" s="42">
        <f t="shared" si="101"/>
        <v>0</v>
      </c>
      <c r="J25" s="42">
        <f t="shared" si="102"/>
        <v>0</v>
      </c>
      <c r="K25" s="42">
        <f t="shared" si="103"/>
        <v>0</v>
      </c>
      <c r="L25" s="284">
        <f t="shared" si="104"/>
        <v>0</v>
      </c>
      <c r="M25" s="284">
        <f t="shared" si="105"/>
        <v>0</v>
      </c>
      <c r="N25" s="284">
        <f t="shared" si="106"/>
        <v>0</v>
      </c>
      <c r="O25" s="284">
        <f t="shared" si="107"/>
        <v>0</v>
      </c>
      <c r="P25" s="284">
        <f t="shared" si="108"/>
        <v>0</v>
      </c>
      <c r="Q25" s="45">
        <f t="shared" si="109"/>
        <v>0</v>
      </c>
      <c r="R25" s="45">
        <f t="shared" si="110"/>
        <v>0</v>
      </c>
      <c r="S25" s="45">
        <f t="shared" si="111"/>
        <v>0</v>
      </c>
      <c r="T25" s="45">
        <f t="shared" si="112"/>
        <v>0</v>
      </c>
      <c r="U25" s="45">
        <f t="shared" si="113"/>
        <v>0</v>
      </c>
      <c r="V25" s="45">
        <f t="shared" si="114"/>
        <v>0</v>
      </c>
      <c r="W25" s="45">
        <f t="shared" si="115"/>
        <v>0</v>
      </c>
      <c r="X25" s="44">
        <f t="shared" si="18"/>
        <v>0</v>
      </c>
      <c r="Y25" s="44">
        <f t="shared" si="19"/>
        <v>0</v>
      </c>
      <c r="Z25" s="44">
        <f t="shared" si="20"/>
        <v>0</v>
      </c>
      <c r="AA25" s="44">
        <f t="shared" si="116"/>
        <v>0</v>
      </c>
      <c r="AB25" s="44">
        <f t="shared" si="117"/>
        <v>0</v>
      </c>
      <c r="AC25" s="44">
        <f t="shared" si="118"/>
        <v>0</v>
      </c>
      <c r="AD25" s="44">
        <f t="shared" si="119"/>
        <v>0</v>
      </c>
      <c r="AE25" s="44">
        <f t="shared" si="120"/>
        <v>0</v>
      </c>
      <c r="AF25" s="44">
        <f t="shared" si="121"/>
        <v>0</v>
      </c>
      <c r="AG25" s="246">
        <f t="shared" si="122"/>
        <v>0</v>
      </c>
      <c r="AH25" s="246">
        <f t="shared" si="123"/>
        <v>0</v>
      </c>
      <c r="AI25" s="246">
        <f t="shared" si="124"/>
        <v>0</v>
      </c>
      <c r="AJ25" s="246">
        <f t="shared" si="125"/>
        <v>0</v>
      </c>
      <c r="AK25" s="246">
        <f t="shared" si="126"/>
        <v>0</v>
      </c>
      <c r="AL25" s="246">
        <f t="shared" si="127"/>
        <v>0</v>
      </c>
      <c r="AM25" s="246">
        <f t="shared" si="128"/>
        <v>0</v>
      </c>
      <c r="AN25" s="246">
        <f t="shared" si="129"/>
        <v>0</v>
      </c>
      <c r="AO25" s="246">
        <f t="shared" si="130"/>
        <v>0</v>
      </c>
      <c r="AP25" s="246">
        <f t="shared" si="131"/>
        <v>0</v>
      </c>
      <c r="AQ25" s="246">
        <f t="shared" si="132"/>
        <v>0</v>
      </c>
      <c r="AR25" s="246">
        <f t="shared" si="133"/>
        <v>0</v>
      </c>
      <c r="AS25" s="246">
        <f t="shared" si="134"/>
        <v>0</v>
      </c>
      <c r="AT25" s="246">
        <f t="shared" si="135"/>
        <v>0</v>
      </c>
      <c r="AU25" s="246">
        <f t="shared" si="136"/>
        <v>0</v>
      </c>
      <c r="AV25" s="246">
        <f t="shared" si="137"/>
        <v>0</v>
      </c>
      <c r="AW25" s="402">
        <f t="shared" si="138"/>
        <v>0</v>
      </c>
      <c r="AX25" s="402">
        <f t="shared" si="139"/>
        <v>0</v>
      </c>
      <c r="AY25" s="42">
        <f t="shared" si="140"/>
        <v>65.874999999999986</v>
      </c>
      <c r="AZ25" s="284">
        <f t="shared" si="141"/>
        <v>0</v>
      </c>
      <c r="BA25" s="45">
        <f t="shared" si="142"/>
        <v>0</v>
      </c>
      <c r="BB25" s="44">
        <f t="shared" si="143"/>
        <v>0</v>
      </c>
      <c r="BC25" s="246">
        <f t="shared" si="55"/>
        <v>0</v>
      </c>
      <c r="BD25" s="12">
        <f>LARGE(AY25:BC25,1)</f>
        <v>65.874999999999986</v>
      </c>
      <c r="BE25" s="42">
        <f t="shared" si="144"/>
        <v>72.044198895027634</v>
      </c>
      <c r="BF25" s="284">
        <f t="shared" si="145"/>
        <v>0</v>
      </c>
      <c r="BG25" s="45">
        <f t="shared" si="146"/>
        <v>0</v>
      </c>
      <c r="BH25" s="44">
        <f t="shared" si="147"/>
        <v>0</v>
      </c>
      <c r="BI25" s="246">
        <f t="shared" si="56"/>
        <v>0</v>
      </c>
      <c r="BJ25" s="246">
        <f t="shared" si="57"/>
        <v>0</v>
      </c>
      <c r="BK25" s="402">
        <f t="shared" si="58"/>
        <v>0</v>
      </c>
      <c r="BL25" s="6">
        <f t="shared" si="59"/>
        <v>137.91919889502762</v>
      </c>
      <c r="BM25"/>
      <c r="BN25"/>
      <c r="BO25"/>
      <c r="BP25"/>
      <c r="BQ25"/>
      <c r="BR25"/>
      <c r="BS25"/>
      <c r="BT25"/>
      <c r="BU25"/>
      <c r="BV25"/>
      <c r="BW25"/>
    </row>
    <row r="26" spans="1:75" x14ac:dyDescent="0.15">
      <c r="A26" s="13">
        <v>2.0200000000000001E-3</v>
      </c>
      <c r="B26" s="12">
        <f>BL26+A26</f>
        <v>2.0200000000000001E-3</v>
      </c>
      <c r="C26" s="64" t="s">
        <v>255</v>
      </c>
      <c r="D26" t="s">
        <v>6</v>
      </c>
      <c r="E26" s="14">
        <f t="shared" si="53"/>
        <v>0</v>
      </c>
      <c r="F26" s="14">
        <f t="shared" si="54"/>
        <v>0</v>
      </c>
      <c r="G26" s="42">
        <f t="shared" si="99"/>
        <v>0</v>
      </c>
      <c r="H26" s="42">
        <f t="shared" si="100"/>
        <v>0</v>
      </c>
      <c r="I26" s="42">
        <f t="shared" si="101"/>
        <v>0</v>
      </c>
      <c r="J26" s="42">
        <f t="shared" si="102"/>
        <v>0</v>
      </c>
      <c r="K26" s="42">
        <f t="shared" si="103"/>
        <v>0</v>
      </c>
      <c r="L26" s="284">
        <f t="shared" si="104"/>
        <v>0</v>
      </c>
      <c r="M26" s="284">
        <f t="shared" si="105"/>
        <v>0</v>
      </c>
      <c r="N26" s="284">
        <f t="shared" si="106"/>
        <v>0</v>
      </c>
      <c r="O26" s="284">
        <f t="shared" si="107"/>
        <v>0</v>
      </c>
      <c r="P26" s="284">
        <f t="shared" si="108"/>
        <v>0</v>
      </c>
      <c r="Q26" s="45">
        <f t="shared" si="109"/>
        <v>0</v>
      </c>
      <c r="R26" s="45">
        <f t="shared" si="110"/>
        <v>0</v>
      </c>
      <c r="S26" s="45">
        <f t="shared" si="111"/>
        <v>0</v>
      </c>
      <c r="T26" s="45">
        <f t="shared" si="112"/>
        <v>0</v>
      </c>
      <c r="U26" s="45">
        <f t="shared" si="113"/>
        <v>0</v>
      </c>
      <c r="V26" s="45">
        <f t="shared" si="114"/>
        <v>0</v>
      </c>
      <c r="W26" s="45">
        <f t="shared" si="115"/>
        <v>0</v>
      </c>
      <c r="X26" s="44">
        <f t="shared" si="18"/>
        <v>0</v>
      </c>
      <c r="Y26" s="44">
        <f t="shared" si="19"/>
        <v>0</v>
      </c>
      <c r="Z26" s="44">
        <f t="shared" si="20"/>
        <v>0</v>
      </c>
      <c r="AA26" s="44">
        <f t="shared" si="116"/>
        <v>0</v>
      </c>
      <c r="AB26" s="44">
        <f t="shared" si="117"/>
        <v>0</v>
      </c>
      <c r="AC26" s="44">
        <f t="shared" si="118"/>
        <v>0</v>
      </c>
      <c r="AD26" s="44">
        <f t="shared" si="119"/>
        <v>0</v>
      </c>
      <c r="AE26" s="44">
        <f t="shared" si="120"/>
        <v>0</v>
      </c>
      <c r="AF26" s="44">
        <f t="shared" si="121"/>
        <v>0</v>
      </c>
      <c r="AG26" s="246">
        <f t="shared" si="122"/>
        <v>0</v>
      </c>
      <c r="AH26" s="246">
        <f t="shared" si="123"/>
        <v>0</v>
      </c>
      <c r="AI26" s="246">
        <f t="shared" si="124"/>
        <v>0</v>
      </c>
      <c r="AJ26" s="246">
        <f t="shared" si="125"/>
        <v>0</v>
      </c>
      <c r="AK26" s="246">
        <f t="shared" si="126"/>
        <v>0</v>
      </c>
      <c r="AL26" s="246">
        <f t="shared" si="127"/>
        <v>0</v>
      </c>
      <c r="AM26" s="246">
        <f t="shared" si="128"/>
        <v>0</v>
      </c>
      <c r="AN26" s="246">
        <f t="shared" si="129"/>
        <v>0</v>
      </c>
      <c r="AO26" s="246">
        <f t="shared" si="130"/>
        <v>0</v>
      </c>
      <c r="AP26" s="246">
        <f t="shared" si="131"/>
        <v>0</v>
      </c>
      <c r="AQ26" s="246">
        <f t="shared" si="132"/>
        <v>0</v>
      </c>
      <c r="AR26" s="246">
        <f t="shared" si="133"/>
        <v>0</v>
      </c>
      <c r="AS26" s="246">
        <f t="shared" si="134"/>
        <v>0</v>
      </c>
      <c r="AT26" s="246">
        <f t="shared" si="135"/>
        <v>0</v>
      </c>
      <c r="AU26" s="246">
        <f t="shared" si="136"/>
        <v>0</v>
      </c>
      <c r="AV26" s="246">
        <f t="shared" si="137"/>
        <v>0</v>
      </c>
      <c r="AW26" s="402">
        <f t="shared" si="138"/>
        <v>0</v>
      </c>
      <c r="AX26" s="402">
        <f t="shared" si="139"/>
        <v>0</v>
      </c>
      <c r="AY26" s="42">
        <f>LARGE(G26:K26,2)</f>
        <v>0</v>
      </c>
      <c r="AZ26" s="284">
        <f>LARGE(L26:P26,2)</f>
        <v>0</v>
      </c>
      <c r="BA26" s="45">
        <f>LARGE(Q26:W26,2)</f>
        <v>0</v>
      </c>
      <c r="BB26" s="44">
        <f>LARGE(X26:AF26,2)</f>
        <v>0</v>
      </c>
      <c r="BC26" s="246">
        <f t="shared" si="55"/>
        <v>0</v>
      </c>
      <c r="BD26" s="12">
        <f>LARGE(AY26:BC26,1)</f>
        <v>0</v>
      </c>
      <c r="BE26" s="42">
        <f>LARGE(G26:K26,1)</f>
        <v>0</v>
      </c>
      <c r="BF26" s="284">
        <f>LARGE(L26:P26,1)</f>
        <v>0</v>
      </c>
      <c r="BG26" s="45">
        <f>LARGE(Q26:W26,1)</f>
        <v>0</v>
      </c>
      <c r="BH26" s="44">
        <f>LARGE(X26:AF26,1)</f>
        <v>0</v>
      </c>
      <c r="BI26" s="246">
        <f t="shared" si="56"/>
        <v>0</v>
      </c>
      <c r="BJ26" s="246">
        <f t="shared" si="57"/>
        <v>0</v>
      </c>
      <c r="BK26" s="402">
        <f t="shared" si="58"/>
        <v>0</v>
      </c>
      <c r="BL26" s="6">
        <f t="shared" si="59"/>
        <v>0</v>
      </c>
      <c r="BM26"/>
      <c r="BN26"/>
      <c r="BO26"/>
      <c r="BP26"/>
      <c r="BQ26"/>
      <c r="BR26"/>
      <c r="BS26"/>
      <c r="BT26"/>
      <c r="BU26"/>
      <c r="BV26"/>
      <c r="BW26"/>
    </row>
    <row r="27" spans="1:75" x14ac:dyDescent="0.15">
      <c r="A27" s="13">
        <v>2.0300000000000001E-3</v>
      </c>
      <c r="B27" s="12">
        <f t="shared" si="98"/>
        <v>2.0300000000000001E-3</v>
      </c>
      <c r="C27" s="64" t="s">
        <v>256</v>
      </c>
      <c r="D27" t="s">
        <v>6</v>
      </c>
      <c r="E27" s="14">
        <f t="shared" si="53"/>
        <v>0</v>
      </c>
      <c r="F27" s="14">
        <f t="shared" si="54"/>
        <v>0</v>
      </c>
      <c r="G27" s="42">
        <f t="shared" si="99"/>
        <v>0</v>
      </c>
      <c r="H27" s="42">
        <f t="shared" si="100"/>
        <v>0</v>
      </c>
      <c r="I27" s="42">
        <f t="shared" si="101"/>
        <v>0</v>
      </c>
      <c r="J27" s="42">
        <f t="shared" si="102"/>
        <v>0</v>
      </c>
      <c r="K27" s="42">
        <f t="shared" si="103"/>
        <v>0</v>
      </c>
      <c r="L27" s="284">
        <f t="shared" si="104"/>
        <v>0</v>
      </c>
      <c r="M27" s="284">
        <f t="shared" si="105"/>
        <v>0</v>
      </c>
      <c r="N27" s="284">
        <f t="shared" si="106"/>
        <v>0</v>
      </c>
      <c r="O27" s="284">
        <f t="shared" si="107"/>
        <v>0</v>
      </c>
      <c r="P27" s="284">
        <f t="shared" si="108"/>
        <v>0</v>
      </c>
      <c r="Q27" s="45">
        <f t="shared" si="109"/>
        <v>0</v>
      </c>
      <c r="R27" s="45">
        <f t="shared" si="110"/>
        <v>0</v>
      </c>
      <c r="S27" s="45">
        <f t="shared" si="111"/>
        <v>0</v>
      </c>
      <c r="T27" s="45">
        <f t="shared" si="112"/>
        <v>0</v>
      </c>
      <c r="U27" s="45">
        <f t="shared" si="113"/>
        <v>0</v>
      </c>
      <c r="V27" s="45">
        <f t="shared" si="114"/>
        <v>0</v>
      </c>
      <c r="W27" s="45">
        <f t="shared" si="115"/>
        <v>0</v>
      </c>
      <c r="X27" s="44">
        <f t="shared" si="18"/>
        <v>0</v>
      </c>
      <c r="Y27" s="44">
        <f t="shared" si="19"/>
        <v>0</v>
      </c>
      <c r="Z27" s="44">
        <f t="shared" si="20"/>
        <v>0</v>
      </c>
      <c r="AA27" s="44">
        <f t="shared" si="116"/>
        <v>0</v>
      </c>
      <c r="AB27" s="44">
        <f t="shared" si="117"/>
        <v>0</v>
      </c>
      <c r="AC27" s="44">
        <f t="shared" si="118"/>
        <v>0</v>
      </c>
      <c r="AD27" s="44">
        <f t="shared" si="119"/>
        <v>0</v>
      </c>
      <c r="AE27" s="44">
        <f t="shared" si="120"/>
        <v>0</v>
      </c>
      <c r="AF27" s="44">
        <f t="shared" si="121"/>
        <v>0</v>
      </c>
      <c r="AG27" s="246">
        <f t="shared" si="122"/>
        <v>0</v>
      </c>
      <c r="AH27" s="246">
        <f t="shared" si="123"/>
        <v>0</v>
      </c>
      <c r="AI27" s="246">
        <f t="shared" si="124"/>
        <v>0</v>
      </c>
      <c r="AJ27" s="246">
        <f t="shared" si="125"/>
        <v>0</v>
      </c>
      <c r="AK27" s="246">
        <f t="shared" si="126"/>
        <v>0</v>
      </c>
      <c r="AL27" s="246">
        <f t="shared" si="127"/>
        <v>0</v>
      </c>
      <c r="AM27" s="246">
        <f t="shared" si="128"/>
        <v>0</v>
      </c>
      <c r="AN27" s="246">
        <f t="shared" si="129"/>
        <v>0</v>
      </c>
      <c r="AO27" s="246">
        <f t="shared" si="130"/>
        <v>0</v>
      </c>
      <c r="AP27" s="246">
        <f t="shared" si="131"/>
        <v>0</v>
      </c>
      <c r="AQ27" s="246">
        <f t="shared" si="132"/>
        <v>0</v>
      </c>
      <c r="AR27" s="246">
        <f t="shared" si="133"/>
        <v>0</v>
      </c>
      <c r="AS27" s="246">
        <f t="shared" si="134"/>
        <v>0</v>
      </c>
      <c r="AT27" s="246">
        <f t="shared" si="135"/>
        <v>0</v>
      </c>
      <c r="AU27" s="246">
        <f t="shared" si="136"/>
        <v>0</v>
      </c>
      <c r="AV27" s="246">
        <f t="shared" si="137"/>
        <v>0</v>
      </c>
      <c r="AW27" s="402">
        <f t="shared" si="138"/>
        <v>0</v>
      </c>
      <c r="AX27" s="402">
        <f t="shared" si="139"/>
        <v>0</v>
      </c>
      <c r="AY27" s="42">
        <f t="shared" si="140"/>
        <v>0</v>
      </c>
      <c r="AZ27" s="284">
        <f t="shared" si="141"/>
        <v>0</v>
      </c>
      <c r="BA27" s="45">
        <f t="shared" si="142"/>
        <v>0</v>
      </c>
      <c r="BB27" s="44">
        <f t="shared" si="143"/>
        <v>0</v>
      </c>
      <c r="BC27" s="246">
        <f t="shared" si="55"/>
        <v>0</v>
      </c>
      <c r="BD27" s="12">
        <f t="shared" ref="BD27:BD36" si="148">LARGE(AY27:BC27,1)</f>
        <v>0</v>
      </c>
      <c r="BE27" s="42">
        <f t="shared" si="144"/>
        <v>0</v>
      </c>
      <c r="BF27" s="284">
        <f t="shared" si="145"/>
        <v>0</v>
      </c>
      <c r="BG27" s="45">
        <f t="shared" si="146"/>
        <v>0</v>
      </c>
      <c r="BH27" s="44">
        <f t="shared" si="147"/>
        <v>0</v>
      </c>
      <c r="BI27" s="246">
        <f t="shared" si="56"/>
        <v>0</v>
      </c>
      <c r="BJ27" s="246">
        <f t="shared" si="57"/>
        <v>0</v>
      </c>
      <c r="BK27" s="402">
        <f t="shared" si="58"/>
        <v>0</v>
      </c>
      <c r="BL27" s="6">
        <f t="shared" si="59"/>
        <v>0</v>
      </c>
      <c r="BM27"/>
      <c r="BN27"/>
      <c r="BO27"/>
      <c r="BP27"/>
      <c r="BQ27"/>
      <c r="BR27"/>
      <c r="BS27"/>
      <c r="BT27"/>
      <c r="BU27"/>
      <c r="BV27"/>
      <c r="BW27"/>
    </row>
    <row r="28" spans="1:75" x14ac:dyDescent="0.15">
      <c r="A28" s="13">
        <v>2.0400000000000001E-3</v>
      </c>
      <c r="B28" s="12">
        <f>BL28+A28</f>
        <v>2.0400000000000001E-3</v>
      </c>
      <c r="C28" s="64"/>
      <c r="D28" t="s">
        <v>6</v>
      </c>
      <c r="E28" s="14">
        <f t="shared" si="53"/>
        <v>0</v>
      </c>
      <c r="F28" s="14">
        <f t="shared" si="54"/>
        <v>0</v>
      </c>
      <c r="G28" s="42">
        <f t="shared" si="99"/>
        <v>0</v>
      </c>
      <c r="H28" s="42">
        <f t="shared" si="100"/>
        <v>0</v>
      </c>
      <c r="I28" s="42">
        <f t="shared" si="101"/>
        <v>0</v>
      </c>
      <c r="J28" s="42">
        <f t="shared" si="102"/>
        <v>0</v>
      </c>
      <c r="K28" s="42">
        <f t="shared" si="103"/>
        <v>0</v>
      </c>
      <c r="L28" s="284">
        <f t="shared" si="104"/>
        <v>0</v>
      </c>
      <c r="M28" s="284">
        <f t="shared" si="105"/>
        <v>0</v>
      </c>
      <c r="N28" s="284">
        <f t="shared" si="106"/>
        <v>0</v>
      </c>
      <c r="O28" s="284">
        <f t="shared" si="107"/>
        <v>0</v>
      </c>
      <c r="P28" s="284">
        <f t="shared" si="108"/>
        <v>0</v>
      </c>
      <c r="Q28" s="45">
        <f t="shared" si="109"/>
        <v>0</v>
      </c>
      <c r="R28" s="45">
        <f t="shared" si="110"/>
        <v>0</v>
      </c>
      <c r="S28" s="45">
        <f t="shared" si="111"/>
        <v>0</v>
      </c>
      <c r="T28" s="45">
        <f t="shared" si="112"/>
        <v>0</v>
      </c>
      <c r="U28" s="45">
        <f t="shared" si="113"/>
        <v>0</v>
      </c>
      <c r="V28" s="45">
        <f t="shared" si="114"/>
        <v>0</v>
      </c>
      <c r="W28" s="45">
        <f t="shared" si="115"/>
        <v>0</v>
      </c>
      <c r="X28" s="44">
        <f t="shared" si="18"/>
        <v>0</v>
      </c>
      <c r="Y28" s="44">
        <f t="shared" si="19"/>
        <v>0</v>
      </c>
      <c r="Z28" s="44">
        <f t="shared" si="20"/>
        <v>0</v>
      </c>
      <c r="AA28" s="44">
        <f t="shared" si="116"/>
        <v>0</v>
      </c>
      <c r="AB28" s="44">
        <f t="shared" si="117"/>
        <v>0</v>
      </c>
      <c r="AC28" s="44">
        <f t="shared" si="118"/>
        <v>0</v>
      </c>
      <c r="AD28" s="44">
        <f t="shared" si="119"/>
        <v>0</v>
      </c>
      <c r="AE28" s="44">
        <f t="shared" si="120"/>
        <v>0</v>
      </c>
      <c r="AF28" s="44">
        <f t="shared" si="121"/>
        <v>0</v>
      </c>
      <c r="AG28" s="246">
        <f t="shared" si="122"/>
        <v>0</v>
      </c>
      <c r="AH28" s="246">
        <f t="shared" si="123"/>
        <v>0</v>
      </c>
      <c r="AI28" s="246">
        <f t="shared" si="124"/>
        <v>0</v>
      </c>
      <c r="AJ28" s="246">
        <f t="shared" si="125"/>
        <v>0</v>
      </c>
      <c r="AK28" s="246">
        <f t="shared" si="126"/>
        <v>0</v>
      </c>
      <c r="AL28" s="246">
        <f t="shared" si="127"/>
        <v>0</v>
      </c>
      <c r="AM28" s="246">
        <f t="shared" si="128"/>
        <v>0</v>
      </c>
      <c r="AN28" s="246">
        <f t="shared" si="129"/>
        <v>0</v>
      </c>
      <c r="AO28" s="246">
        <f t="shared" si="130"/>
        <v>0</v>
      </c>
      <c r="AP28" s="246">
        <f t="shared" si="131"/>
        <v>0</v>
      </c>
      <c r="AQ28" s="246">
        <f t="shared" si="132"/>
        <v>0</v>
      </c>
      <c r="AR28" s="246">
        <f t="shared" si="133"/>
        <v>0</v>
      </c>
      <c r="AS28" s="246">
        <f t="shared" si="134"/>
        <v>0</v>
      </c>
      <c r="AT28" s="246">
        <f t="shared" si="135"/>
        <v>0</v>
      </c>
      <c r="AU28" s="246">
        <f t="shared" si="136"/>
        <v>0</v>
      </c>
      <c r="AV28" s="246">
        <f t="shared" si="137"/>
        <v>0</v>
      </c>
      <c r="AW28" s="402">
        <f t="shared" si="138"/>
        <v>0</v>
      </c>
      <c r="AX28" s="402">
        <f t="shared" si="139"/>
        <v>0</v>
      </c>
      <c r="AY28" s="42">
        <f>LARGE(G28:K28,2)</f>
        <v>0</v>
      </c>
      <c r="AZ28" s="284">
        <f>LARGE(L28:P28,2)</f>
        <v>0</v>
      </c>
      <c r="BA28" s="45">
        <f>LARGE(Q28:W28,2)</f>
        <v>0</v>
      </c>
      <c r="BB28" s="44">
        <f>LARGE(X28:AF28,2)</f>
        <v>0</v>
      </c>
      <c r="BC28" s="246">
        <f t="shared" si="55"/>
        <v>0</v>
      </c>
      <c r="BD28" s="12">
        <f>LARGE(AY28:BC28,1)</f>
        <v>0</v>
      </c>
      <c r="BE28" s="42">
        <f>LARGE(G28:K28,1)</f>
        <v>0</v>
      </c>
      <c r="BF28" s="284">
        <f>LARGE(L28:P28,1)</f>
        <v>0</v>
      </c>
      <c r="BG28" s="45">
        <f>LARGE(Q28:W28,1)</f>
        <v>0</v>
      </c>
      <c r="BH28" s="44">
        <f>LARGE(X28:AF28,1)</f>
        <v>0</v>
      </c>
      <c r="BI28" s="246">
        <f t="shared" si="56"/>
        <v>0</v>
      </c>
      <c r="BJ28" s="246">
        <f t="shared" si="57"/>
        <v>0</v>
      </c>
      <c r="BK28" s="402">
        <f t="shared" si="58"/>
        <v>0</v>
      </c>
      <c r="BL28" s="6">
        <f t="shared" si="59"/>
        <v>0</v>
      </c>
      <c r="BM28"/>
      <c r="BN28"/>
      <c r="BO28"/>
      <c r="BP28"/>
      <c r="BQ28"/>
      <c r="BR28"/>
      <c r="BS28"/>
      <c r="BT28"/>
      <c r="BU28"/>
      <c r="BV28"/>
      <c r="BW28"/>
    </row>
    <row r="29" spans="1:75" x14ac:dyDescent="0.15">
      <c r="A29" s="13">
        <v>2.0500000000000002E-3</v>
      </c>
      <c r="B29" s="12">
        <f t="shared" si="98"/>
        <v>2.0500000000000002E-3</v>
      </c>
      <c r="C29" s="64"/>
      <c r="D29" t="s">
        <v>6</v>
      </c>
      <c r="E29" s="14">
        <f t="shared" si="53"/>
        <v>0</v>
      </c>
      <c r="F29" s="14">
        <f t="shared" si="54"/>
        <v>0</v>
      </c>
      <c r="G29" s="42">
        <f t="shared" si="99"/>
        <v>0</v>
      </c>
      <c r="H29" s="42">
        <f t="shared" si="100"/>
        <v>0</v>
      </c>
      <c r="I29" s="42">
        <f t="shared" si="101"/>
        <v>0</v>
      </c>
      <c r="J29" s="42">
        <f t="shared" si="102"/>
        <v>0</v>
      </c>
      <c r="K29" s="42">
        <f t="shared" si="103"/>
        <v>0</v>
      </c>
      <c r="L29" s="284">
        <f t="shared" si="104"/>
        <v>0</v>
      </c>
      <c r="M29" s="284">
        <f t="shared" si="105"/>
        <v>0</v>
      </c>
      <c r="N29" s="284">
        <f t="shared" si="106"/>
        <v>0</v>
      </c>
      <c r="O29" s="284">
        <f t="shared" si="107"/>
        <v>0</v>
      </c>
      <c r="P29" s="284">
        <f t="shared" si="108"/>
        <v>0</v>
      </c>
      <c r="Q29" s="45">
        <f t="shared" si="109"/>
        <v>0</v>
      </c>
      <c r="R29" s="45">
        <f t="shared" si="110"/>
        <v>0</v>
      </c>
      <c r="S29" s="45">
        <f t="shared" si="111"/>
        <v>0</v>
      </c>
      <c r="T29" s="45">
        <f t="shared" si="112"/>
        <v>0</v>
      </c>
      <c r="U29" s="45">
        <f t="shared" si="113"/>
        <v>0</v>
      </c>
      <c r="V29" s="45">
        <f t="shared" si="114"/>
        <v>0</v>
      </c>
      <c r="W29" s="45">
        <f t="shared" si="115"/>
        <v>0</v>
      </c>
      <c r="X29" s="44">
        <f t="shared" si="18"/>
        <v>0</v>
      </c>
      <c r="Y29" s="44">
        <f t="shared" si="19"/>
        <v>0</v>
      </c>
      <c r="Z29" s="44">
        <f t="shared" si="20"/>
        <v>0</v>
      </c>
      <c r="AA29" s="44">
        <f t="shared" si="116"/>
        <v>0</v>
      </c>
      <c r="AB29" s="44">
        <f t="shared" si="117"/>
        <v>0</v>
      </c>
      <c r="AC29" s="44">
        <f t="shared" si="118"/>
        <v>0</v>
      </c>
      <c r="AD29" s="44">
        <f t="shared" si="119"/>
        <v>0</v>
      </c>
      <c r="AE29" s="44">
        <f t="shared" si="120"/>
        <v>0</v>
      </c>
      <c r="AF29" s="44">
        <f t="shared" si="121"/>
        <v>0</v>
      </c>
      <c r="AG29" s="246">
        <f t="shared" si="122"/>
        <v>0</v>
      </c>
      <c r="AH29" s="246">
        <f t="shared" si="123"/>
        <v>0</v>
      </c>
      <c r="AI29" s="246">
        <f t="shared" si="124"/>
        <v>0</v>
      </c>
      <c r="AJ29" s="246">
        <f t="shared" si="125"/>
        <v>0</v>
      </c>
      <c r="AK29" s="246">
        <f t="shared" si="126"/>
        <v>0</v>
      </c>
      <c r="AL29" s="246">
        <f t="shared" si="127"/>
        <v>0</v>
      </c>
      <c r="AM29" s="246">
        <f t="shared" si="128"/>
        <v>0</v>
      </c>
      <c r="AN29" s="246">
        <f t="shared" si="129"/>
        <v>0</v>
      </c>
      <c r="AO29" s="246">
        <f t="shared" si="130"/>
        <v>0</v>
      </c>
      <c r="AP29" s="246">
        <f t="shared" si="131"/>
        <v>0</v>
      </c>
      <c r="AQ29" s="246">
        <f t="shared" si="132"/>
        <v>0</v>
      </c>
      <c r="AR29" s="246">
        <f t="shared" si="133"/>
        <v>0</v>
      </c>
      <c r="AS29" s="246">
        <f t="shared" si="134"/>
        <v>0</v>
      </c>
      <c r="AT29" s="246">
        <f t="shared" si="135"/>
        <v>0</v>
      </c>
      <c r="AU29" s="246">
        <f t="shared" si="136"/>
        <v>0</v>
      </c>
      <c r="AV29" s="246">
        <f t="shared" si="137"/>
        <v>0</v>
      </c>
      <c r="AW29" s="402">
        <f t="shared" si="138"/>
        <v>0</v>
      </c>
      <c r="AX29" s="402">
        <f t="shared" si="139"/>
        <v>0</v>
      </c>
      <c r="AY29" s="42">
        <f t="shared" si="140"/>
        <v>0</v>
      </c>
      <c r="AZ29" s="284">
        <f t="shared" si="141"/>
        <v>0</v>
      </c>
      <c r="BA29" s="45">
        <f t="shared" si="142"/>
        <v>0</v>
      </c>
      <c r="BB29" s="44">
        <f t="shared" si="143"/>
        <v>0</v>
      </c>
      <c r="BC29" s="246">
        <f t="shared" si="55"/>
        <v>0</v>
      </c>
      <c r="BD29" s="12">
        <f t="shared" si="148"/>
        <v>0</v>
      </c>
      <c r="BE29" s="42">
        <f t="shared" si="144"/>
        <v>0</v>
      </c>
      <c r="BF29" s="284">
        <f t="shared" si="145"/>
        <v>0</v>
      </c>
      <c r="BG29" s="45">
        <f t="shared" si="146"/>
        <v>0</v>
      </c>
      <c r="BH29" s="44">
        <f t="shared" si="147"/>
        <v>0</v>
      </c>
      <c r="BI29" s="246">
        <f t="shared" si="56"/>
        <v>0</v>
      </c>
      <c r="BJ29" s="246">
        <f t="shared" si="57"/>
        <v>0</v>
      </c>
      <c r="BK29" s="402">
        <f t="shared" si="58"/>
        <v>0</v>
      </c>
      <c r="BL29" s="6">
        <f t="shared" si="59"/>
        <v>0</v>
      </c>
      <c r="BM29"/>
      <c r="BN29"/>
      <c r="BO29"/>
      <c r="BP29"/>
      <c r="BQ29"/>
      <c r="BR29"/>
      <c r="BS29"/>
      <c r="BT29"/>
      <c r="BU29"/>
      <c r="BV29"/>
      <c r="BW29"/>
    </row>
    <row r="30" spans="1:75" x14ac:dyDescent="0.15">
      <c r="A30" s="13">
        <v>2.0600000000000002E-3</v>
      </c>
      <c r="B30" s="12">
        <f>BL30+A30</f>
        <v>2.0600000000000002E-3</v>
      </c>
      <c r="C30" s="64"/>
      <c r="D30" t="s">
        <v>6</v>
      </c>
      <c r="E30" s="14">
        <f t="shared" si="53"/>
        <v>0</v>
      </c>
      <c r="F30" s="14">
        <f t="shared" si="54"/>
        <v>0</v>
      </c>
      <c r="G30" s="42">
        <f t="shared" si="99"/>
        <v>0</v>
      </c>
      <c r="H30" s="42">
        <f t="shared" si="100"/>
        <v>0</v>
      </c>
      <c r="I30" s="42">
        <f t="shared" si="101"/>
        <v>0</v>
      </c>
      <c r="J30" s="42">
        <f t="shared" si="102"/>
        <v>0</v>
      </c>
      <c r="K30" s="42">
        <f t="shared" si="103"/>
        <v>0</v>
      </c>
      <c r="L30" s="284">
        <f t="shared" si="104"/>
        <v>0</v>
      </c>
      <c r="M30" s="284">
        <f t="shared" si="105"/>
        <v>0</v>
      </c>
      <c r="N30" s="284">
        <f t="shared" si="106"/>
        <v>0</v>
      </c>
      <c r="O30" s="284">
        <f t="shared" si="107"/>
        <v>0</v>
      </c>
      <c r="P30" s="284">
        <f t="shared" si="108"/>
        <v>0</v>
      </c>
      <c r="Q30" s="45">
        <f t="shared" si="109"/>
        <v>0</v>
      </c>
      <c r="R30" s="45">
        <f t="shared" si="110"/>
        <v>0</v>
      </c>
      <c r="S30" s="45">
        <f t="shared" si="111"/>
        <v>0</v>
      </c>
      <c r="T30" s="45">
        <f t="shared" si="112"/>
        <v>0</v>
      </c>
      <c r="U30" s="45">
        <f t="shared" si="113"/>
        <v>0</v>
      </c>
      <c r="V30" s="45">
        <f t="shared" si="114"/>
        <v>0</v>
      </c>
      <c r="W30" s="45">
        <f t="shared" si="115"/>
        <v>0</v>
      </c>
      <c r="X30" s="44">
        <f t="shared" si="18"/>
        <v>0</v>
      </c>
      <c r="Y30" s="44">
        <f t="shared" si="19"/>
        <v>0</v>
      </c>
      <c r="Z30" s="44">
        <f t="shared" si="20"/>
        <v>0</v>
      </c>
      <c r="AA30" s="44">
        <f t="shared" si="116"/>
        <v>0</v>
      </c>
      <c r="AB30" s="44">
        <f t="shared" si="117"/>
        <v>0</v>
      </c>
      <c r="AC30" s="44">
        <f t="shared" si="118"/>
        <v>0</v>
      </c>
      <c r="AD30" s="44">
        <f t="shared" si="119"/>
        <v>0</v>
      </c>
      <c r="AE30" s="44">
        <f t="shared" si="120"/>
        <v>0</v>
      </c>
      <c r="AF30" s="44">
        <f t="shared" si="121"/>
        <v>0</v>
      </c>
      <c r="AG30" s="246">
        <f t="shared" si="122"/>
        <v>0</v>
      </c>
      <c r="AH30" s="246">
        <f t="shared" si="123"/>
        <v>0</v>
      </c>
      <c r="AI30" s="246">
        <f t="shared" si="124"/>
        <v>0</v>
      </c>
      <c r="AJ30" s="246">
        <f t="shared" si="125"/>
        <v>0</v>
      </c>
      <c r="AK30" s="246">
        <f t="shared" si="126"/>
        <v>0</v>
      </c>
      <c r="AL30" s="246">
        <f t="shared" si="127"/>
        <v>0</v>
      </c>
      <c r="AM30" s="246">
        <f t="shared" si="128"/>
        <v>0</v>
      </c>
      <c r="AN30" s="246">
        <f t="shared" si="129"/>
        <v>0</v>
      </c>
      <c r="AO30" s="246">
        <f t="shared" si="130"/>
        <v>0</v>
      </c>
      <c r="AP30" s="246">
        <f t="shared" si="131"/>
        <v>0</v>
      </c>
      <c r="AQ30" s="246">
        <f t="shared" si="132"/>
        <v>0</v>
      </c>
      <c r="AR30" s="246">
        <f t="shared" si="133"/>
        <v>0</v>
      </c>
      <c r="AS30" s="246">
        <f t="shared" si="134"/>
        <v>0</v>
      </c>
      <c r="AT30" s="246">
        <f t="shared" si="135"/>
        <v>0</v>
      </c>
      <c r="AU30" s="246">
        <f t="shared" si="136"/>
        <v>0</v>
      </c>
      <c r="AV30" s="246">
        <f t="shared" si="137"/>
        <v>0</v>
      </c>
      <c r="AW30" s="402">
        <f t="shared" si="138"/>
        <v>0</v>
      </c>
      <c r="AX30" s="402">
        <f t="shared" si="139"/>
        <v>0</v>
      </c>
      <c r="AY30" s="42">
        <f>LARGE(G30:K30,2)</f>
        <v>0</v>
      </c>
      <c r="AZ30" s="284">
        <f>LARGE(L30:P30,2)</f>
        <v>0</v>
      </c>
      <c r="BA30" s="45">
        <f>LARGE(Q30:W30,2)</f>
        <v>0</v>
      </c>
      <c r="BB30" s="44">
        <f>LARGE(X30:AF30,2)</f>
        <v>0</v>
      </c>
      <c r="BC30" s="246">
        <f t="shared" si="55"/>
        <v>0</v>
      </c>
      <c r="BD30" s="12">
        <f>LARGE(AY30:BC30,1)</f>
        <v>0</v>
      </c>
      <c r="BE30" s="42">
        <f>LARGE(G30:K30,1)</f>
        <v>0</v>
      </c>
      <c r="BF30" s="284">
        <f>LARGE(L30:P30,1)</f>
        <v>0</v>
      </c>
      <c r="BG30" s="45">
        <f>LARGE(Q30:W30,1)</f>
        <v>0</v>
      </c>
      <c r="BH30" s="44">
        <f>LARGE(X30:AF30,1)</f>
        <v>0</v>
      </c>
      <c r="BI30" s="246">
        <f t="shared" si="56"/>
        <v>0</v>
      </c>
      <c r="BJ30" s="246">
        <f t="shared" si="57"/>
        <v>0</v>
      </c>
      <c r="BK30" s="402">
        <f t="shared" si="58"/>
        <v>0</v>
      </c>
      <c r="BL30" s="6">
        <f t="shared" si="59"/>
        <v>0</v>
      </c>
      <c r="BM30"/>
      <c r="BN30"/>
      <c r="BO30"/>
      <c r="BP30"/>
      <c r="BQ30"/>
      <c r="BR30"/>
      <c r="BS30"/>
      <c r="BT30"/>
      <c r="BU30"/>
      <c r="BV30"/>
      <c r="BW30"/>
    </row>
    <row r="31" spans="1:75" x14ac:dyDescent="0.15">
      <c r="A31" s="13">
        <v>2.0699999999999998E-3</v>
      </c>
      <c r="B31" s="12">
        <f t="shared" si="98"/>
        <v>2.0699999999999998E-3</v>
      </c>
      <c r="C31" s="64"/>
      <c r="D31" t="s">
        <v>6</v>
      </c>
      <c r="E31" s="14">
        <f t="shared" si="53"/>
        <v>0</v>
      </c>
      <c r="F31" s="14">
        <f t="shared" si="54"/>
        <v>0</v>
      </c>
      <c r="G31" s="42">
        <f t="shared" si="99"/>
        <v>0</v>
      </c>
      <c r="H31" s="42">
        <f t="shared" si="100"/>
        <v>0</v>
      </c>
      <c r="I31" s="42">
        <f t="shared" si="101"/>
        <v>0</v>
      </c>
      <c r="J31" s="42">
        <f t="shared" si="102"/>
        <v>0</v>
      </c>
      <c r="K31" s="42">
        <f t="shared" si="103"/>
        <v>0</v>
      </c>
      <c r="L31" s="284">
        <f t="shared" si="104"/>
        <v>0</v>
      </c>
      <c r="M31" s="284">
        <f t="shared" si="105"/>
        <v>0</v>
      </c>
      <c r="N31" s="284">
        <f t="shared" si="106"/>
        <v>0</v>
      </c>
      <c r="O31" s="284">
        <f t="shared" si="107"/>
        <v>0</v>
      </c>
      <c r="P31" s="284">
        <f t="shared" si="108"/>
        <v>0</v>
      </c>
      <c r="Q31" s="45">
        <f t="shared" si="109"/>
        <v>0</v>
      </c>
      <c r="R31" s="45">
        <f t="shared" si="110"/>
        <v>0</v>
      </c>
      <c r="S31" s="45">
        <f t="shared" si="111"/>
        <v>0</v>
      </c>
      <c r="T31" s="45">
        <f t="shared" si="112"/>
        <v>0</v>
      </c>
      <c r="U31" s="45">
        <f t="shared" si="113"/>
        <v>0</v>
      </c>
      <c r="V31" s="45">
        <f t="shared" si="114"/>
        <v>0</v>
      </c>
      <c r="W31" s="45">
        <f t="shared" si="115"/>
        <v>0</v>
      </c>
      <c r="X31" s="44">
        <f t="shared" si="18"/>
        <v>0</v>
      </c>
      <c r="Y31" s="44">
        <f t="shared" si="19"/>
        <v>0</v>
      </c>
      <c r="Z31" s="44">
        <f t="shared" si="20"/>
        <v>0</v>
      </c>
      <c r="AA31" s="44">
        <f t="shared" si="116"/>
        <v>0</v>
      </c>
      <c r="AB31" s="44">
        <f t="shared" si="117"/>
        <v>0</v>
      </c>
      <c r="AC31" s="44">
        <f t="shared" si="118"/>
        <v>0</v>
      </c>
      <c r="AD31" s="44">
        <f t="shared" si="119"/>
        <v>0</v>
      </c>
      <c r="AE31" s="44">
        <f t="shared" si="120"/>
        <v>0</v>
      </c>
      <c r="AF31" s="44">
        <f t="shared" si="121"/>
        <v>0</v>
      </c>
      <c r="AG31" s="246">
        <f t="shared" si="122"/>
        <v>0</v>
      </c>
      <c r="AH31" s="246">
        <f t="shared" si="123"/>
        <v>0</v>
      </c>
      <c r="AI31" s="246">
        <f t="shared" si="124"/>
        <v>0</v>
      </c>
      <c r="AJ31" s="246">
        <f t="shared" si="125"/>
        <v>0</v>
      </c>
      <c r="AK31" s="246">
        <f t="shared" si="126"/>
        <v>0</v>
      </c>
      <c r="AL31" s="246">
        <f t="shared" si="127"/>
        <v>0</v>
      </c>
      <c r="AM31" s="246">
        <f t="shared" si="128"/>
        <v>0</v>
      </c>
      <c r="AN31" s="246">
        <f t="shared" si="129"/>
        <v>0</v>
      </c>
      <c r="AO31" s="246">
        <f t="shared" si="130"/>
        <v>0</v>
      </c>
      <c r="AP31" s="246">
        <f t="shared" si="131"/>
        <v>0</v>
      </c>
      <c r="AQ31" s="246">
        <f t="shared" si="132"/>
        <v>0</v>
      </c>
      <c r="AR31" s="246">
        <f t="shared" si="133"/>
        <v>0</v>
      </c>
      <c r="AS31" s="246">
        <f t="shared" si="134"/>
        <v>0</v>
      </c>
      <c r="AT31" s="246">
        <f t="shared" si="135"/>
        <v>0</v>
      </c>
      <c r="AU31" s="246">
        <f t="shared" si="136"/>
        <v>0</v>
      </c>
      <c r="AV31" s="246">
        <f t="shared" si="137"/>
        <v>0</v>
      </c>
      <c r="AW31" s="402">
        <f t="shared" si="138"/>
        <v>0</v>
      </c>
      <c r="AX31" s="402">
        <f t="shared" si="139"/>
        <v>0</v>
      </c>
      <c r="AY31" s="42">
        <f t="shared" si="140"/>
        <v>0</v>
      </c>
      <c r="AZ31" s="284">
        <f t="shared" si="141"/>
        <v>0</v>
      </c>
      <c r="BA31" s="45">
        <f t="shared" si="142"/>
        <v>0</v>
      </c>
      <c r="BB31" s="44">
        <f t="shared" si="143"/>
        <v>0</v>
      </c>
      <c r="BC31" s="246">
        <f t="shared" si="55"/>
        <v>0</v>
      </c>
      <c r="BD31" s="12">
        <f t="shared" si="148"/>
        <v>0</v>
      </c>
      <c r="BE31" s="42">
        <f t="shared" si="144"/>
        <v>0</v>
      </c>
      <c r="BF31" s="284">
        <f t="shared" si="145"/>
        <v>0</v>
      </c>
      <c r="BG31" s="45">
        <f t="shared" si="146"/>
        <v>0</v>
      </c>
      <c r="BH31" s="44">
        <f t="shared" si="147"/>
        <v>0</v>
      </c>
      <c r="BI31" s="246">
        <f t="shared" si="56"/>
        <v>0</v>
      </c>
      <c r="BJ31" s="246">
        <f t="shared" si="57"/>
        <v>0</v>
      </c>
      <c r="BK31" s="402">
        <f t="shared" si="58"/>
        <v>0</v>
      </c>
      <c r="BL31" s="6">
        <f t="shared" si="59"/>
        <v>0</v>
      </c>
      <c r="BM31"/>
      <c r="BN31"/>
      <c r="BO31"/>
      <c r="BP31"/>
      <c r="BQ31"/>
      <c r="BR31"/>
      <c r="BS31"/>
      <c r="BT31"/>
      <c r="BU31"/>
      <c r="BV31"/>
      <c r="BW31"/>
    </row>
    <row r="32" spans="1:75" x14ac:dyDescent="0.15">
      <c r="A32" s="13">
        <v>2.0799999999999998E-3</v>
      </c>
      <c r="B32" s="12">
        <f t="shared" si="98"/>
        <v>2.0799999999999998E-3</v>
      </c>
      <c r="C32" s="63"/>
      <c r="D32" t="s">
        <v>6</v>
      </c>
      <c r="E32" s="14">
        <f t="shared" si="53"/>
        <v>0</v>
      </c>
      <c r="F32" s="14">
        <f t="shared" si="54"/>
        <v>0</v>
      </c>
      <c r="G32" s="42">
        <f t="shared" si="99"/>
        <v>0</v>
      </c>
      <c r="H32" s="42">
        <f t="shared" si="100"/>
        <v>0</v>
      </c>
      <c r="I32" s="42">
        <f t="shared" si="101"/>
        <v>0</v>
      </c>
      <c r="J32" s="42">
        <f t="shared" si="102"/>
        <v>0</v>
      </c>
      <c r="K32" s="42">
        <f t="shared" si="103"/>
        <v>0</v>
      </c>
      <c r="L32" s="284">
        <f t="shared" si="104"/>
        <v>0</v>
      </c>
      <c r="M32" s="284">
        <f t="shared" si="105"/>
        <v>0</v>
      </c>
      <c r="N32" s="284">
        <f t="shared" si="106"/>
        <v>0</v>
      </c>
      <c r="O32" s="284">
        <f t="shared" si="107"/>
        <v>0</v>
      </c>
      <c r="P32" s="284">
        <f t="shared" si="108"/>
        <v>0</v>
      </c>
      <c r="Q32" s="45">
        <f t="shared" si="109"/>
        <v>0</v>
      </c>
      <c r="R32" s="45">
        <f t="shared" si="110"/>
        <v>0</v>
      </c>
      <c r="S32" s="45">
        <f t="shared" si="111"/>
        <v>0</v>
      </c>
      <c r="T32" s="45">
        <f t="shared" si="112"/>
        <v>0</v>
      </c>
      <c r="U32" s="45">
        <f t="shared" si="113"/>
        <v>0</v>
      </c>
      <c r="V32" s="45">
        <f t="shared" si="114"/>
        <v>0</v>
      </c>
      <c r="W32" s="45">
        <f t="shared" si="115"/>
        <v>0</v>
      </c>
      <c r="X32" s="44">
        <f t="shared" si="18"/>
        <v>0</v>
      </c>
      <c r="Y32" s="44">
        <f t="shared" si="19"/>
        <v>0</v>
      </c>
      <c r="Z32" s="44">
        <f t="shared" si="20"/>
        <v>0</v>
      </c>
      <c r="AA32" s="44">
        <f t="shared" si="116"/>
        <v>0</v>
      </c>
      <c r="AB32" s="44">
        <f t="shared" si="117"/>
        <v>0</v>
      </c>
      <c r="AC32" s="44">
        <f t="shared" si="118"/>
        <v>0</v>
      </c>
      <c r="AD32" s="44">
        <f t="shared" si="119"/>
        <v>0</v>
      </c>
      <c r="AE32" s="44">
        <f t="shared" si="120"/>
        <v>0</v>
      </c>
      <c r="AF32" s="44">
        <f t="shared" si="121"/>
        <v>0</v>
      </c>
      <c r="AG32" s="246">
        <f t="shared" si="122"/>
        <v>0</v>
      </c>
      <c r="AH32" s="246">
        <f t="shared" si="123"/>
        <v>0</v>
      </c>
      <c r="AI32" s="246">
        <f t="shared" si="124"/>
        <v>0</v>
      </c>
      <c r="AJ32" s="246">
        <f t="shared" si="125"/>
        <v>0</v>
      </c>
      <c r="AK32" s="246">
        <f t="shared" si="126"/>
        <v>0</v>
      </c>
      <c r="AL32" s="246">
        <f t="shared" si="127"/>
        <v>0</v>
      </c>
      <c r="AM32" s="246">
        <f t="shared" si="128"/>
        <v>0</v>
      </c>
      <c r="AN32" s="246">
        <f t="shared" si="129"/>
        <v>0</v>
      </c>
      <c r="AO32" s="246">
        <f t="shared" si="130"/>
        <v>0</v>
      </c>
      <c r="AP32" s="246">
        <f t="shared" si="131"/>
        <v>0</v>
      </c>
      <c r="AQ32" s="246">
        <f t="shared" si="132"/>
        <v>0</v>
      </c>
      <c r="AR32" s="246">
        <f t="shared" si="133"/>
        <v>0</v>
      </c>
      <c r="AS32" s="246">
        <f t="shared" si="134"/>
        <v>0</v>
      </c>
      <c r="AT32" s="246">
        <f t="shared" si="135"/>
        <v>0</v>
      </c>
      <c r="AU32" s="246">
        <f t="shared" si="136"/>
        <v>0</v>
      </c>
      <c r="AV32" s="246">
        <f t="shared" si="137"/>
        <v>0</v>
      </c>
      <c r="AW32" s="402">
        <f t="shared" si="138"/>
        <v>0</v>
      </c>
      <c r="AX32" s="402">
        <f t="shared" si="139"/>
        <v>0</v>
      </c>
      <c r="AY32" s="42">
        <f t="shared" si="140"/>
        <v>0</v>
      </c>
      <c r="AZ32" s="284">
        <f t="shared" si="141"/>
        <v>0</v>
      </c>
      <c r="BA32" s="45">
        <f t="shared" si="142"/>
        <v>0</v>
      </c>
      <c r="BB32" s="44">
        <f t="shared" si="143"/>
        <v>0</v>
      </c>
      <c r="BC32" s="246">
        <f t="shared" si="55"/>
        <v>0</v>
      </c>
      <c r="BD32" s="12">
        <f t="shared" si="148"/>
        <v>0</v>
      </c>
      <c r="BE32" s="42">
        <f t="shared" si="144"/>
        <v>0</v>
      </c>
      <c r="BF32" s="284">
        <f t="shared" si="145"/>
        <v>0</v>
      </c>
      <c r="BG32" s="45">
        <f t="shared" si="146"/>
        <v>0</v>
      </c>
      <c r="BH32" s="44">
        <f t="shared" si="147"/>
        <v>0</v>
      </c>
      <c r="BI32" s="246">
        <f t="shared" si="56"/>
        <v>0</v>
      </c>
      <c r="BJ32" s="246">
        <f t="shared" si="57"/>
        <v>0</v>
      </c>
      <c r="BK32" s="402">
        <f t="shared" si="58"/>
        <v>0</v>
      </c>
      <c r="BL32" s="6">
        <f t="shared" si="59"/>
        <v>0</v>
      </c>
      <c r="BM32"/>
      <c r="BN32"/>
      <c r="BO32"/>
      <c r="BP32"/>
      <c r="BQ32"/>
      <c r="BR32"/>
      <c r="BS32"/>
      <c r="BT32"/>
      <c r="BU32"/>
      <c r="BV32"/>
      <c r="BW32"/>
    </row>
    <row r="33" spans="1:75" x14ac:dyDescent="0.15">
      <c r="A33" s="13">
        <v>2.0899999999999998E-3</v>
      </c>
      <c r="B33" s="12">
        <f t="shared" si="98"/>
        <v>2.0899999999999998E-3</v>
      </c>
      <c r="C33" s="417"/>
      <c r="D33" t="s">
        <v>6</v>
      </c>
      <c r="E33" s="14">
        <f t="shared" si="53"/>
        <v>0</v>
      </c>
      <c r="F33" s="14">
        <f t="shared" si="54"/>
        <v>0</v>
      </c>
      <c r="G33" s="42">
        <f t="shared" si="99"/>
        <v>0</v>
      </c>
      <c r="H33" s="42">
        <f t="shared" si="100"/>
        <v>0</v>
      </c>
      <c r="I33" s="42">
        <f t="shared" si="101"/>
        <v>0</v>
      </c>
      <c r="J33" s="42">
        <f t="shared" si="102"/>
        <v>0</v>
      </c>
      <c r="K33" s="42">
        <f t="shared" si="103"/>
        <v>0</v>
      </c>
      <c r="L33" s="284">
        <f t="shared" si="104"/>
        <v>0</v>
      </c>
      <c r="M33" s="284">
        <f t="shared" si="105"/>
        <v>0</v>
      </c>
      <c r="N33" s="284">
        <f t="shared" si="106"/>
        <v>0</v>
      </c>
      <c r="O33" s="284">
        <f t="shared" si="107"/>
        <v>0</v>
      </c>
      <c r="P33" s="284">
        <f t="shared" si="108"/>
        <v>0</v>
      </c>
      <c r="Q33" s="45">
        <f t="shared" si="109"/>
        <v>0</v>
      </c>
      <c r="R33" s="45">
        <f t="shared" si="110"/>
        <v>0</v>
      </c>
      <c r="S33" s="45">
        <f t="shared" si="111"/>
        <v>0</v>
      </c>
      <c r="T33" s="45">
        <f t="shared" si="112"/>
        <v>0</v>
      </c>
      <c r="U33" s="45">
        <f t="shared" si="113"/>
        <v>0</v>
      </c>
      <c r="V33" s="45">
        <f t="shared" si="114"/>
        <v>0</v>
      </c>
      <c r="W33" s="45">
        <f t="shared" si="115"/>
        <v>0</v>
      </c>
      <c r="X33" s="44">
        <f t="shared" si="18"/>
        <v>0</v>
      </c>
      <c r="Y33" s="44">
        <f t="shared" si="19"/>
        <v>0</v>
      </c>
      <c r="Z33" s="44">
        <f t="shared" si="20"/>
        <v>0</v>
      </c>
      <c r="AA33" s="44">
        <f t="shared" si="116"/>
        <v>0</v>
      </c>
      <c r="AB33" s="44">
        <f t="shared" si="117"/>
        <v>0</v>
      </c>
      <c r="AC33" s="44">
        <f t="shared" si="118"/>
        <v>0</v>
      </c>
      <c r="AD33" s="44">
        <f t="shared" si="119"/>
        <v>0</v>
      </c>
      <c r="AE33" s="44">
        <f t="shared" si="120"/>
        <v>0</v>
      </c>
      <c r="AF33" s="44">
        <f t="shared" si="121"/>
        <v>0</v>
      </c>
      <c r="AG33" s="246">
        <f t="shared" si="122"/>
        <v>0</v>
      </c>
      <c r="AH33" s="246">
        <f t="shared" si="123"/>
        <v>0</v>
      </c>
      <c r="AI33" s="246">
        <f t="shared" si="124"/>
        <v>0</v>
      </c>
      <c r="AJ33" s="246">
        <f t="shared" si="125"/>
        <v>0</v>
      </c>
      <c r="AK33" s="246">
        <f t="shared" si="126"/>
        <v>0</v>
      </c>
      <c r="AL33" s="246">
        <f t="shared" si="127"/>
        <v>0</v>
      </c>
      <c r="AM33" s="246">
        <f t="shared" si="128"/>
        <v>0</v>
      </c>
      <c r="AN33" s="246">
        <f t="shared" si="129"/>
        <v>0</v>
      </c>
      <c r="AO33" s="246">
        <f t="shared" si="130"/>
        <v>0</v>
      </c>
      <c r="AP33" s="246">
        <f t="shared" si="131"/>
        <v>0</v>
      </c>
      <c r="AQ33" s="246">
        <f t="shared" si="132"/>
        <v>0</v>
      </c>
      <c r="AR33" s="246">
        <f t="shared" si="133"/>
        <v>0</v>
      </c>
      <c r="AS33" s="246">
        <f t="shared" si="134"/>
        <v>0</v>
      </c>
      <c r="AT33" s="246">
        <f t="shared" si="135"/>
        <v>0</v>
      </c>
      <c r="AU33" s="246">
        <f t="shared" si="136"/>
        <v>0</v>
      </c>
      <c r="AV33" s="246">
        <f t="shared" si="137"/>
        <v>0</v>
      </c>
      <c r="AW33" s="402">
        <f t="shared" si="138"/>
        <v>0</v>
      </c>
      <c r="AX33" s="402">
        <f t="shared" si="139"/>
        <v>0</v>
      </c>
      <c r="AY33" s="42">
        <f t="shared" si="140"/>
        <v>0</v>
      </c>
      <c r="AZ33" s="284">
        <f t="shared" si="141"/>
        <v>0</v>
      </c>
      <c r="BA33" s="45">
        <f t="shared" si="142"/>
        <v>0</v>
      </c>
      <c r="BB33" s="44">
        <f t="shared" si="143"/>
        <v>0</v>
      </c>
      <c r="BC33" s="246">
        <f t="shared" si="55"/>
        <v>0</v>
      </c>
      <c r="BD33" s="12">
        <f t="shared" si="148"/>
        <v>0</v>
      </c>
      <c r="BE33" s="42">
        <f t="shared" si="144"/>
        <v>0</v>
      </c>
      <c r="BF33" s="284">
        <f t="shared" si="145"/>
        <v>0</v>
      </c>
      <c r="BG33" s="45">
        <f t="shared" si="146"/>
        <v>0</v>
      </c>
      <c r="BH33" s="44">
        <f t="shared" si="147"/>
        <v>0</v>
      </c>
      <c r="BI33" s="246">
        <f t="shared" si="56"/>
        <v>0</v>
      </c>
      <c r="BJ33" s="246">
        <f t="shared" si="57"/>
        <v>0</v>
      </c>
      <c r="BK33" s="402">
        <f t="shared" si="58"/>
        <v>0</v>
      </c>
      <c r="BL33" s="6">
        <f t="shared" si="59"/>
        <v>0</v>
      </c>
      <c r="BM33"/>
      <c r="BN33"/>
      <c r="BO33"/>
      <c r="BP33"/>
      <c r="BQ33"/>
      <c r="BR33"/>
      <c r="BS33"/>
      <c r="BT33"/>
      <c r="BU33"/>
      <c r="BV33"/>
      <c r="BW33"/>
    </row>
    <row r="34" spans="1:75" x14ac:dyDescent="0.15">
      <c r="A34" s="13">
        <v>2.0999999999999999E-3</v>
      </c>
      <c r="B34" s="12">
        <f t="shared" si="98"/>
        <v>2.0999999999999999E-3</v>
      </c>
      <c r="C34" s="63"/>
      <c r="D34" t="s">
        <v>6</v>
      </c>
      <c r="E34" s="14">
        <f t="shared" si="53"/>
        <v>0</v>
      </c>
      <c r="F34" s="14">
        <f t="shared" si="54"/>
        <v>0</v>
      </c>
      <c r="G34" s="42">
        <f t="shared" si="99"/>
        <v>0</v>
      </c>
      <c r="H34" s="42">
        <f t="shared" si="100"/>
        <v>0</v>
      </c>
      <c r="I34" s="42">
        <f t="shared" si="101"/>
        <v>0</v>
      </c>
      <c r="J34" s="42">
        <f t="shared" si="102"/>
        <v>0</v>
      </c>
      <c r="K34" s="42">
        <f t="shared" si="103"/>
        <v>0</v>
      </c>
      <c r="L34" s="284">
        <f t="shared" si="104"/>
        <v>0</v>
      </c>
      <c r="M34" s="284">
        <f t="shared" si="105"/>
        <v>0</v>
      </c>
      <c r="N34" s="284">
        <f t="shared" si="106"/>
        <v>0</v>
      </c>
      <c r="O34" s="284">
        <f t="shared" si="107"/>
        <v>0</v>
      </c>
      <c r="P34" s="284">
        <f t="shared" si="108"/>
        <v>0</v>
      </c>
      <c r="Q34" s="45">
        <f t="shared" si="109"/>
        <v>0</v>
      </c>
      <c r="R34" s="45">
        <f t="shared" si="110"/>
        <v>0</v>
      </c>
      <c r="S34" s="45">
        <f t="shared" si="111"/>
        <v>0</v>
      </c>
      <c r="T34" s="45">
        <f t="shared" si="112"/>
        <v>0</v>
      </c>
      <c r="U34" s="45">
        <f t="shared" si="113"/>
        <v>0</v>
      </c>
      <c r="V34" s="45">
        <f t="shared" si="114"/>
        <v>0</v>
      </c>
      <c r="W34" s="45">
        <f t="shared" si="115"/>
        <v>0</v>
      </c>
      <c r="X34" s="44">
        <f t="shared" si="18"/>
        <v>0</v>
      </c>
      <c r="Y34" s="44">
        <f t="shared" si="19"/>
        <v>0</v>
      </c>
      <c r="Z34" s="44">
        <f t="shared" si="20"/>
        <v>0</v>
      </c>
      <c r="AA34" s="44">
        <f t="shared" si="116"/>
        <v>0</v>
      </c>
      <c r="AB34" s="44">
        <f t="shared" si="117"/>
        <v>0</v>
      </c>
      <c r="AC34" s="44">
        <f t="shared" si="118"/>
        <v>0</v>
      </c>
      <c r="AD34" s="44">
        <f t="shared" si="119"/>
        <v>0</v>
      </c>
      <c r="AE34" s="44">
        <f t="shared" si="120"/>
        <v>0</v>
      </c>
      <c r="AF34" s="44">
        <f t="shared" si="121"/>
        <v>0</v>
      </c>
      <c r="AG34" s="246">
        <f t="shared" si="122"/>
        <v>0</v>
      </c>
      <c r="AH34" s="246">
        <f t="shared" si="123"/>
        <v>0</v>
      </c>
      <c r="AI34" s="246">
        <f t="shared" si="124"/>
        <v>0</v>
      </c>
      <c r="AJ34" s="246">
        <f t="shared" si="125"/>
        <v>0</v>
      </c>
      <c r="AK34" s="246">
        <f t="shared" si="126"/>
        <v>0</v>
      </c>
      <c r="AL34" s="246">
        <f t="shared" si="127"/>
        <v>0</v>
      </c>
      <c r="AM34" s="246">
        <f t="shared" si="128"/>
        <v>0</v>
      </c>
      <c r="AN34" s="246">
        <f t="shared" si="129"/>
        <v>0</v>
      </c>
      <c r="AO34" s="246">
        <f t="shared" si="130"/>
        <v>0</v>
      </c>
      <c r="AP34" s="246">
        <f t="shared" si="131"/>
        <v>0</v>
      </c>
      <c r="AQ34" s="246">
        <f t="shared" si="132"/>
        <v>0</v>
      </c>
      <c r="AR34" s="246">
        <f t="shared" si="133"/>
        <v>0</v>
      </c>
      <c r="AS34" s="246">
        <f t="shared" si="134"/>
        <v>0</v>
      </c>
      <c r="AT34" s="246">
        <f t="shared" si="135"/>
        <v>0</v>
      </c>
      <c r="AU34" s="246">
        <f t="shared" si="136"/>
        <v>0</v>
      </c>
      <c r="AV34" s="246">
        <f t="shared" si="137"/>
        <v>0</v>
      </c>
      <c r="AW34" s="402">
        <f t="shared" si="138"/>
        <v>0</v>
      </c>
      <c r="AX34" s="402">
        <f t="shared" si="139"/>
        <v>0</v>
      </c>
      <c r="AY34" s="42">
        <f t="shared" si="140"/>
        <v>0</v>
      </c>
      <c r="AZ34" s="284">
        <f t="shared" si="141"/>
        <v>0</v>
      </c>
      <c r="BA34" s="45">
        <f t="shared" si="142"/>
        <v>0</v>
      </c>
      <c r="BB34" s="44">
        <f t="shared" si="143"/>
        <v>0</v>
      </c>
      <c r="BC34" s="246">
        <f t="shared" si="55"/>
        <v>0</v>
      </c>
      <c r="BD34" s="12">
        <f t="shared" si="148"/>
        <v>0</v>
      </c>
      <c r="BE34" s="42">
        <f t="shared" si="144"/>
        <v>0</v>
      </c>
      <c r="BF34" s="284">
        <f t="shared" si="145"/>
        <v>0</v>
      </c>
      <c r="BG34" s="45">
        <f t="shared" si="146"/>
        <v>0</v>
      </c>
      <c r="BH34" s="44">
        <f t="shared" si="147"/>
        <v>0</v>
      </c>
      <c r="BI34" s="246">
        <f t="shared" si="56"/>
        <v>0</v>
      </c>
      <c r="BJ34" s="246">
        <f t="shared" si="57"/>
        <v>0</v>
      </c>
      <c r="BK34" s="402">
        <f t="shared" si="58"/>
        <v>0</v>
      </c>
      <c r="BL34" s="6">
        <f t="shared" si="59"/>
        <v>0</v>
      </c>
      <c r="BM34"/>
      <c r="BN34"/>
      <c r="BO34"/>
      <c r="BP34"/>
      <c r="BQ34"/>
      <c r="BR34"/>
      <c r="BS34"/>
      <c r="BT34"/>
      <c r="BU34"/>
      <c r="BV34"/>
      <c r="BW34"/>
    </row>
    <row r="35" spans="1:75" x14ac:dyDescent="0.15">
      <c r="A35" s="13">
        <v>2.1099999999999999E-3</v>
      </c>
      <c r="B35" s="12">
        <f t="shared" si="98"/>
        <v>2.1099999999999999E-3</v>
      </c>
      <c r="D35" t="s">
        <v>6</v>
      </c>
      <c r="E35" s="14">
        <f t="shared" si="53"/>
        <v>0</v>
      </c>
      <c r="F35" s="14">
        <f t="shared" si="54"/>
        <v>0</v>
      </c>
      <c r="G35" s="42">
        <f t="shared" si="99"/>
        <v>0</v>
      </c>
      <c r="H35" s="42">
        <f t="shared" si="100"/>
        <v>0</v>
      </c>
      <c r="I35" s="42">
        <f t="shared" si="101"/>
        <v>0</v>
      </c>
      <c r="J35" s="42">
        <f t="shared" si="102"/>
        <v>0</v>
      </c>
      <c r="K35" s="42">
        <f t="shared" si="103"/>
        <v>0</v>
      </c>
      <c r="L35" s="284">
        <f t="shared" si="104"/>
        <v>0</v>
      </c>
      <c r="M35" s="284">
        <f t="shared" si="105"/>
        <v>0</v>
      </c>
      <c r="N35" s="284">
        <f t="shared" si="106"/>
        <v>0</v>
      </c>
      <c r="O35" s="284">
        <f t="shared" si="107"/>
        <v>0</v>
      </c>
      <c r="P35" s="284">
        <f t="shared" si="108"/>
        <v>0</v>
      </c>
      <c r="Q35" s="45">
        <f t="shared" si="109"/>
        <v>0</v>
      </c>
      <c r="R35" s="45">
        <f t="shared" si="110"/>
        <v>0</v>
      </c>
      <c r="S35" s="45">
        <f t="shared" si="111"/>
        <v>0</v>
      </c>
      <c r="T35" s="45">
        <f t="shared" si="112"/>
        <v>0</v>
      </c>
      <c r="U35" s="45">
        <f t="shared" si="113"/>
        <v>0</v>
      </c>
      <c r="V35" s="45">
        <f t="shared" si="114"/>
        <v>0</v>
      </c>
      <c r="W35" s="45">
        <f t="shared" si="115"/>
        <v>0</v>
      </c>
      <c r="X35" s="44">
        <f t="shared" si="18"/>
        <v>0</v>
      </c>
      <c r="Y35" s="44">
        <f t="shared" si="19"/>
        <v>0</v>
      </c>
      <c r="Z35" s="44">
        <f t="shared" si="20"/>
        <v>0</v>
      </c>
      <c r="AA35" s="44">
        <f t="shared" si="116"/>
        <v>0</v>
      </c>
      <c r="AB35" s="44">
        <f t="shared" si="117"/>
        <v>0</v>
      </c>
      <c r="AC35" s="44">
        <f t="shared" si="118"/>
        <v>0</v>
      </c>
      <c r="AD35" s="44">
        <f t="shared" si="119"/>
        <v>0</v>
      </c>
      <c r="AE35" s="44">
        <f t="shared" si="120"/>
        <v>0</v>
      </c>
      <c r="AF35" s="44">
        <f t="shared" si="121"/>
        <v>0</v>
      </c>
      <c r="AG35" s="246">
        <f t="shared" si="122"/>
        <v>0</v>
      </c>
      <c r="AH35" s="246">
        <f t="shared" si="123"/>
        <v>0</v>
      </c>
      <c r="AI35" s="246">
        <f t="shared" si="124"/>
        <v>0</v>
      </c>
      <c r="AJ35" s="246">
        <f t="shared" si="125"/>
        <v>0</v>
      </c>
      <c r="AK35" s="246">
        <f t="shared" si="126"/>
        <v>0</v>
      </c>
      <c r="AL35" s="246">
        <f t="shared" si="127"/>
        <v>0</v>
      </c>
      <c r="AM35" s="246">
        <f t="shared" si="128"/>
        <v>0</v>
      </c>
      <c r="AN35" s="246">
        <f t="shared" si="129"/>
        <v>0</v>
      </c>
      <c r="AO35" s="246">
        <f t="shared" si="130"/>
        <v>0</v>
      </c>
      <c r="AP35" s="246">
        <f t="shared" si="131"/>
        <v>0</v>
      </c>
      <c r="AQ35" s="246">
        <f t="shared" si="132"/>
        <v>0</v>
      </c>
      <c r="AR35" s="246">
        <f t="shared" si="133"/>
        <v>0</v>
      </c>
      <c r="AS35" s="246">
        <f t="shared" si="134"/>
        <v>0</v>
      </c>
      <c r="AT35" s="246">
        <f t="shared" si="135"/>
        <v>0</v>
      </c>
      <c r="AU35" s="246">
        <f t="shared" si="136"/>
        <v>0</v>
      </c>
      <c r="AV35" s="246">
        <f t="shared" si="137"/>
        <v>0</v>
      </c>
      <c r="AW35" s="402">
        <f t="shared" si="138"/>
        <v>0</v>
      </c>
      <c r="AX35" s="402">
        <f t="shared" si="139"/>
        <v>0</v>
      </c>
      <c r="AY35" s="42">
        <f t="shared" si="140"/>
        <v>0</v>
      </c>
      <c r="AZ35" s="284">
        <f t="shared" si="141"/>
        <v>0</v>
      </c>
      <c r="BA35" s="45">
        <f t="shared" si="142"/>
        <v>0</v>
      </c>
      <c r="BB35" s="44">
        <f t="shared" si="143"/>
        <v>0</v>
      </c>
      <c r="BC35" s="246">
        <f t="shared" si="55"/>
        <v>0</v>
      </c>
      <c r="BD35" s="12">
        <f t="shared" si="148"/>
        <v>0</v>
      </c>
      <c r="BE35" s="42">
        <f t="shared" si="144"/>
        <v>0</v>
      </c>
      <c r="BF35" s="284">
        <f t="shared" si="145"/>
        <v>0</v>
      </c>
      <c r="BG35" s="45">
        <f t="shared" si="146"/>
        <v>0</v>
      </c>
      <c r="BH35" s="44">
        <f t="shared" si="147"/>
        <v>0</v>
      </c>
      <c r="BI35" s="246">
        <f t="shared" si="56"/>
        <v>0</v>
      </c>
      <c r="BJ35" s="246">
        <f t="shared" si="57"/>
        <v>0</v>
      </c>
      <c r="BK35" s="402">
        <f t="shared" si="58"/>
        <v>0</v>
      </c>
      <c r="BL35" s="6">
        <f t="shared" si="59"/>
        <v>0</v>
      </c>
      <c r="BM35"/>
      <c r="BN35"/>
      <c r="BO35"/>
      <c r="BP35"/>
      <c r="BQ35"/>
      <c r="BR35"/>
      <c r="BS35"/>
      <c r="BT35"/>
      <c r="BU35"/>
      <c r="BV35"/>
      <c r="BW35"/>
    </row>
    <row r="36" spans="1:75" x14ac:dyDescent="0.15">
      <c r="A36" s="13">
        <v>2.1199999999999999E-3</v>
      </c>
      <c r="B36" s="12">
        <f t="shared" si="98"/>
        <v>2.1199999999999999E-3</v>
      </c>
      <c r="D36" t="s">
        <v>6</v>
      </c>
      <c r="E36" s="14">
        <f t="shared" si="53"/>
        <v>0</v>
      </c>
      <c r="F36" s="14">
        <f t="shared" si="54"/>
        <v>0</v>
      </c>
      <c r="G36" s="42">
        <f t="shared" si="99"/>
        <v>0</v>
      </c>
      <c r="H36" s="42">
        <f t="shared" si="100"/>
        <v>0</v>
      </c>
      <c r="I36" s="42">
        <f t="shared" si="101"/>
        <v>0</v>
      </c>
      <c r="J36" s="42">
        <f t="shared" si="102"/>
        <v>0</v>
      </c>
      <c r="K36" s="42">
        <f t="shared" si="103"/>
        <v>0</v>
      </c>
      <c r="L36" s="284">
        <f t="shared" si="104"/>
        <v>0</v>
      </c>
      <c r="M36" s="284">
        <f t="shared" si="105"/>
        <v>0</v>
      </c>
      <c r="N36" s="284">
        <f t="shared" si="106"/>
        <v>0</v>
      </c>
      <c r="O36" s="284">
        <f t="shared" si="107"/>
        <v>0</v>
      </c>
      <c r="P36" s="284">
        <f t="shared" si="108"/>
        <v>0</v>
      </c>
      <c r="Q36" s="45">
        <f t="shared" si="109"/>
        <v>0</v>
      </c>
      <c r="R36" s="45">
        <f t="shared" si="110"/>
        <v>0</v>
      </c>
      <c r="S36" s="45">
        <f t="shared" si="111"/>
        <v>0</v>
      </c>
      <c r="T36" s="45">
        <f t="shared" si="112"/>
        <v>0</v>
      </c>
      <c r="U36" s="45">
        <f t="shared" si="113"/>
        <v>0</v>
      </c>
      <c r="V36" s="45">
        <f t="shared" si="114"/>
        <v>0</v>
      </c>
      <c r="W36" s="45">
        <f t="shared" si="115"/>
        <v>0</v>
      </c>
      <c r="X36" s="44">
        <f t="shared" si="18"/>
        <v>0</v>
      </c>
      <c r="Y36" s="44">
        <f t="shared" si="19"/>
        <v>0</v>
      </c>
      <c r="Z36" s="44">
        <f t="shared" si="20"/>
        <v>0</v>
      </c>
      <c r="AA36" s="44">
        <f t="shared" si="116"/>
        <v>0</v>
      </c>
      <c r="AB36" s="44">
        <f t="shared" si="117"/>
        <v>0</v>
      </c>
      <c r="AC36" s="44">
        <f t="shared" si="118"/>
        <v>0</v>
      </c>
      <c r="AD36" s="44">
        <f t="shared" si="119"/>
        <v>0</v>
      </c>
      <c r="AE36" s="44">
        <f t="shared" si="120"/>
        <v>0</v>
      </c>
      <c r="AF36" s="44">
        <f t="shared" si="121"/>
        <v>0</v>
      </c>
      <c r="AG36" s="246">
        <f t="shared" si="122"/>
        <v>0</v>
      </c>
      <c r="AH36" s="246">
        <f t="shared" si="123"/>
        <v>0</v>
      </c>
      <c r="AI36" s="246">
        <f t="shared" si="124"/>
        <v>0</v>
      </c>
      <c r="AJ36" s="246">
        <f t="shared" si="125"/>
        <v>0</v>
      </c>
      <c r="AK36" s="246">
        <f t="shared" si="126"/>
        <v>0</v>
      </c>
      <c r="AL36" s="246">
        <f t="shared" si="127"/>
        <v>0</v>
      </c>
      <c r="AM36" s="246">
        <f t="shared" si="128"/>
        <v>0</v>
      </c>
      <c r="AN36" s="246">
        <f t="shared" si="129"/>
        <v>0</v>
      </c>
      <c r="AO36" s="246">
        <f t="shared" si="130"/>
        <v>0</v>
      </c>
      <c r="AP36" s="246">
        <f t="shared" si="131"/>
        <v>0</v>
      </c>
      <c r="AQ36" s="246">
        <f t="shared" si="132"/>
        <v>0</v>
      </c>
      <c r="AR36" s="246">
        <f t="shared" si="133"/>
        <v>0</v>
      </c>
      <c r="AS36" s="246">
        <f t="shared" si="134"/>
        <v>0</v>
      </c>
      <c r="AT36" s="246">
        <f t="shared" si="135"/>
        <v>0</v>
      </c>
      <c r="AU36" s="246">
        <f t="shared" si="136"/>
        <v>0</v>
      </c>
      <c r="AV36" s="246">
        <f t="shared" si="137"/>
        <v>0</v>
      </c>
      <c r="AW36" s="402">
        <f t="shared" si="138"/>
        <v>0</v>
      </c>
      <c r="AX36" s="402">
        <f t="shared" si="139"/>
        <v>0</v>
      </c>
      <c r="AY36" s="42">
        <f t="shared" si="140"/>
        <v>0</v>
      </c>
      <c r="AZ36" s="284">
        <f t="shared" si="141"/>
        <v>0</v>
      </c>
      <c r="BA36" s="45">
        <f t="shared" si="142"/>
        <v>0</v>
      </c>
      <c r="BB36" s="44">
        <f t="shared" si="143"/>
        <v>0</v>
      </c>
      <c r="BC36" s="246">
        <f t="shared" si="55"/>
        <v>0</v>
      </c>
      <c r="BD36" s="12">
        <f t="shared" si="148"/>
        <v>0</v>
      </c>
      <c r="BE36" s="42">
        <f t="shared" si="144"/>
        <v>0</v>
      </c>
      <c r="BF36" s="284">
        <f t="shared" si="145"/>
        <v>0</v>
      </c>
      <c r="BG36" s="45">
        <f t="shared" si="146"/>
        <v>0</v>
      </c>
      <c r="BH36" s="44">
        <f t="shared" si="147"/>
        <v>0</v>
      </c>
      <c r="BI36" s="246">
        <f t="shared" si="56"/>
        <v>0</v>
      </c>
      <c r="BJ36" s="246">
        <f t="shared" si="57"/>
        <v>0</v>
      </c>
      <c r="BK36" s="402">
        <f t="shared" si="58"/>
        <v>0</v>
      </c>
      <c r="BL36" s="6">
        <f t="shared" si="59"/>
        <v>0</v>
      </c>
      <c r="BM36"/>
      <c r="BN36"/>
      <c r="BO36"/>
      <c r="BP36"/>
      <c r="BQ36"/>
      <c r="BR36"/>
      <c r="BS36"/>
      <c r="BT36"/>
      <c r="BU36"/>
      <c r="BV36"/>
      <c r="BW36"/>
    </row>
    <row r="37" spans="1:75" s="26" customFormat="1" x14ac:dyDescent="0.15">
      <c r="A37" s="27"/>
      <c r="C37" s="6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BL37" s="29"/>
      <c r="BM37" s="29"/>
      <c r="BN37" s="29"/>
      <c r="BO37" s="29"/>
      <c r="BP37" s="29"/>
      <c r="BQ37" s="29"/>
      <c r="BR37" s="29"/>
      <c r="BS37" s="29"/>
      <c r="BT37" s="29"/>
      <c r="BU37" s="29"/>
      <c r="BV37" s="29"/>
      <c r="BW37" s="29"/>
    </row>
    <row r="38" spans="1:75" x14ac:dyDescent="0.15">
      <c r="C38" s="66" t="s">
        <v>16</v>
      </c>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E38" s="12"/>
      <c r="BF38" s="12"/>
      <c r="BG38" s="12"/>
      <c r="BH38" s="12"/>
      <c r="BI38" s="12"/>
      <c r="BJ38" s="12"/>
      <c r="BK38" s="12"/>
      <c r="BL38"/>
      <c r="BM38"/>
      <c r="BN38"/>
      <c r="BO38"/>
      <c r="BP38"/>
      <c r="BQ38"/>
      <c r="BR38"/>
      <c r="BS38"/>
      <c r="BT38"/>
      <c r="BU38"/>
      <c r="BV38"/>
      <c r="BW38"/>
    </row>
    <row r="39" spans="1:75" x14ac:dyDescent="0.15">
      <c r="C39" s="66" t="s">
        <v>17</v>
      </c>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E39" s="12"/>
      <c r="BF39" s="12"/>
      <c r="BG39" s="12"/>
      <c r="BH39" s="12"/>
      <c r="BI39" s="12"/>
      <c r="BJ39" s="12"/>
      <c r="BK39" s="12"/>
      <c r="BL39"/>
      <c r="BM39"/>
      <c r="BN39"/>
      <c r="BO39"/>
      <c r="BP39"/>
      <c r="BQ39"/>
      <c r="BR39"/>
      <c r="BS39"/>
      <c r="BT39"/>
      <c r="BU39"/>
      <c r="BV39"/>
      <c r="BW39"/>
    </row>
    <row r="40" spans="1:75" x14ac:dyDescent="0.15">
      <c r="C40" s="66" t="s">
        <v>8</v>
      </c>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E40" s="12"/>
      <c r="BF40" s="12"/>
      <c r="BG40" s="12"/>
      <c r="BH40" s="12"/>
      <c r="BI40" s="12"/>
      <c r="BJ40" s="12"/>
      <c r="BK40" s="12"/>
      <c r="BL40"/>
      <c r="BM40"/>
      <c r="BN40"/>
      <c r="BO40"/>
      <c r="BP40"/>
      <c r="BQ40"/>
      <c r="BR40"/>
      <c r="BS40"/>
      <c r="BT40"/>
      <c r="BU40"/>
      <c r="BV40"/>
      <c r="BW40"/>
    </row>
    <row r="41" spans="1:75" x14ac:dyDescent="0.15">
      <c r="C41" s="66" t="s">
        <v>15</v>
      </c>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E41" s="12"/>
      <c r="BF41" s="12"/>
      <c r="BG41" s="12"/>
      <c r="BH41" s="12"/>
      <c r="BI41" s="12"/>
      <c r="BJ41" s="12"/>
      <c r="BK41" s="12"/>
      <c r="BL41"/>
      <c r="BM41"/>
      <c r="BN41"/>
      <c r="BO41"/>
      <c r="BP41"/>
      <c r="BQ41"/>
      <c r="BR41"/>
      <c r="BS41"/>
      <c r="BT41"/>
      <c r="BU41"/>
      <c r="BV41"/>
      <c r="BW41"/>
    </row>
    <row r="42" spans="1:75" x14ac:dyDescent="0.15">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E42" s="12"/>
      <c r="BF42" s="12"/>
      <c r="BG42" s="12"/>
      <c r="BH42" s="12"/>
      <c r="BI42" s="12"/>
      <c r="BJ42" s="12"/>
      <c r="BK42" s="12"/>
    </row>
    <row r="43" spans="1:75" ht="18" x14ac:dyDescent="0.2">
      <c r="A43" s="416"/>
      <c r="B43" s="415"/>
      <c r="C43" s="415"/>
      <c r="D43" s="415"/>
      <c r="E43" s="415"/>
      <c r="F43" s="415"/>
      <c r="G43" s="415"/>
      <c r="H43" s="415"/>
      <c r="I43" s="415"/>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E43" s="12"/>
      <c r="BF43" s="12"/>
      <c r="BG43" s="12"/>
      <c r="BH43" s="12"/>
      <c r="BI43" s="12"/>
      <c r="BJ43" s="12"/>
      <c r="BK43" s="12"/>
    </row>
    <row r="44" spans="1:75" x14ac:dyDescent="0.15">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E44" s="12"/>
      <c r="BF44" s="12"/>
      <c r="BG44" s="12"/>
      <c r="BH44" s="12"/>
      <c r="BI44" s="12"/>
      <c r="BJ44" s="12"/>
      <c r="BK44" s="12"/>
    </row>
    <row r="45" spans="1:75" x14ac:dyDescent="0.15">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E45" s="12"/>
      <c r="BF45" s="12"/>
      <c r="BG45" s="12"/>
      <c r="BH45" s="12"/>
      <c r="BI45" s="12"/>
      <c r="BJ45" s="12"/>
      <c r="BK45" s="12"/>
    </row>
    <row r="46" spans="1:75" x14ac:dyDescent="0.15">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E46" s="12"/>
      <c r="BF46" s="12"/>
      <c r="BG46" s="12"/>
      <c r="BH46" s="12"/>
      <c r="BI46" s="12"/>
      <c r="BJ46" s="12"/>
      <c r="BK46" s="12"/>
    </row>
    <row r="47" spans="1:75" x14ac:dyDescent="0.15">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E47" s="12"/>
      <c r="BF47" s="12"/>
      <c r="BG47" s="12"/>
      <c r="BH47" s="12"/>
      <c r="BI47" s="12"/>
      <c r="BJ47" s="12"/>
      <c r="BK47" s="12"/>
    </row>
    <row r="48" spans="1:75" x14ac:dyDescent="0.15">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E48" s="12"/>
      <c r="BF48" s="12"/>
      <c r="BG48" s="12"/>
      <c r="BH48" s="12"/>
      <c r="BI48" s="12"/>
      <c r="BJ48" s="12"/>
      <c r="BK48" s="12"/>
    </row>
    <row r="49" spans="33:63" x14ac:dyDescent="0.15">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E49" s="12"/>
      <c r="BF49" s="12"/>
      <c r="BG49" s="12"/>
      <c r="BH49" s="12"/>
      <c r="BI49" s="12"/>
      <c r="BJ49" s="12"/>
      <c r="BK49" s="12"/>
    </row>
    <row r="50" spans="33:63" x14ac:dyDescent="0.15">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E50" s="12"/>
      <c r="BF50" s="12"/>
      <c r="BG50" s="12"/>
      <c r="BH50" s="12"/>
      <c r="BI50" s="12"/>
      <c r="BJ50" s="12"/>
      <c r="BK50" s="12"/>
    </row>
    <row r="51" spans="33:63" x14ac:dyDescent="0.15">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E51" s="12"/>
      <c r="BF51" s="12"/>
      <c r="BG51" s="12"/>
      <c r="BH51" s="12"/>
      <c r="BI51" s="12"/>
      <c r="BJ51" s="12"/>
      <c r="BK51" s="12"/>
    </row>
    <row r="52" spans="33:63" x14ac:dyDescent="0.15">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E52" s="12"/>
      <c r="BF52" s="12"/>
      <c r="BG52" s="12"/>
      <c r="BH52" s="12"/>
      <c r="BI52" s="12"/>
      <c r="BJ52" s="12"/>
      <c r="BK52" s="12"/>
    </row>
    <row r="53" spans="33:63" x14ac:dyDescent="0.15">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E53" s="12"/>
      <c r="BF53" s="12"/>
      <c r="BG53" s="12"/>
      <c r="BH53" s="12"/>
      <c r="BI53" s="12"/>
      <c r="BJ53" s="12"/>
      <c r="BK53" s="12"/>
    </row>
    <row r="54" spans="33:63" x14ac:dyDescent="0.15">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E54" s="12"/>
      <c r="BF54" s="12"/>
      <c r="BG54" s="12"/>
      <c r="BH54" s="12"/>
      <c r="BI54" s="12"/>
      <c r="BJ54" s="12"/>
      <c r="BK54" s="12"/>
    </row>
    <row r="55" spans="33:63" x14ac:dyDescent="0.15">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E55" s="12"/>
      <c r="BF55" s="12"/>
      <c r="BG55" s="12"/>
      <c r="BH55" s="12"/>
      <c r="BI55" s="12"/>
      <c r="BJ55" s="12"/>
      <c r="BK55" s="12"/>
    </row>
    <row r="56" spans="33:63" x14ac:dyDescent="0.15">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E56" s="12"/>
      <c r="BF56" s="12"/>
      <c r="BG56" s="12"/>
      <c r="BH56" s="12"/>
      <c r="BI56" s="12"/>
      <c r="BJ56" s="12"/>
      <c r="BK56" s="12"/>
    </row>
    <row r="57" spans="33:63" x14ac:dyDescent="0.15">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E57" s="12"/>
      <c r="BF57" s="12"/>
      <c r="BG57" s="12"/>
      <c r="BH57" s="12"/>
      <c r="BI57" s="12"/>
      <c r="BJ57" s="12"/>
      <c r="BK57" s="12"/>
    </row>
    <row r="58" spans="33:63" x14ac:dyDescent="0.15">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E58" s="12"/>
      <c r="BF58" s="12"/>
      <c r="BG58" s="12"/>
      <c r="BH58" s="12"/>
      <c r="BI58" s="12"/>
      <c r="BJ58" s="12"/>
      <c r="BK58" s="12"/>
    </row>
    <row r="59" spans="33:63" x14ac:dyDescent="0.15">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E59" s="12"/>
      <c r="BF59" s="12"/>
      <c r="BG59" s="12"/>
      <c r="BH59" s="12"/>
      <c r="BI59" s="12"/>
      <c r="BJ59" s="12"/>
      <c r="BK59" s="12"/>
    </row>
    <row r="60" spans="33:63" x14ac:dyDescent="0.15">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E60" s="12"/>
      <c r="BF60" s="12"/>
      <c r="BG60" s="12"/>
      <c r="BH60" s="12"/>
      <c r="BI60" s="12"/>
      <c r="BJ60" s="12"/>
      <c r="BK60" s="12"/>
    </row>
    <row r="61" spans="33:63" x14ac:dyDescent="0.15">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E61" s="12"/>
      <c r="BF61" s="12"/>
      <c r="BG61" s="12"/>
      <c r="BH61" s="12"/>
      <c r="BI61" s="12"/>
      <c r="BJ61" s="12"/>
      <c r="BK61" s="12"/>
    </row>
    <row r="62" spans="33:63" x14ac:dyDescent="0.15">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E62" s="12"/>
      <c r="BF62" s="12"/>
      <c r="BG62" s="12"/>
      <c r="BH62" s="12"/>
      <c r="BI62" s="12"/>
      <c r="BJ62" s="12"/>
      <c r="BK62" s="12"/>
    </row>
    <row r="63" spans="33:63" x14ac:dyDescent="0.15">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E63" s="12"/>
      <c r="BF63" s="12"/>
      <c r="BG63" s="12"/>
      <c r="BH63" s="12"/>
      <c r="BI63" s="12"/>
      <c r="BJ63" s="12"/>
      <c r="BK63" s="12"/>
    </row>
    <row r="64" spans="33:63" x14ac:dyDescent="0.15">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E64" s="12"/>
      <c r="BF64" s="12"/>
      <c r="BG64" s="12"/>
      <c r="BH64" s="12"/>
      <c r="BI64" s="12"/>
      <c r="BJ64" s="12"/>
      <c r="BK64" s="12"/>
    </row>
    <row r="65" spans="33:63" x14ac:dyDescent="0.15">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E65" s="12"/>
      <c r="BF65" s="12"/>
      <c r="BG65" s="12"/>
      <c r="BH65" s="12"/>
      <c r="BI65" s="12"/>
      <c r="BJ65" s="12"/>
      <c r="BK65" s="12"/>
    </row>
    <row r="66" spans="33:63" x14ac:dyDescent="0.15">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E66" s="12"/>
      <c r="BF66" s="12"/>
      <c r="BG66" s="12"/>
      <c r="BH66" s="12"/>
      <c r="BI66" s="12"/>
      <c r="BJ66" s="12"/>
      <c r="BK66" s="12"/>
    </row>
    <row r="67" spans="33:63" x14ac:dyDescent="0.15">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E67" s="12"/>
      <c r="BF67" s="12"/>
      <c r="BG67" s="12"/>
      <c r="BH67" s="12"/>
      <c r="BI67" s="12"/>
      <c r="BJ67" s="12"/>
      <c r="BK67" s="12"/>
    </row>
    <row r="68" spans="33:63" x14ac:dyDescent="0.15">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E68" s="12"/>
      <c r="BF68" s="12"/>
      <c r="BG68" s="12"/>
      <c r="BH68" s="12"/>
      <c r="BI68" s="12"/>
      <c r="BJ68" s="12"/>
      <c r="BK68" s="12"/>
    </row>
    <row r="69" spans="33:63" x14ac:dyDescent="0.15">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E69" s="12"/>
      <c r="BF69" s="12"/>
      <c r="BG69" s="12"/>
      <c r="BH69" s="12"/>
      <c r="BI69" s="12"/>
      <c r="BJ69" s="12"/>
      <c r="BK69" s="12"/>
    </row>
    <row r="70" spans="33:63" x14ac:dyDescent="0.15">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E70" s="12"/>
      <c r="BF70" s="12"/>
      <c r="BG70" s="12"/>
      <c r="BH70" s="12"/>
      <c r="BI70" s="12"/>
      <c r="BJ70" s="12"/>
      <c r="BK70" s="12"/>
    </row>
    <row r="71" spans="33:63" x14ac:dyDescent="0.15">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E71" s="12"/>
      <c r="BF71" s="12"/>
      <c r="BG71" s="12"/>
      <c r="BH71" s="12"/>
      <c r="BI71" s="12"/>
      <c r="BJ71" s="12"/>
      <c r="BK71" s="12"/>
    </row>
    <row r="72" spans="33:63" x14ac:dyDescent="0.15">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E72" s="12"/>
      <c r="BF72" s="12"/>
      <c r="BG72" s="12"/>
      <c r="BH72" s="12"/>
      <c r="BI72" s="12"/>
      <c r="BJ72" s="12"/>
      <c r="BK72" s="12"/>
    </row>
    <row r="73" spans="33:63" x14ac:dyDescent="0.15">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E73" s="12"/>
      <c r="BF73" s="12"/>
      <c r="BG73" s="12"/>
      <c r="BH73" s="12"/>
      <c r="BI73" s="12"/>
      <c r="BJ73" s="12"/>
      <c r="BK73" s="12"/>
    </row>
    <row r="74" spans="33:63" x14ac:dyDescent="0.15">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E74" s="12"/>
      <c r="BF74" s="12"/>
      <c r="BG74" s="12"/>
      <c r="BH74" s="12"/>
      <c r="BI74" s="12"/>
      <c r="BJ74" s="12"/>
      <c r="BK74" s="12"/>
    </row>
    <row r="75" spans="33:63" x14ac:dyDescent="0.15">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E75" s="12"/>
      <c r="BF75" s="12"/>
      <c r="BG75" s="12"/>
      <c r="BH75" s="12"/>
      <c r="BI75" s="12"/>
      <c r="BJ75" s="12"/>
      <c r="BK75" s="12"/>
    </row>
    <row r="76" spans="33:63" x14ac:dyDescent="0.15">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E76" s="12"/>
      <c r="BF76" s="12"/>
      <c r="BG76" s="12"/>
      <c r="BH76" s="12"/>
      <c r="BI76" s="12"/>
      <c r="BJ76" s="12"/>
      <c r="BK76" s="12"/>
    </row>
    <row r="77" spans="33:63" x14ac:dyDescent="0.15">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E77" s="12"/>
      <c r="BF77" s="12"/>
      <c r="BG77" s="12"/>
      <c r="BH77" s="12"/>
      <c r="BI77" s="12"/>
      <c r="BJ77" s="12"/>
      <c r="BK77" s="12"/>
    </row>
    <row r="78" spans="33:63" x14ac:dyDescent="0.15">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E78" s="12"/>
      <c r="BF78" s="12"/>
      <c r="BG78" s="12"/>
      <c r="BH78" s="12"/>
      <c r="BI78" s="12"/>
      <c r="BJ78" s="12"/>
      <c r="BK78" s="12"/>
    </row>
    <row r="79" spans="33:63" x14ac:dyDescent="0.15">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E79" s="12"/>
      <c r="BF79" s="12"/>
      <c r="BG79" s="12"/>
      <c r="BH79" s="12"/>
      <c r="BI79" s="12"/>
      <c r="BJ79" s="12"/>
      <c r="BK79" s="12"/>
    </row>
    <row r="80" spans="33:63" x14ac:dyDescent="0.15">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E80" s="12"/>
      <c r="BF80" s="12"/>
      <c r="BG80" s="12"/>
      <c r="BH80" s="12"/>
      <c r="BI80" s="12"/>
      <c r="BJ80" s="12"/>
      <c r="BK80" s="12"/>
    </row>
    <row r="81" spans="33:63" x14ac:dyDescent="0.15">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E81" s="12"/>
      <c r="BF81" s="12"/>
      <c r="BG81" s="12"/>
      <c r="BH81" s="12"/>
      <c r="BI81" s="12"/>
      <c r="BJ81" s="12"/>
      <c r="BK81" s="12"/>
    </row>
    <row r="82" spans="33:63" x14ac:dyDescent="0.15">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E82" s="12"/>
      <c r="BF82" s="12"/>
      <c r="BG82" s="12"/>
      <c r="BH82" s="12"/>
      <c r="BI82" s="12"/>
      <c r="BJ82" s="12"/>
      <c r="BK82" s="12"/>
    </row>
    <row r="83" spans="33:63" x14ac:dyDescent="0.15">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E83" s="12"/>
      <c r="BF83" s="12"/>
      <c r="BG83" s="12"/>
      <c r="BH83" s="12"/>
      <c r="BI83" s="12"/>
      <c r="BJ83" s="12"/>
      <c r="BK83" s="12"/>
    </row>
    <row r="84" spans="33:63" x14ac:dyDescent="0.15">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E84" s="12"/>
      <c r="BF84" s="12"/>
      <c r="BG84" s="12"/>
      <c r="BH84" s="12"/>
      <c r="BI84" s="12"/>
      <c r="BJ84" s="12"/>
      <c r="BK84" s="12"/>
    </row>
    <row r="85" spans="33:63" x14ac:dyDescent="0.15">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E85" s="12"/>
      <c r="BF85" s="12"/>
      <c r="BG85" s="12"/>
      <c r="BH85" s="12"/>
      <c r="BI85" s="12"/>
      <c r="BJ85" s="12"/>
      <c r="BK85" s="12"/>
    </row>
    <row r="86" spans="33:63" x14ac:dyDescent="0.15">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E86" s="12"/>
      <c r="BF86" s="12"/>
      <c r="BG86" s="12"/>
      <c r="BH86" s="12"/>
      <c r="BI86" s="12"/>
      <c r="BJ86" s="12"/>
      <c r="BK86" s="12"/>
    </row>
    <row r="87" spans="33:63" x14ac:dyDescent="0.15">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E87" s="12"/>
      <c r="BF87" s="12"/>
      <c r="BG87" s="12"/>
      <c r="BH87" s="12"/>
      <c r="BI87" s="12"/>
      <c r="BJ87" s="12"/>
      <c r="BK87" s="12"/>
    </row>
    <row r="88" spans="33:63" x14ac:dyDescent="0.15">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E88" s="12"/>
      <c r="BF88" s="12"/>
      <c r="BG88" s="12"/>
      <c r="BH88" s="12"/>
      <c r="BI88" s="12"/>
      <c r="BJ88" s="12"/>
      <c r="BK88" s="12"/>
    </row>
    <row r="89" spans="33:63" x14ac:dyDescent="0.15">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E89" s="12"/>
      <c r="BF89" s="12"/>
      <c r="BG89" s="12"/>
      <c r="BH89" s="12"/>
      <c r="BI89" s="12"/>
      <c r="BJ89" s="12"/>
      <c r="BK89" s="12"/>
    </row>
    <row r="90" spans="33:63" x14ac:dyDescent="0.15">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E90" s="12"/>
      <c r="BF90" s="12"/>
      <c r="BG90" s="12"/>
      <c r="BH90" s="12"/>
      <c r="BI90" s="12"/>
      <c r="BJ90" s="12"/>
      <c r="BK90" s="12"/>
    </row>
    <row r="91" spans="33:63" x14ac:dyDescent="0.15">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E91" s="12"/>
      <c r="BF91" s="12"/>
      <c r="BG91" s="12"/>
      <c r="BH91" s="12"/>
      <c r="BI91" s="12"/>
      <c r="BJ91" s="12"/>
      <c r="BK91" s="12"/>
    </row>
    <row r="92" spans="33:63" x14ac:dyDescent="0.15">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E92" s="12"/>
      <c r="BF92" s="12"/>
      <c r="BG92" s="12"/>
      <c r="BH92" s="12"/>
      <c r="BI92" s="12"/>
      <c r="BJ92" s="12"/>
      <c r="BK92" s="12"/>
    </row>
    <row r="93" spans="33:63" x14ac:dyDescent="0.15">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E93" s="12"/>
      <c r="BF93" s="12"/>
      <c r="BG93" s="12"/>
      <c r="BH93" s="12"/>
      <c r="BI93" s="12"/>
      <c r="BJ93" s="12"/>
      <c r="BK93" s="12"/>
    </row>
    <row r="94" spans="33:63" x14ac:dyDescent="0.15">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E94" s="12"/>
      <c r="BF94" s="12"/>
      <c r="BG94" s="12"/>
      <c r="BH94" s="12"/>
      <c r="BI94" s="12"/>
      <c r="BJ94" s="12"/>
      <c r="BK94" s="12"/>
    </row>
    <row r="95" spans="33:63" x14ac:dyDescent="0.15">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E95" s="12"/>
      <c r="BF95" s="12"/>
      <c r="BG95" s="12"/>
      <c r="BH95" s="12"/>
      <c r="BI95" s="12"/>
      <c r="BJ95" s="12"/>
      <c r="BK95" s="12"/>
    </row>
    <row r="96" spans="33:63" x14ac:dyDescent="0.15">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E96" s="12"/>
      <c r="BF96" s="12"/>
      <c r="BG96" s="12"/>
      <c r="BH96" s="12"/>
      <c r="BI96" s="12"/>
      <c r="BJ96" s="12"/>
      <c r="BK96" s="12"/>
    </row>
    <row r="97" spans="33:63" x14ac:dyDescent="0.15">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E97" s="12"/>
      <c r="BF97" s="12"/>
      <c r="BG97" s="12"/>
      <c r="BH97" s="12"/>
      <c r="BI97" s="12"/>
      <c r="BJ97" s="12"/>
      <c r="BK97" s="12"/>
    </row>
    <row r="98" spans="33:63" x14ac:dyDescent="0.15">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E98" s="12"/>
      <c r="BF98" s="12"/>
      <c r="BG98" s="12"/>
      <c r="BH98" s="12"/>
      <c r="BI98" s="12"/>
      <c r="BJ98" s="12"/>
      <c r="BK98" s="12"/>
    </row>
    <row r="99" spans="33:63" x14ac:dyDescent="0.15">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E99" s="12"/>
      <c r="BF99" s="12"/>
      <c r="BG99" s="12"/>
      <c r="BH99" s="12"/>
      <c r="BI99" s="12"/>
      <c r="BJ99" s="12"/>
      <c r="BK99" s="12"/>
    </row>
    <row r="100" spans="33:63" x14ac:dyDescent="0.15">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E100" s="12"/>
      <c r="BF100" s="12"/>
      <c r="BG100" s="12"/>
      <c r="BH100" s="12"/>
      <c r="BI100" s="12"/>
      <c r="BJ100" s="12"/>
      <c r="BK100" s="12"/>
    </row>
    <row r="101" spans="33:63" x14ac:dyDescent="0.15">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E101" s="12"/>
      <c r="BF101" s="12"/>
      <c r="BG101" s="12"/>
      <c r="BH101" s="12"/>
      <c r="BI101" s="12"/>
      <c r="BJ101" s="12"/>
      <c r="BK101" s="12"/>
    </row>
    <row r="102" spans="33:63" x14ac:dyDescent="0.15">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E102" s="12"/>
      <c r="BF102" s="12"/>
      <c r="BG102" s="12"/>
      <c r="BH102" s="12"/>
      <c r="BI102" s="12"/>
      <c r="BJ102" s="12"/>
      <c r="BK102" s="12"/>
    </row>
    <row r="103" spans="33:63" x14ac:dyDescent="0.15">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E103" s="12"/>
      <c r="BF103" s="12"/>
      <c r="BG103" s="12"/>
      <c r="BH103" s="12"/>
      <c r="BI103" s="12"/>
      <c r="BJ103" s="12"/>
      <c r="BK103" s="12"/>
    </row>
    <row r="104" spans="33:63" x14ac:dyDescent="0.15">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E104" s="12"/>
      <c r="BF104" s="12"/>
      <c r="BG104" s="12"/>
      <c r="BH104" s="12"/>
      <c r="BI104" s="12"/>
      <c r="BJ104" s="12"/>
      <c r="BK104" s="12"/>
    </row>
    <row r="105" spans="33:63" x14ac:dyDescent="0.15">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E105" s="12"/>
      <c r="BF105" s="12"/>
      <c r="BG105" s="12"/>
      <c r="BH105" s="12"/>
      <c r="BI105" s="12"/>
      <c r="BJ105" s="12"/>
      <c r="BK105" s="12"/>
    </row>
    <row r="106" spans="33:63" x14ac:dyDescent="0.15">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E106" s="12"/>
      <c r="BF106" s="12"/>
      <c r="BG106" s="12"/>
      <c r="BH106" s="12"/>
      <c r="BI106" s="12"/>
      <c r="BJ106" s="12"/>
      <c r="BK106" s="12"/>
    </row>
    <row r="107" spans="33:63" x14ac:dyDescent="0.15">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E107" s="12"/>
      <c r="BF107" s="12"/>
      <c r="BG107" s="12"/>
      <c r="BH107" s="12"/>
      <c r="BI107" s="12"/>
      <c r="BJ107" s="12"/>
      <c r="BK107" s="12"/>
    </row>
    <row r="108" spans="33:63" x14ac:dyDescent="0.15">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E108" s="12"/>
      <c r="BF108" s="12"/>
      <c r="BG108" s="12"/>
      <c r="BH108" s="12"/>
      <c r="BI108" s="12"/>
      <c r="BJ108" s="12"/>
      <c r="BK108" s="12"/>
    </row>
    <row r="109" spans="33:63" x14ac:dyDescent="0.15">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E109" s="12"/>
      <c r="BF109" s="12"/>
      <c r="BG109" s="12"/>
      <c r="BH109" s="12"/>
      <c r="BI109" s="12"/>
      <c r="BJ109" s="12"/>
      <c r="BK109" s="12"/>
    </row>
    <row r="110" spans="33:63" x14ac:dyDescent="0.15">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E110" s="12"/>
      <c r="BF110" s="12"/>
      <c r="BG110" s="12"/>
      <c r="BH110" s="12"/>
      <c r="BI110" s="12"/>
      <c r="BJ110" s="12"/>
      <c r="BK110" s="12"/>
    </row>
    <row r="111" spans="33:63" x14ac:dyDescent="0.15">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E111" s="12"/>
      <c r="BF111" s="12"/>
      <c r="BG111" s="12"/>
      <c r="BH111" s="12"/>
      <c r="BI111" s="12"/>
      <c r="BJ111" s="12"/>
      <c r="BK111" s="12"/>
    </row>
    <row r="112" spans="33:63" x14ac:dyDescent="0.15">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E112" s="12"/>
      <c r="BF112" s="12"/>
      <c r="BG112" s="12"/>
      <c r="BH112" s="12"/>
      <c r="BI112" s="12"/>
      <c r="BJ112" s="12"/>
      <c r="BK112" s="12"/>
    </row>
    <row r="113" spans="33:63" x14ac:dyDescent="0.15">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E113" s="12"/>
      <c r="BF113" s="12"/>
      <c r="BG113" s="12"/>
      <c r="BH113" s="12"/>
      <c r="BI113" s="12"/>
      <c r="BJ113" s="12"/>
      <c r="BK113" s="12"/>
    </row>
    <row r="114" spans="33:63" x14ac:dyDescent="0.15">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E114" s="12"/>
      <c r="BF114" s="12"/>
      <c r="BG114" s="12"/>
      <c r="BH114" s="12"/>
      <c r="BI114" s="12"/>
      <c r="BJ114" s="12"/>
      <c r="BK114" s="12"/>
    </row>
    <row r="115" spans="33:63" x14ac:dyDescent="0.15">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E115" s="12"/>
      <c r="BF115" s="12"/>
      <c r="BG115" s="12"/>
      <c r="BH115" s="12"/>
      <c r="BI115" s="12"/>
      <c r="BJ115" s="12"/>
      <c r="BK115" s="12"/>
    </row>
    <row r="116" spans="33:63" x14ac:dyDescent="0.15">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E116" s="12"/>
      <c r="BF116" s="12"/>
      <c r="BG116" s="12"/>
      <c r="BH116" s="12"/>
      <c r="BI116" s="12"/>
      <c r="BJ116" s="12"/>
      <c r="BK116" s="12"/>
    </row>
    <row r="117" spans="33:63" x14ac:dyDescent="0.15">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E117" s="12"/>
      <c r="BF117" s="12"/>
      <c r="BG117" s="12"/>
      <c r="BH117" s="12"/>
      <c r="BI117" s="12"/>
      <c r="BJ117" s="12"/>
      <c r="BK117" s="12"/>
    </row>
    <row r="118" spans="33:63" x14ac:dyDescent="0.15">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E118" s="12"/>
      <c r="BF118" s="12"/>
      <c r="BG118" s="12"/>
      <c r="BH118" s="12"/>
      <c r="BI118" s="12"/>
      <c r="BJ118" s="12"/>
      <c r="BK118" s="12"/>
    </row>
    <row r="119" spans="33:63" x14ac:dyDescent="0.15">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E119" s="12"/>
      <c r="BF119" s="12"/>
      <c r="BG119" s="12"/>
      <c r="BH119" s="12"/>
      <c r="BI119" s="12"/>
      <c r="BJ119" s="12"/>
      <c r="BK119" s="12"/>
    </row>
    <row r="120" spans="33:63" x14ac:dyDescent="0.15">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E120" s="12"/>
      <c r="BF120" s="12"/>
      <c r="BG120" s="12"/>
      <c r="BH120" s="12"/>
      <c r="BI120" s="12"/>
      <c r="BJ120" s="12"/>
      <c r="BK120" s="12"/>
    </row>
    <row r="121" spans="33:63" x14ac:dyDescent="0.15">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E121" s="12"/>
      <c r="BF121" s="12"/>
      <c r="BG121" s="12"/>
      <c r="BH121" s="12"/>
      <c r="BI121" s="12"/>
      <c r="BJ121" s="12"/>
      <c r="BK121" s="12"/>
    </row>
    <row r="122" spans="33:63" x14ac:dyDescent="0.15">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E122" s="12"/>
      <c r="BF122" s="12"/>
      <c r="BG122" s="12"/>
      <c r="BH122" s="12"/>
      <c r="BI122" s="12"/>
      <c r="BJ122" s="12"/>
      <c r="BK122" s="12"/>
    </row>
    <row r="123" spans="33:63" x14ac:dyDescent="0.15">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E123" s="12"/>
      <c r="BF123" s="12"/>
      <c r="BG123" s="12"/>
      <c r="BH123" s="12"/>
      <c r="BI123" s="12"/>
      <c r="BJ123" s="12"/>
      <c r="BK123" s="12"/>
    </row>
    <row r="124" spans="33:63" x14ac:dyDescent="0.15">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E124" s="12"/>
      <c r="BF124" s="12"/>
      <c r="BG124" s="12"/>
      <c r="BH124" s="12"/>
      <c r="BI124" s="12"/>
      <c r="BJ124" s="12"/>
      <c r="BK124" s="12"/>
    </row>
    <row r="125" spans="33:63" x14ac:dyDescent="0.15">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E125" s="12"/>
      <c r="BF125" s="12"/>
      <c r="BG125" s="12"/>
      <c r="BH125" s="12"/>
      <c r="BI125" s="12"/>
      <c r="BJ125" s="12"/>
      <c r="BK125" s="12"/>
    </row>
    <row r="126" spans="33:63" x14ac:dyDescent="0.15">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E126" s="12"/>
      <c r="BF126" s="12"/>
      <c r="BG126" s="12"/>
      <c r="BH126" s="12"/>
      <c r="BI126" s="12"/>
      <c r="BJ126" s="12"/>
      <c r="BK126" s="12"/>
    </row>
    <row r="127" spans="33:63" x14ac:dyDescent="0.15">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E127" s="12"/>
      <c r="BF127" s="12"/>
      <c r="BG127" s="12"/>
      <c r="BH127" s="12"/>
      <c r="BI127" s="12"/>
      <c r="BJ127" s="12"/>
      <c r="BK127" s="12"/>
    </row>
    <row r="128" spans="33:63" x14ac:dyDescent="0.15">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E128" s="12"/>
      <c r="BF128" s="12"/>
      <c r="BG128" s="12"/>
      <c r="BH128" s="12"/>
      <c r="BI128" s="12"/>
      <c r="BJ128" s="12"/>
      <c r="BK128" s="12"/>
    </row>
    <row r="129" spans="33:63" x14ac:dyDescent="0.15">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E129" s="12"/>
      <c r="BF129" s="12"/>
      <c r="BG129" s="12"/>
      <c r="BH129" s="12"/>
      <c r="BI129" s="12"/>
      <c r="BJ129" s="12"/>
      <c r="BK129" s="12"/>
    </row>
    <row r="130" spans="33:63" x14ac:dyDescent="0.15">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E130" s="12"/>
      <c r="BF130" s="12"/>
      <c r="BG130" s="12"/>
      <c r="BH130" s="12"/>
      <c r="BI130" s="12"/>
      <c r="BJ130" s="12"/>
      <c r="BK130" s="12"/>
    </row>
    <row r="131" spans="33:63" x14ac:dyDescent="0.15">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E131" s="12"/>
      <c r="BF131" s="12"/>
      <c r="BG131" s="12"/>
      <c r="BH131" s="12"/>
      <c r="BI131" s="12"/>
      <c r="BJ131" s="12"/>
      <c r="BK131" s="12"/>
    </row>
    <row r="132" spans="33:63" x14ac:dyDescent="0.15">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E132" s="12"/>
      <c r="BF132" s="12"/>
      <c r="BG132" s="12"/>
      <c r="BH132" s="12"/>
      <c r="BI132" s="12"/>
      <c r="BJ132" s="12"/>
      <c r="BK132" s="12"/>
    </row>
    <row r="133" spans="33:63" x14ac:dyDescent="0.15">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E133" s="12"/>
      <c r="BF133" s="12"/>
      <c r="BG133" s="12"/>
      <c r="BH133" s="12"/>
      <c r="BI133" s="12"/>
      <c r="BJ133" s="12"/>
      <c r="BK133" s="12"/>
    </row>
    <row r="134" spans="33:63" x14ac:dyDescent="0.15">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E134" s="12"/>
      <c r="BF134" s="12"/>
      <c r="BG134" s="12"/>
      <c r="BH134" s="12"/>
      <c r="BI134" s="12"/>
      <c r="BJ134" s="12"/>
      <c r="BK134" s="12"/>
    </row>
    <row r="135" spans="33:63" x14ac:dyDescent="0.15">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E135" s="12"/>
      <c r="BF135" s="12"/>
      <c r="BG135" s="12"/>
      <c r="BH135" s="12"/>
      <c r="BI135" s="12"/>
      <c r="BJ135" s="12"/>
      <c r="BK135" s="12"/>
    </row>
    <row r="136" spans="33:63" x14ac:dyDescent="0.15">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E136" s="12"/>
      <c r="BF136" s="12"/>
      <c r="BG136" s="12"/>
      <c r="BH136" s="12"/>
      <c r="BI136" s="12"/>
      <c r="BJ136" s="12"/>
      <c r="BK136" s="12"/>
    </row>
    <row r="137" spans="33:63" x14ac:dyDescent="0.15">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E137" s="12"/>
      <c r="BF137" s="12"/>
      <c r="BG137" s="12"/>
      <c r="BH137" s="12"/>
      <c r="BI137" s="12"/>
      <c r="BJ137" s="12"/>
      <c r="BK137" s="12"/>
    </row>
    <row r="138" spans="33:63" x14ac:dyDescent="0.15">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E138" s="12"/>
      <c r="BF138" s="12"/>
      <c r="BG138" s="12"/>
      <c r="BH138" s="12"/>
      <c r="BI138" s="12"/>
      <c r="BJ138" s="12"/>
      <c r="BK138" s="12"/>
    </row>
    <row r="139" spans="33:63" x14ac:dyDescent="0.15">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E139" s="12"/>
      <c r="BF139" s="12"/>
      <c r="BG139" s="12"/>
      <c r="BH139" s="12"/>
      <c r="BI139" s="12"/>
      <c r="BJ139" s="12"/>
      <c r="BK139" s="12"/>
    </row>
    <row r="140" spans="33:63" x14ac:dyDescent="0.15">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E140" s="12"/>
      <c r="BF140" s="12"/>
      <c r="BG140" s="12"/>
      <c r="BH140" s="12"/>
      <c r="BI140" s="12"/>
      <c r="BJ140" s="12"/>
      <c r="BK140" s="12"/>
    </row>
    <row r="141" spans="33:63" x14ac:dyDescent="0.15">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E141" s="12"/>
      <c r="BF141" s="12"/>
      <c r="BG141" s="12"/>
      <c r="BH141" s="12"/>
      <c r="BI141" s="12"/>
      <c r="BJ141" s="12"/>
      <c r="BK141" s="12"/>
    </row>
    <row r="142" spans="33:63" x14ac:dyDescent="0.15">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E142" s="12"/>
      <c r="BF142" s="12"/>
      <c r="BG142" s="12"/>
      <c r="BH142" s="12"/>
      <c r="BI142" s="12"/>
      <c r="BJ142" s="12"/>
      <c r="BK142" s="12"/>
    </row>
    <row r="143" spans="33:63" x14ac:dyDescent="0.15">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E143" s="12"/>
      <c r="BF143" s="12"/>
      <c r="BG143" s="12"/>
      <c r="BH143" s="12"/>
      <c r="BI143" s="12"/>
      <c r="BJ143" s="12"/>
      <c r="BK143" s="12"/>
    </row>
    <row r="144" spans="33:63" x14ac:dyDescent="0.15">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E144" s="12"/>
      <c r="BF144" s="12"/>
      <c r="BG144" s="12"/>
      <c r="BH144" s="12"/>
      <c r="BI144" s="12"/>
      <c r="BJ144" s="12"/>
      <c r="BK144" s="12"/>
    </row>
    <row r="145" spans="33:63" x14ac:dyDescent="0.15">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E145" s="12"/>
      <c r="BF145" s="12"/>
      <c r="BG145" s="12"/>
      <c r="BH145" s="12"/>
      <c r="BI145" s="12"/>
      <c r="BJ145" s="12"/>
      <c r="BK145" s="12"/>
    </row>
    <row r="146" spans="33:63" x14ac:dyDescent="0.15">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E146" s="12"/>
      <c r="BF146" s="12"/>
      <c r="BG146" s="12"/>
      <c r="BH146" s="12"/>
      <c r="BI146" s="12"/>
      <c r="BJ146" s="12"/>
      <c r="BK146" s="12"/>
    </row>
    <row r="147" spans="33:63" x14ac:dyDescent="0.15">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E147" s="12"/>
      <c r="BF147" s="12"/>
      <c r="BG147" s="12"/>
      <c r="BH147" s="12"/>
      <c r="BI147" s="12"/>
      <c r="BJ147" s="12"/>
      <c r="BK147" s="12"/>
    </row>
    <row r="148" spans="33:63" x14ac:dyDescent="0.15">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E148" s="12"/>
      <c r="BF148" s="12"/>
      <c r="BG148" s="12"/>
      <c r="BH148" s="12"/>
      <c r="BI148" s="12"/>
      <c r="BJ148" s="12"/>
      <c r="BK148" s="12"/>
    </row>
    <row r="149" spans="33:63" x14ac:dyDescent="0.15">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E149" s="12"/>
      <c r="BF149" s="12"/>
      <c r="BG149" s="12"/>
      <c r="BH149" s="12"/>
      <c r="BI149" s="12"/>
      <c r="BJ149" s="12"/>
      <c r="BK149" s="12"/>
    </row>
    <row r="150" spans="33:63" x14ac:dyDescent="0.15">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E150" s="12"/>
      <c r="BF150" s="12"/>
      <c r="BG150" s="12"/>
      <c r="BH150" s="12"/>
      <c r="BI150" s="12"/>
      <c r="BJ150" s="12"/>
      <c r="BK150" s="12"/>
    </row>
    <row r="151" spans="33:63" x14ac:dyDescent="0.15">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E151" s="12"/>
      <c r="BF151" s="12"/>
      <c r="BG151" s="12"/>
      <c r="BH151" s="12"/>
      <c r="BI151" s="12"/>
      <c r="BJ151" s="12"/>
      <c r="BK151" s="12"/>
    </row>
    <row r="152" spans="33:63" x14ac:dyDescent="0.15">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E152" s="12"/>
      <c r="BF152" s="12"/>
      <c r="BG152" s="12"/>
      <c r="BH152" s="12"/>
      <c r="BI152" s="12"/>
      <c r="BJ152" s="12"/>
      <c r="BK152" s="12"/>
    </row>
    <row r="153" spans="33:63" x14ac:dyDescent="0.15">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E153" s="12"/>
      <c r="BF153" s="12"/>
      <c r="BG153" s="12"/>
      <c r="BH153" s="12"/>
      <c r="BI153" s="12"/>
      <c r="BJ153" s="12"/>
      <c r="BK153" s="12"/>
    </row>
    <row r="154" spans="33:63" x14ac:dyDescent="0.15">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E154" s="12"/>
      <c r="BF154" s="12"/>
      <c r="BG154" s="12"/>
      <c r="BH154" s="12"/>
      <c r="BI154" s="12"/>
      <c r="BJ154" s="12"/>
      <c r="BK154" s="12"/>
    </row>
    <row r="155" spans="33:63" x14ac:dyDescent="0.15">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E155" s="12"/>
      <c r="BF155" s="12"/>
      <c r="BG155" s="12"/>
      <c r="BH155" s="12"/>
      <c r="BI155" s="12"/>
      <c r="BJ155" s="12"/>
      <c r="BK155" s="12"/>
    </row>
    <row r="156" spans="33:63" x14ac:dyDescent="0.15">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E156" s="12"/>
      <c r="BF156" s="12"/>
      <c r="BG156" s="12"/>
      <c r="BH156" s="12"/>
      <c r="BI156" s="12"/>
      <c r="BJ156" s="12"/>
      <c r="BK156" s="12"/>
    </row>
    <row r="157" spans="33:63" x14ac:dyDescent="0.15">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E157" s="12"/>
      <c r="BF157" s="12"/>
      <c r="BG157" s="12"/>
      <c r="BH157" s="12"/>
      <c r="BI157" s="12"/>
      <c r="BJ157" s="12"/>
      <c r="BK157" s="12"/>
    </row>
    <row r="158" spans="33:63" x14ac:dyDescent="0.15">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E158" s="12"/>
      <c r="BF158" s="12"/>
      <c r="BG158" s="12"/>
      <c r="BH158" s="12"/>
      <c r="BI158" s="12"/>
      <c r="BJ158" s="12"/>
      <c r="BK158" s="12"/>
    </row>
    <row r="159" spans="33:63" x14ac:dyDescent="0.15">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E159" s="12"/>
      <c r="BF159" s="12"/>
      <c r="BG159" s="12"/>
      <c r="BH159" s="12"/>
      <c r="BI159" s="12"/>
      <c r="BJ159" s="12"/>
      <c r="BK159" s="12"/>
    </row>
    <row r="160" spans="33:63" x14ac:dyDescent="0.15">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E160" s="12"/>
      <c r="BF160" s="12"/>
      <c r="BG160" s="12"/>
      <c r="BH160" s="12"/>
      <c r="BI160" s="12"/>
      <c r="BJ160" s="12"/>
      <c r="BK160" s="12"/>
    </row>
    <row r="161" spans="33:63" x14ac:dyDescent="0.15">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E161" s="12"/>
      <c r="BF161" s="12"/>
      <c r="BG161" s="12"/>
      <c r="BH161" s="12"/>
      <c r="BI161" s="12"/>
      <c r="BJ161" s="12"/>
      <c r="BK161" s="12"/>
    </row>
    <row r="162" spans="33:63" x14ac:dyDescent="0.15">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E162" s="12"/>
      <c r="BF162" s="12"/>
      <c r="BG162" s="12"/>
      <c r="BH162" s="12"/>
      <c r="BI162" s="12"/>
      <c r="BJ162" s="12"/>
      <c r="BK162" s="12"/>
    </row>
    <row r="163" spans="33:63" x14ac:dyDescent="0.15">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E163" s="12"/>
      <c r="BF163" s="12"/>
      <c r="BG163" s="12"/>
      <c r="BH163" s="12"/>
      <c r="BI163" s="12"/>
      <c r="BJ163" s="12"/>
      <c r="BK163" s="12"/>
    </row>
    <row r="164" spans="33:63" x14ac:dyDescent="0.15">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E164" s="12"/>
      <c r="BF164" s="12"/>
      <c r="BG164" s="12"/>
      <c r="BH164" s="12"/>
      <c r="BI164" s="12"/>
      <c r="BJ164" s="12"/>
      <c r="BK164" s="12"/>
    </row>
    <row r="165" spans="33:63" x14ac:dyDescent="0.15">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E165" s="12"/>
      <c r="BF165" s="12"/>
      <c r="BG165" s="12"/>
      <c r="BH165" s="12"/>
      <c r="BI165" s="12"/>
      <c r="BJ165" s="12"/>
      <c r="BK165" s="12"/>
    </row>
    <row r="166" spans="33:63" x14ac:dyDescent="0.15">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E166" s="12"/>
      <c r="BF166" s="12"/>
      <c r="BG166" s="12"/>
      <c r="BH166" s="12"/>
      <c r="BI166" s="12"/>
      <c r="BJ166" s="12"/>
      <c r="BK166" s="12"/>
    </row>
    <row r="167" spans="33:63" x14ac:dyDescent="0.15">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E167" s="12"/>
      <c r="BF167" s="12"/>
      <c r="BG167" s="12"/>
      <c r="BH167" s="12"/>
      <c r="BI167" s="12"/>
      <c r="BJ167" s="12"/>
      <c r="BK167" s="12"/>
    </row>
    <row r="168" spans="33:63" x14ac:dyDescent="0.15">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E168" s="12"/>
      <c r="BF168" s="12"/>
      <c r="BG168" s="12"/>
      <c r="BH168" s="12"/>
      <c r="BI168" s="12"/>
      <c r="BJ168" s="12"/>
      <c r="BK168" s="12"/>
    </row>
    <row r="169" spans="33:63" x14ac:dyDescent="0.15">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E169" s="12"/>
      <c r="BF169" s="12"/>
      <c r="BG169" s="12"/>
      <c r="BH169" s="12"/>
      <c r="BI169" s="12"/>
      <c r="BJ169" s="12"/>
      <c r="BK169" s="12"/>
    </row>
    <row r="170" spans="33:63" x14ac:dyDescent="0.15">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E170" s="12"/>
      <c r="BF170" s="12"/>
      <c r="BG170" s="12"/>
      <c r="BH170" s="12"/>
      <c r="BI170" s="12"/>
      <c r="BJ170" s="12"/>
      <c r="BK170" s="12"/>
    </row>
    <row r="171" spans="33:63" x14ac:dyDescent="0.15">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E171" s="12"/>
      <c r="BF171" s="12"/>
      <c r="BG171" s="12"/>
      <c r="BH171" s="12"/>
      <c r="BI171" s="12"/>
      <c r="BJ171" s="12"/>
      <c r="BK171" s="12"/>
    </row>
    <row r="172" spans="33:63" x14ac:dyDescent="0.15">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E172" s="12"/>
      <c r="BF172" s="12"/>
      <c r="BG172" s="12"/>
      <c r="BH172" s="12"/>
      <c r="BI172" s="12"/>
      <c r="BJ172" s="12"/>
      <c r="BK172" s="12"/>
    </row>
    <row r="173" spans="33:63" x14ac:dyDescent="0.15">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E173" s="12"/>
      <c r="BF173" s="12"/>
      <c r="BG173" s="12"/>
      <c r="BH173" s="12"/>
      <c r="BI173" s="12"/>
      <c r="BJ173" s="12"/>
      <c r="BK173" s="12"/>
    </row>
    <row r="174" spans="33:63" x14ac:dyDescent="0.15">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E174" s="12"/>
      <c r="BF174" s="12"/>
      <c r="BG174" s="12"/>
      <c r="BH174" s="12"/>
      <c r="BI174" s="12"/>
      <c r="BJ174" s="12"/>
      <c r="BK174" s="12"/>
    </row>
    <row r="175" spans="33:63" x14ac:dyDescent="0.15">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E175" s="12"/>
      <c r="BF175" s="12"/>
      <c r="BG175" s="12"/>
      <c r="BH175" s="12"/>
      <c r="BI175" s="12"/>
      <c r="BJ175" s="12"/>
      <c r="BK175" s="12"/>
    </row>
    <row r="176" spans="33:63" x14ac:dyDescent="0.15">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E176" s="12"/>
      <c r="BF176" s="12"/>
      <c r="BG176" s="12"/>
      <c r="BH176" s="12"/>
      <c r="BI176" s="12"/>
      <c r="BJ176" s="12"/>
      <c r="BK176" s="12"/>
    </row>
    <row r="177" spans="33:63" x14ac:dyDescent="0.15">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E177" s="12"/>
      <c r="BF177" s="12"/>
      <c r="BG177" s="12"/>
      <c r="BH177" s="12"/>
      <c r="BI177" s="12"/>
      <c r="BJ177" s="12"/>
      <c r="BK177" s="12"/>
    </row>
    <row r="178" spans="33:63" x14ac:dyDescent="0.15">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E178" s="12"/>
      <c r="BF178" s="12"/>
      <c r="BG178" s="12"/>
      <c r="BH178" s="12"/>
      <c r="BI178" s="12"/>
      <c r="BJ178" s="12"/>
      <c r="BK178" s="12"/>
    </row>
    <row r="179" spans="33:63" x14ac:dyDescent="0.15">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E179" s="12"/>
      <c r="BF179" s="12"/>
      <c r="BG179" s="12"/>
      <c r="BH179" s="12"/>
      <c r="BI179" s="12"/>
      <c r="BJ179" s="12"/>
      <c r="BK179" s="12"/>
    </row>
    <row r="180" spans="33:63" x14ac:dyDescent="0.15">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E180" s="12"/>
      <c r="BF180" s="12"/>
      <c r="BG180" s="12"/>
      <c r="BH180" s="12"/>
      <c r="BI180" s="12"/>
      <c r="BJ180" s="12"/>
      <c r="BK180" s="12"/>
    </row>
    <row r="181" spans="33:63" x14ac:dyDescent="0.15">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E181" s="12"/>
      <c r="BF181" s="12"/>
      <c r="BG181" s="12"/>
      <c r="BH181" s="12"/>
      <c r="BI181" s="12"/>
      <c r="BJ181" s="12"/>
      <c r="BK181" s="12"/>
    </row>
    <row r="182" spans="33:63" x14ac:dyDescent="0.15">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E182" s="12"/>
      <c r="BF182" s="12"/>
      <c r="BG182" s="12"/>
      <c r="BH182" s="12"/>
      <c r="BI182" s="12"/>
      <c r="BJ182" s="12"/>
      <c r="BK182" s="12"/>
    </row>
    <row r="183" spans="33:63" x14ac:dyDescent="0.15">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E183" s="12"/>
      <c r="BF183" s="12"/>
      <c r="BG183" s="12"/>
      <c r="BH183" s="12"/>
      <c r="BI183" s="12"/>
      <c r="BJ183" s="12"/>
      <c r="BK183" s="12"/>
    </row>
    <row r="184" spans="33:63" x14ac:dyDescent="0.15">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E184" s="12"/>
      <c r="BF184" s="12"/>
      <c r="BG184" s="12"/>
      <c r="BH184" s="12"/>
      <c r="BI184" s="12"/>
      <c r="BJ184" s="12"/>
      <c r="BK184" s="12"/>
    </row>
    <row r="185" spans="33:63" x14ac:dyDescent="0.15">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E185" s="12"/>
      <c r="BF185" s="12"/>
      <c r="BG185" s="12"/>
      <c r="BH185" s="12"/>
      <c r="BI185" s="12"/>
      <c r="BJ185" s="12"/>
      <c r="BK185" s="12"/>
    </row>
    <row r="186" spans="33:63" x14ac:dyDescent="0.15">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E186" s="12"/>
      <c r="BF186" s="12"/>
      <c r="BG186" s="12"/>
      <c r="BH186" s="12"/>
      <c r="BI186" s="12"/>
      <c r="BJ186" s="12"/>
      <c r="BK186" s="12"/>
    </row>
    <row r="187" spans="33:63" x14ac:dyDescent="0.15">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E187" s="12"/>
      <c r="BF187" s="12"/>
      <c r="BG187" s="12"/>
      <c r="BH187" s="12"/>
      <c r="BI187" s="12"/>
      <c r="BJ187" s="12"/>
      <c r="BK187" s="12"/>
    </row>
    <row r="188" spans="33:63" x14ac:dyDescent="0.15">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E188" s="12"/>
      <c r="BF188" s="12"/>
      <c r="BG188" s="12"/>
      <c r="BH188" s="12"/>
      <c r="BI188" s="12"/>
      <c r="BJ188" s="12"/>
      <c r="BK188" s="12"/>
    </row>
    <row r="189" spans="33:63" x14ac:dyDescent="0.15">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E189" s="12"/>
      <c r="BF189" s="12"/>
      <c r="BG189" s="12"/>
      <c r="BH189" s="12"/>
      <c r="BI189" s="12"/>
      <c r="BJ189" s="12"/>
      <c r="BK189" s="12"/>
    </row>
    <row r="190" spans="33:63" x14ac:dyDescent="0.15">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E190" s="12"/>
      <c r="BF190" s="12"/>
      <c r="BG190" s="12"/>
      <c r="BH190" s="12"/>
      <c r="BI190" s="12"/>
      <c r="BJ190" s="12"/>
      <c r="BK190" s="12"/>
    </row>
    <row r="191" spans="33:63" x14ac:dyDescent="0.15">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E191" s="12"/>
      <c r="BF191" s="12"/>
      <c r="BG191" s="12"/>
      <c r="BH191" s="12"/>
      <c r="BI191" s="12"/>
      <c r="BJ191" s="12"/>
      <c r="BK191" s="12"/>
    </row>
    <row r="192" spans="33:63" x14ac:dyDescent="0.15">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E192" s="12"/>
      <c r="BF192" s="12"/>
      <c r="BG192" s="12"/>
      <c r="BH192" s="12"/>
      <c r="BI192" s="12"/>
      <c r="BJ192" s="12"/>
      <c r="BK192" s="12"/>
    </row>
    <row r="193" spans="33:63" x14ac:dyDescent="0.15">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E193" s="12"/>
      <c r="BF193" s="12"/>
      <c r="BG193" s="12"/>
      <c r="BH193" s="12"/>
      <c r="BI193" s="12"/>
      <c r="BJ193" s="12"/>
      <c r="BK193" s="12"/>
    </row>
    <row r="194" spans="33:63" x14ac:dyDescent="0.15">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E194" s="12"/>
      <c r="BF194" s="12"/>
      <c r="BG194" s="12"/>
      <c r="BH194" s="12"/>
      <c r="BI194" s="12"/>
      <c r="BJ194" s="12"/>
      <c r="BK194" s="12"/>
    </row>
    <row r="195" spans="33:63" x14ac:dyDescent="0.15">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E195" s="12"/>
      <c r="BF195" s="12"/>
      <c r="BG195" s="12"/>
      <c r="BH195" s="12"/>
      <c r="BI195" s="12"/>
      <c r="BJ195" s="12"/>
      <c r="BK195" s="12"/>
    </row>
    <row r="196" spans="33:63" x14ac:dyDescent="0.15">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E196" s="12"/>
      <c r="BF196" s="12"/>
      <c r="BG196" s="12"/>
      <c r="BH196" s="12"/>
      <c r="BI196" s="12"/>
      <c r="BJ196" s="12"/>
      <c r="BK196" s="12"/>
    </row>
    <row r="197" spans="33:63" x14ac:dyDescent="0.15">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E197" s="12"/>
      <c r="BF197" s="12"/>
      <c r="BG197" s="12"/>
      <c r="BH197" s="12"/>
      <c r="BI197" s="12"/>
      <c r="BJ197" s="12"/>
      <c r="BK197" s="12"/>
    </row>
    <row r="198" spans="33:63" x14ac:dyDescent="0.15">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E198" s="12"/>
      <c r="BF198" s="12"/>
      <c r="BG198" s="12"/>
      <c r="BH198" s="12"/>
      <c r="BI198" s="12"/>
      <c r="BJ198" s="12"/>
      <c r="BK198" s="12"/>
    </row>
    <row r="199" spans="33:63" x14ac:dyDescent="0.15">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E199" s="12"/>
      <c r="BF199" s="12"/>
      <c r="BG199" s="12"/>
      <c r="BH199" s="12"/>
      <c r="BI199" s="12"/>
      <c r="BJ199" s="12"/>
      <c r="BK199" s="12"/>
    </row>
    <row r="200" spans="33:63" x14ac:dyDescent="0.15">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E200" s="12"/>
      <c r="BF200" s="12"/>
      <c r="BG200" s="12"/>
      <c r="BH200" s="12"/>
      <c r="BI200" s="12"/>
      <c r="BJ200" s="12"/>
      <c r="BK200" s="12"/>
    </row>
    <row r="201" spans="33:63" x14ac:dyDescent="0.15">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E201" s="12"/>
      <c r="BF201" s="12"/>
      <c r="BG201" s="12"/>
      <c r="BH201" s="12"/>
      <c r="BI201" s="12"/>
      <c r="BJ201" s="12"/>
      <c r="BK201" s="12"/>
    </row>
    <row r="202" spans="33:63" x14ac:dyDescent="0.15">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E202" s="12"/>
      <c r="BF202" s="12"/>
      <c r="BG202" s="12"/>
      <c r="BH202" s="12"/>
      <c r="BI202" s="12"/>
      <c r="BJ202" s="12"/>
      <c r="BK202" s="12"/>
    </row>
    <row r="203" spans="33:63" x14ac:dyDescent="0.15">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E203" s="12"/>
      <c r="BF203" s="12"/>
      <c r="BG203" s="12"/>
      <c r="BH203" s="12"/>
      <c r="BI203" s="12"/>
      <c r="BJ203" s="12"/>
      <c r="BK203" s="12"/>
    </row>
    <row r="204" spans="33:63" x14ac:dyDescent="0.15">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E204" s="12"/>
      <c r="BF204" s="12"/>
      <c r="BG204" s="12"/>
      <c r="BH204" s="12"/>
      <c r="BI204" s="12"/>
      <c r="BJ204" s="12"/>
      <c r="BK204" s="12"/>
    </row>
    <row r="205" spans="33:63" x14ac:dyDescent="0.15">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E205" s="12"/>
      <c r="BF205" s="12"/>
      <c r="BG205" s="12"/>
      <c r="BH205" s="12"/>
      <c r="BI205" s="12"/>
      <c r="BJ205" s="12"/>
      <c r="BK205" s="12"/>
    </row>
    <row r="206" spans="33:63" x14ac:dyDescent="0.15">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E206" s="12"/>
      <c r="BF206" s="12"/>
      <c r="BG206" s="12"/>
      <c r="BH206" s="12"/>
      <c r="BI206" s="12"/>
      <c r="BJ206" s="12"/>
      <c r="BK206" s="12"/>
    </row>
    <row r="207" spans="33:63" x14ac:dyDescent="0.15">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E207" s="12"/>
      <c r="BF207" s="12"/>
      <c r="BG207" s="12"/>
      <c r="BH207" s="12"/>
      <c r="BI207" s="12"/>
      <c r="BJ207" s="12"/>
      <c r="BK207" s="12"/>
    </row>
    <row r="208" spans="33:63" x14ac:dyDescent="0.15">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E208" s="12"/>
      <c r="BF208" s="12"/>
      <c r="BG208" s="12"/>
      <c r="BH208" s="12"/>
      <c r="BI208" s="12"/>
      <c r="BJ208" s="12"/>
      <c r="BK208" s="12"/>
    </row>
    <row r="209" spans="33:63" x14ac:dyDescent="0.15">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E209" s="12"/>
      <c r="BF209" s="12"/>
      <c r="BG209" s="12"/>
      <c r="BH209" s="12"/>
      <c r="BI209" s="12"/>
      <c r="BJ209" s="12"/>
      <c r="BK209" s="12"/>
    </row>
    <row r="210" spans="33:63" x14ac:dyDescent="0.15">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E210" s="12"/>
      <c r="BF210" s="12"/>
      <c r="BG210" s="12"/>
      <c r="BH210" s="12"/>
      <c r="BI210" s="12"/>
      <c r="BJ210" s="12"/>
      <c r="BK210" s="12"/>
    </row>
    <row r="211" spans="33:63" x14ac:dyDescent="0.15">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E211" s="12"/>
      <c r="BF211" s="12"/>
      <c r="BG211" s="12"/>
      <c r="BH211" s="12"/>
      <c r="BI211" s="12"/>
      <c r="BJ211" s="12"/>
      <c r="BK211" s="12"/>
    </row>
    <row r="212" spans="33:63" x14ac:dyDescent="0.15">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E212" s="12"/>
      <c r="BF212" s="12"/>
      <c r="BG212" s="12"/>
      <c r="BH212" s="12"/>
      <c r="BI212" s="12"/>
      <c r="BJ212" s="12"/>
      <c r="BK212" s="12"/>
    </row>
    <row r="213" spans="33:63" x14ac:dyDescent="0.15">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E213" s="12"/>
      <c r="BF213" s="12"/>
      <c r="BG213" s="12"/>
      <c r="BH213" s="12"/>
      <c r="BI213" s="12"/>
      <c r="BJ213" s="12"/>
      <c r="BK213" s="12"/>
    </row>
    <row r="214" spans="33:63" x14ac:dyDescent="0.15">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E214" s="12"/>
      <c r="BF214" s="12"/>
      <c r="BG214" s="12"/>
      <c r="BH214" s="12"/>
      <c r="BI214" s="12"/>
      <c r="BJ214" s="12"/>
      <c r="BK214" s="12"/>
    </row>
    <row r="215" spans="33:63" x14ac:dyDescent="0.15">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E215" s="12"/>
      <c r="BF215" s="12"/>
      <c r="BG215" s="12"/>
      <c r="BH215" s="12"/>
      <c r="BI215" s="12"/>
      <c r="BJ215" s="12"/>
      <c r="BK215" s="12"/>
    </row>
    <row r="216" spans="33:63" x14ac:dyDescent="0.15">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E216" s="12"/>
      <c r="BF216" s="12"/>
      <c r="BG216" s="12"/>
      <c r="BH216" s="12"/>
      <c r="BI216" s="12"/>
      <c r="BJ216" s="12"/>
      <c r="BK216" s="12"/>
    </row>
    <row r="217" spans="33:63" x14ac:dyDescent="0.15">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E217" s="12"/>
      <c r="BF217" s="12"/>
      <c r="BG217" s="12"/>
      <c r="BH217" s="12"/>
      <c r="BI217" s="12"/>
      <c r="BJ217" s="12"/>
      <c r="BK217" s="12"/>
    </row>
    <row r="218" spans="33:63" x14ac:dyDescent="0.15">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E218" s="12"/>
      <c r="BF218" s="12"/>
      <c r="BG218" s="12"/>
      <c r="BH218" s="12"/>
      <c r="BI218" s="12"/>
      <c r="BJ218" s="12"/>
      <c r="BK218" s="12"/>
    </row>
    <row r="219" spans="33:63" x14ac:dyDescent="0.15">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E219" s="12"/>
      <c r="BF219" s="12"/>
      <c r="BG219" s="12"/>
      <c r="BH219" s="12"/>
      <c r="BI219" s="12"/>
      <c r="BJ219" s="12"/>
      <c r="BK219" s="12"/>
    </row>
    <row r="220" spans="33:63" x14ac:dyDescent="0.15">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E220" s="12"/>
      <c r="BF220" s="12"/>
      <c r="BG220" s="12"/>
      <c r="BH220" s="12"/>
      <c r="BI220" s="12"/>
      <c r="BJ220" s="12"/>
      <c r="BK220" s="12"/>
    </row>
    <row r="221" spans="33:63" x14ac:dyDescent="0.15">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E221" s="12"/>
      <c r="BF221" s="12"/>
      <c r="BG221" s="12"/>
      <c r="BH221" s="12"/>
      <c r="BI221" s="12"/>
      <c r="BJ221" s="12"/>
      <c r="BK221" s="12"/>
    </row>
    <row r="222" spans="33:63" x14ac:dyDescent="0.15">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E222" s="12"/>
      <c r="BF222" s="12"/>
      <c r="BG222" s="12"/>
      <c r="BH222" s="12"/>
      <c r="BI222" s="12"/>
      <c r="BJ222" s="12"/>
      <c r="BK222" s="12"/>
    </row>
    <row r="223" spans="33:63" x14ac:dyDescent="0.15">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E223" s="12"/>
      <c r="BF223" s="12"/>
      <c r="BG223" s="12"/>
      <c r="BH223" s="12"/>
      <c r="BI223" s="12"/>
      <c r="BJ223" s="12"/>
      <c r="BK223" s="12"/>
    </row>
    <row r="224" spans="33:63" x14ac:dyDescent="0.15">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E224" s="12"/>
      <c r="BF224" s="12"/>
      <c r="BG224" s="12"/>
      <c r="BH224" s="12"/>
      <c r="BI224" s="12"/>
      <c r="BJ224" s="12"/>
      <c r="BK224" s="12"/>
    </row>
    <row r="225" spans="33:63" x14ac:dyDescent="0.15">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E225" s="12"/>
      <c r="BF225" s="12"/>
      <c r="BG225" s="12"/>
      <c r="BH225" s="12"/>
      <c r="BI225" s="12"/>
      <c r="BJ225" s="12"/>
      <c r="BK225" s="12"/>
    </row>
    <row r="226" spans="33:63" x14ac:dyDescent="0.15">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E226" s="12"/>
      <c r="BF226" s="12"/>
      <c r="BG226" s="12"/>
      <c r="BH226" s="12"/>
      <c r="BI226" s="12"/>
      <c r="BJ226" s="12"/>
      <c r="BK226" s="12"/>
    </row>
    <row r="227" spans="33:63" x14ac:dyDescent="0.15">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E227" s="12"/>
      <c r="BF227" s="12"/>
      <c r="BG227" s="12"/>
      <c r="BH227" s="12"/>
      <c r="BI227" s="12"/>
      <c r="BJ227" s="12"/>
      <c r="BK227" s="12"/>
    </row>
    <row r="228" spans="33:63" x14ac:dyDescent="0.15">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E228" s="12"/>
      <c r="BF228" s="12"/>
      <c r="BG228" s="12"/>
      <c r="BH228" s="12"/>
      <c r="BI228" s="12"/>
      <c r="BJ228" s="12"/>
      <c r="BK228" s="12"/>
    </row>
    <row r="229" spans="33:63" x14ac:dyDescent="0.15">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E229" s="12"/>
      <c r="BF229" s="12"/>
      <c r="BG229" s="12"/>
      <c r="BH229" s="12"/>
      <c r="BI229" s="12"/>
      <c r="BJ229" s="12"/>
      <c r="BK229" s="12"/>
    </row>
    <row r="230" spans="33:63" x14ac:dyDescent="0.15">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E230" s="12"/>
      <c r="BF230" s="12"/>
      <c r="BG230" s="12"/>
      <c r="BH230" s="12"/>
      <c r="BI230" s="12"/>
      <c r="BJ230" s="12"/>
      <c r="BK230" s="12"/>
    </row>
    <row r="231" spans="33:63" x14ac:dyDescent="0.15">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E231" s="12"/>
      <c r="BF231" s="12"/>
      <c r="BG231" s="12"/>
      <c r="BH231" s="12"/>
      <c r="BI231" s="12"/>
      <c r="BJ231" s="12"/>
      <c r="BK231" s="12"/>
    </row>
    <row r="232" spans="33:63" x14ac:dyDescent="0.15">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E232" s="12"/>
      <c r="BF232" s="12"/>
      <c r="BG232" s="12"/>
      <c r="BH232" s="12"/>
      <c r="BI232" s="12"/>
      <c r="BJ232" s="12"/>
      <c r="BK232" s="12"/>
    </row>
    <row r="233" spans="33:63" x14ac:dyDescent="0.15">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E233" s="12"/>
      <c r="BF233" s="12"/>
      <c r="BG233" s="12"/>
      <c r="BH233" s="12"/>
      <c r="BI233" s="12"/>
      <c r="BJ233" s="12"/>
      <c r="BK233" s="12"/>
    </row>
    <row r="234" spans="33:63" x14ac:dyDescent="0.15">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E234" s="12"/>
      <c r="BF234" s="12"/>
      <c r="BG234" s="12"/>
      <c r="BH234" s="12"/>
      <c r="BI234" s="12"/>
      <c r="BJ234" s="12"/>
      <c r="BK234" s="12"/>
    </row>
    <row r="235" spans="33:63" x14ac:dyDescent="0.15">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E235" s="12"/>
      <c r="BF235" s="12"/>
      <c r="BG235" s="12"/>
      <c r="BH235" s="12"/>
      <c r="BI235" s="12"/>
      <c r="BJ235" s="12"/>
      <c r="BK235" s="12"/>
    </row>
    <row r="236" spans="33:63" x14ac:dyDescent="0.15">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E236" s="12"/>
      <c r="BF236" s="12"/>
      <c r="BG236" s="12"/>
      <c r="BH236" s="12"/>
      <c r="BI236" s="12"/>
      <c r="BJ236" s="12"/>
      <c r="BK236" s="12"/>
    </row>
    <row r="237" spans="33:63" x14ac:dyDescent="0.15">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E237" s="12"/>
      <c r="BF237" s="12"/>
      <c r="BG237" s="12"/>
      <c r="BH237" s="12"/>
      <c r="BI237" s="12"/>
      <c r="BJ237" s="12"/>
      <c r="BK237" s="12"/>
    </row>
    <row r="238" spans="33:63" x14ac:dyDescent="0.15">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E238" s="12"/>
      <c r="BF238" s="12"/>
      <c r="BG238" s="12"/>
      <c r="BH238" s="12"/>
      <c r="BI238" s="12"/>
      <c r="BJ238" s="12"/>
      <c r="BK238" s="12"/>
    </row>
    <row r="239" spans="33:63" x14ac:dyDescent="0.15">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E239" s="12"/>
      <c r="BF239" s="12"/>
      <c r="BG239" s="12"/>
      <c r="BH239" s="12"/>
      <c r="BI239" s="12"/>
      <c r="BJ239" s="12"/>
      <c r="BK239" s="12"/>
    </row>
    <row r="240" spans="33:63" x14ac:dyDescent="0.15">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E240" s="12"/>
      <c r="BF240" s="12"/>
      <c r="BG240" s="12"/>
      <c r="BH240" s="12"/>
      <c r="BI240" s="12"/>
      <c r="BJ240" s="12"/>
      <c r="BK240" s="12"/>
    </row>
    <row r="241" spans="33:63" x14ac:dyDescent="0.15">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E241" s="12"/>
      <c r="BF241" s="12"/>
      <c r="BG241" s="12"/>
      <c r="BH241" s="12"/>
      <c r="BI241" s="12"/>
      <c r="BJ241" s="12"/>
      <c r="BK241" s="12"/>
    </row>
    <row r="242" spans="33:63" x14ac:dyDescent="0.15">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E242" s="12"/>
      <c r="BF242" s="12"/>
      <c r="BG242" s="12"/>
      <c r="BH242" s="12"/>
      <c r="BI242" s="12"/>
      <c r="BJ242" s="12"/>
      <c r="BK242" s="12"/>
    </row>
    <row r="243" spans="33:63" x14ac:dyDescent="0.15">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E243" s="12"/>
      <c r="BF243" s="12"/>
      <c r="BG243" s="12"/>
      <c r="BH243" s="12"/>
      <c r="BI243" s="12"/>
      <c r="BJ243" s="12"/>
      <c r="BK243" s="12"/>
    </row>
    <row r="244" spans="33:63" x14ac:dyDescent="0.15">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E244" s="12"/>
      <c r="BF244" s="12"/>
      <c r="BG244" s="12"/>
      <c r="BH244" s="12"/>
      <c r="BI244" s="12"/>
      <c r="BJ244" s="12"/>
      <c r="BK244" s="12"/>
    </row>
    <row r="245" spans="33:63" x14ac:dyDescent="0.15">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E245" s="12"/>
      <c r="BF245" s="12"/>
      <c r="BG245" s="12"/>
      <c r="BH245" s="12"/>
      <c r="BI245" s="12"/>
      <c r="BJ245" s="12"/>
      <c r="BK245" s="12"/>
    </row>
    <row r="246" spans="33:63" x14ac:dyDescent="0.15">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E246" s="12"/>
      <c r="BF246" s="12"/>
      <c r="BG246" s="12"/>
      <c r="BH246" s="12"/>
      <c r="BI246" s="12"/>
      <c r="BJ246" s="12"/>
      <c r="BK246" s="12"/>
    </row>
    <row r="247" spans="33:63" x14ac:dyDescent="0.15">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E247" s="12"/>
      <c r="BF247" s="12"/>
      <c r="BG247" s="12"/>
      <c r="BH247" s="12"/>
      <c r="BI247" s="12"/>
      <c r="BJ247" s="12"/>
      <c r="BK247" s="12"/>
    </row>
    <row r="248" spans="33:63" x14ac:dyDescent="0.15">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E248" s="12"/>
      <c r="BF248" s="12"/>
      <c r="BG248" s="12"/>
      <c r="BH248" s="12"/>
      <c r="BI248" s="12"/>
      <c r="BJ248" s="12"/>
      <c r="BK248" s="12"/>
    </row>
    <row r="249" spans="33:63" x14ac:dyDescent="0.15">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E249" s="12"/>
      <c r="BF249" s="12"/>
      <c r="BG249" s="12"/>
      <c r="BH249" s="12"/>
      <c r="BI249" s="12"/>
      <c r="BJ249" s="12"/>
      <c r="BK249" s="12"/>
    </row>
    <row r="250" spans="33:63" x14ac:dyDescent="0.15">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E250" s="12"/>
      <c r="BF250" s="12"/>
      <c r="BG250" s="12"/>
      <c r="BH250" s="12"/>
      <c r="BI250" s="12"/>
      <c r="BJ250" s="12"/>
      <c r="BK250" s="12"/>
    </row>
    <row r="251" spans="33:63" x14ac:dyDescent="0.15">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E251" s="12"/>
      <c r="BF251" s="12"/>
      <c r="BG251" s="12"/>
      <c r="BH251" s="12"/>
      <c r="BI251" s="12"/>
      <c r="BJ251" s="12"/>
      <c r="BK251" s="12"/>
    </row>
    <row r="252" spans="33:63" x14ac:dyDescent="0.15">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E252" s="12"/>
      <c r="BF252" s="12"/>
      <c r="BG252" s="12"/>
      <c r="BH252" s="12"/>
      <c r="BI252" s="12"/>
      <c r="BJ252" s="12"/>
      <c r="BK252" s="12"/>
    </row>
    <row r="253" spans="33:63" x14ac:dyDescent="0.15">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E253" s="12"/>
      <c r="BF253" s="12"/>
      <c r="BG253" s="12"/>
      <c r="BH253" s="12"/>
      <c r="BI253" s="12"/>
      <c r="BJ253" s="12"/>
      <c r="BK253" s="12"/>
    </row>
    <row r="254" spans="33:63" x14ac:dyDescent="0.15">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E254" s="12"/>
      <c r="BF254" s="12"/>
      <c r="BG254" s="12"/>
      <c r="BH254" s="12"/>
      <c r="BI254" s="12"/>
      <c r="BJ254" s="12"/>
      <c r="BK254" s="12"/>
    </row>
    <row r="255" spans="33:63" x14ac:dyDescent="0.15">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E255" s="12"/>
      <c r="BF255" s="12"/>
      <c r="BG255" s="12"/>
      <c r="BH255" s="12"/>
      <c r="BI255" s="12"/>
      <c r="BJ255" s="12"/>
      <c r="BK255" s="12"/>
    </row>
    <row r="256" spans="33:63" x14ac:dyDescent="0.15">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E256" s="12"/>
      <c r="BF256" s="12"/>
      <c r="BG256" s="12"/>
      <c r="BH256" s="12"/>
      <c r="BI256" s="12"/>
      <c r="BJ256" s="12"/>
      <c r="BK256" s="12"/>
    </row>
    <row r="257" spans="33:63" x14ac:dyDescent="0.15">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E257" s="12"/>
      <c r="BF257" s="12"/>
      <c r="BG257" s="12"/>
      <c r="BH257" s="12"/>
      <c r="BI257" s="12"/>
      <c r="BJ257" s="12"/>
      <c r="BK257" s="12"/>
    </row>
    <row r="258" spans="33:63" x14ac:dyDescent="0.15">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E258" s="12"/>
      <c r="BF258" s="12"/>
      <c r="BG258" s="12"/>
      <c r="BH258" s="12"/>
      <c r="BI258" s="12"/>
      <c r="BJ258" s="12"/>
      <c r="BK258" s="12"/>
    </row>
    <row r="259" spans="33:63" x14ac:dyDescent="0.15">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E259" s="12"/>
      <c r="BF259" s="12"/>
      <c r="BG259" s="12"/>
      <c r="BH259" s="12"/>
      <c r="BI259" s="12"/>
      <c r="BJ259" s="12"/>
      <c r="BK259" s="12"/>
    </row>
    <row r="260" spans="33:63" x14ac:dyDescent="0.15">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E260" s="12"/>
      <c r="BF260" s="12"/>
      <c r="BG260" s="12"/>
      <c r="BH260" s="12"/>
      <c r="BI260" s="12"/>
      <c r="BJ260" s="12"/>
      <c r="BK260" s="12"/>
    </row>
    <row r="261" spans="33:63" x14ac:dyDescent="0.15">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E261" s="12"/>
      <c r="BF261" s="12"/>
      <c r="BG261" s="12"/>
      <c r="BH261" s="12"/>
      <c r="BI261" s="12"/>
      <c r="BJ261" s="12"/>
      <c r="BK261" s="12"/>
    </row>
    <row r="262" spans="33:63" x14ac:dyDescent="0.15">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E262" s="12"/>
      <c r="BF262" s="12"/>
      <c r="BG262" s="12"/>
      <c r="BH262" s="12"/>
      <c r="BI262" s="12"/>
      <c r="BJ262" s="12"/>
      <c r="BK262" s="12"/>
    </row>
    <row r="263" spans="33:63" x14ac:dyDescent="0.15">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E263" s="12"/>
      <c r="BF263" s="12"/>
      <c r="BG263" s="12"/>
      <c r="BH263" s="12"/>
      <c r="BI263" s="12"/>
      <c r="BJ263" s="12"/>
      <c r="BK263" s="12"/>
    </row>
    <row r="264" spans="33:63" x14ac:dyDescent="0.15">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E264" s="12"/>
      <c r="BF264" s="12"/>
      <c r="BG264" s="12"/>
      <c r="BH264" s="12"/>
      <c r="BI264" s="12"/>
      <c r="BJ264" s="12"/>
      <c r="BK264" s="12"/>
    </row>
    <row r="265" spans="33:63" x14ac:dyDescent="0.15">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E265" s="12"/>
      <c r="BF265" s="12"/>
      <c r="BG265" s="12"/>
      <c r="BH265" s="12"/>
      <c r="BI265" s="12"/>
      <c r="BJ265" s="12"/>
      <c r="BK265" s="12"/>
    </row>
    <row r="266" spans="33:63" x14ac:dyDescent="0.15">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E266" s="12"/>
      <c r="BF266" s="12"/>
      <c r="BG266" s="12"/>
      <c r="BH266" s="12"/>
      <c r="BI266" s="12"/>
      <c r="BJ266" s="12"/>
      <c r="BK266" s="12"/>
    </row>
    <row r="267" spans="33:63" x14ac:dyDescent="0.15">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E267" s="12"/>
      <c r="BF267" s="12"/>
      <c r="BG267" s="12"/>
      <c r="BH267" s="12"/>
      <c r="BI267" s="12"/>
      <c r="BJ267" s="12"/>
      <c r="BK267" s="12"/>
    </row>
    <row r="268" spans="33:63" x14ac:dyDescent="0.15">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E268" s="12"/>
      <c r="BF268" s="12"/>
      <c r="BG268" s="12"/>
      <c r="BH268" s="12"/>
      <c r="BI268" s="12"/>
      <c r="BJ268" s="12"/>
      <c r="BK268" s="12"/>
    </row>
    <row r="269" spans="33:63" x14ac:dyDescent="0.15">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E269" s="12"/>
      <c r="BF269" s="12"/>
      <c r="BG269" s="12"/>
      <c r="BH269" s="12"/>
      <c r="BI269" s="12"/>
      <c r="BJ269" s="12"/>
      <c r="BK269" s="12"/>
    </row>
    <row r="270" spans="33:63" x14ac:dyDescent="0.15">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E270" s="12"/>
      <c r="BF270" s="12"/>
      <c r="BG270" s="12"/>
      <c r="BH270" s="12"/>
      <c r="BI270" s="12"/>
      <c r="BJ270" s="12"/>
      <c r="BK270" s="12"/>
    </row>
    <row r="271" spans="33:63" x14ac:dyDescent="0.15">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E271" s="12"/>
      <c r="BF271" s="12"/>
      <c r="BG271" s="12"/>
      <c r="BH271" s="12"/>
      <c r="BI271" s="12"/>
      <c r="BJ271" s="12"/>
      <c r="BK271" s="12"/>
    </row>
    <row r="272" spans="33:63" x14ac:dyDescent="0.15">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E272" s="12"/>
      <c r="BF272" s="12"/>
      <c r="BG272" s="12"/>
      <c r="BH272" s="12"/>
      <c r="BI272" s="12"/>
      <c r="BJ272" s="12"/>
      <c r="BK272" s="12"/>
    </row>
    <row r="273" spans="33:63" x14ac:dyDescent="0.15">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E273" s="12"/>
      <c r="BF273" s="12"/>
      <c r="BG273" s="12"/>
      <c r="BH273" s="12"/>
      <c r="BI273" s="12"/>
      <c r="BJ273" s="12"/>
      <c r="BK273" s="12"/>
    </row>
    <row r="274" spans="33:63" x14ac:dyDescent="0.15">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E274" s="12"/>
      <c r="BF274" s="12"/>
      <c r="BG274" s="12"/>
      <c r="BH274" s="12"/>
      <c r="BI274" s="12"/>
      <c r="BJ274" s="12"/>
      <c r="BK274" s="12"/>
    </row>
    <row r="275" spans="33:63" x14ac:dyDescent="0.15">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E275" s="12"/>
      <c r="BF275" s="12"/>
      <c r="BG275" s="12"/>
      <c r="BH275" s="12"/>
      <c r="BI275" s="12"/>
      <c r="BJ275" s="12"/>
      <c r="BK275" s="12"/>
    </row>
    <row r="276" spans="33:63" x14ac:dyDescent="0.15">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E276" s="12"/>
      <c r="BF276" s="12"/>
      <c r="BG276" s="12"/>
      <c r="BH276" s="12"/>
      <c r="BI276" s="12"/>
      <c r="BJ276" s="12"/>
      <c r="BK276" s="12"/>
    </row>
    <row r="277" spans="33:63" x14ac:dyDescent="0.15">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E277" s="12"/>
      <c r="BF277" s="12"/>
      <c r="BG277" s="12"/>
      <c r="BH277" s="12"/>
      <c r="BI277" s="12"/>
      <c r="BJ277" s="12"/>
      <c r="BK277" s="12"/>
    </row>
    <row r="278" spans="33:63" x14ac:dyDescent="0.15">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E278" s="12"/>
      <c r="BF278" s="12"/>
      <c r="BG278" s="12"/>
      <c r="BH278" s="12"/>
      <c r="BI278" s="12"/>
      <c r="BJ278" s="12"/>
      <c r="BK278" s="12"/>
    </row>
    <row r="279" spans="33:63" x14ac:dyDescent="0.15">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E279" s="12"/>
      <c r="BF279" s="12"/>
      <c r="BG279" s="12"/>
      <c r="BH279" s="12"/>
      <c r="BI279" s="12"/>
      <c r="BJ279" s="12"/>
      <c r="BK279" s="12"/>
    </row>
    <row r="280" spans="33:63" x14ac:dyDescent="0.15">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E280" s="12"/>
      <c r="BF280" s="12"/>
      <c r="BG280" s="12"/>
      <c r="BH280" s="12"/>
      <c r="BI280" s="12"/>
      <c r="BJ280" s="12"/>
      <c r="BK280" s="12"/>
    </row>
    <row r="281" spans="33:63" x14ac:dyDescent="0.15">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E281" s="12"/>
      <c r="BF281" s="12"/>
      <c r="BG281" s="12"/>
      <c r="BH281" s="12"/>
      <c r="BI281" s="12"/>
      <c r="BJ281" s="12"/>
      <c r="BK281" s="12"/>
    </row>
    <row r="282" spans="33:63" x14ac:dyDescent="0.15">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E282" s="12"/>
      <c r="BF282" s="12"/>
      <c r="BG282" s="12"/>
      <c r="BH282" s="12"/>
      <c r="BI282" s="12"/>
      <c r="BJ282" s="12"/>
      <c r="BK282" s="12"/>
    </row>
    <row r="283" spans="33:63" x14ac:dyDescent="0.15">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E283" s="12"/>
      <c r="BF283" s="12"/>
      <c r="BG283" s="12"/>
      <c r="BH283" s="12"/>
      <c r="BI283" s="12"/>
      <c r="BJ283" s="12"/>
      <c r="BK283" s="12"/>
    </row>
    <row r="284" spans="33:63" x14ac:dyDescent="0.15">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E284" s="12"/>
      <c r="BF284" s="12"/>
      <c r="BG284" s="12"/>
      <c r="BH284" s="12"/>
      <c r="BI284" s="12"/>
      <c r="BJ284" s="12"/>
      <c r="BK284" s="12"/>
    </row>
    <row r="285" spans="33:63" x14ac:dyDescent="0.15">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E285" s="12"/>
      <c r="BF285" s="12"/>
      <c r="BG285" s="12"/>
      <c r="BH285" s="12"/>
      <c r="BI285" s="12"/>
      <c r="BJ285" s="12"/>
      <c r="BK285" s="12"/>
    </row>
    <row r="286" spans="33:63" x14ac:dyDescent="0.15">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E286" s="12"/>
      <c r="BF286" s="12"/>
      <c r="BG286" s="12"/>
      <c r="BH286" s="12"/>
      <c r="BI286" s="12"/>
      <c r="BJ286" s="12"/>
      <c r="BK286" s="12"/>
    </row>
    <row r="287" spans="33:63" x14ac:dyDescent="0.15">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E287" s="12"/>
      <c r="BF287" s="12"/>
      <c r="BG287" s="12"/>
      <c r="BH287" s="12"/>
      <c r="BI287" s="12"/>
      <c r="BJ287" s="12"/>
      <c r="BK287" s="12"/>
    </row>
    <row r="288" spans="33:63" x14ac:dyDescent="0.15">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E288" s="12"/>
      <c r="BF288" s="12"/>
      <c r="BG288" s="12"/>
      <c r="BH288" s="12"/>
      <c r="BI288" s="12"/>
      <c r="BJ288" s="12"/>
      <c r="BK288" s="12"/>
    </row>
    <row r="289" spans="33:63" x14ac:dyDescent="0.15">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E289" s="12"/>
      <c r="BF289" s="12"/>
      <c r="BG289" s="12"/>
      <c r="BH289" s="12"/>
      <c r="BI289" s="12"/>
      <c r="BJ289" s="12"/>
      <c r="BK289" s="12"/>
    </row>
    <row r="290" spans="33:63" x14ac:dyDescent="0.15">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E290" s="12"/>
      <c r="BF290" s="12"/>
      <c r="BG290" s="12"/>
      <c r="BH290" s="12"/>
      <c r="BI290" s="12"/>
      <c r="BJ290" s="12"/>
      <c r="BK290" s="12"/>
    </row>
    <row r="291" spans="33:63" x14ac:dyDescent="0.15">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E291" s="12"/>
      <c r="BF291" s="12"/>
      <c r="BG291" s="12"/>
      <c r="BH291" s="12"/>
      <c r="BI291" s="12"/>
      <c r="BJ291" s="12"/>
      <c r="BK291" s="12"/>
    </row>
    <row r="292" spans="33:63" x14ac:dyDescent="0.15">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E292" s="12"/>
      <c r="BF292" s="12"/>
      <c r="BG292" s="12"/>
      <c r="BH292" s="12"/>
      <c r="BI292" s="12"/>
      <c r="BJ292" s="12"/>
      <c r="BK292" s="12"/>
    </row>
    <row r="293" spans="33:63" x14ac:dyDescent="0.15">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E293" s="12"/>
      <c r="BF293" s="12"/>
      <c r="BG293" s="12"/>
      <c r="BH293" s="12"/>
      <c r="BI293" s="12"/>
      <c r="BJ293" s="12"/>
      <c r="BK293" s="12"/>
    </row>
    <row r="294" spans="33:63" x14ac:dyDescent="0.15">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E294" s="12"/>
      <c r="BF294" s="12"/>
      <c r="BG294" s="12"/>
      <c r="BH294" s="12"/>
      <c r="BI294" s="12"/>
      <c r="BJ294" s="12"/>
      <c r="BK294" s="12"/>
    </row>
    <row r="295" spans="33:63" x14ac:dyDescent="0.15">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E295" s="12"/>
      <c r="BF295" s="12"/>
      <c r="BG295" s="12"/>
      <c r="BH295" s="12"/>
      <c r="BI295" s="12"/>
      <c r="BJ295" s="12"/>
      <c r="BK295" s="12"/>
    </row>
    <row r="296" spans="33:63" x14ac:dyDescent="0.15">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E296" s="12"/>
      <c r="BF296" s="12"/>
      <c r="BG296" s="12"/>
      <c r="BH296" s="12"/>
      <c r="BI296" s="12"/>
      <c r="BJ296" s="12"/>
      <c r="BK296" s="12"/>
    </row>
    <row r="297" spans="33:63" x14ac:dyDescent="0.15">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E297" s="12"/>
      <c r="BF297" s="12"/>
      <c r="BG297" s="12"/>
      <c r="BH297" s="12"/>
      <c r="BI297" s="12"/>
      <c r="BJ297" s="12"/>
      <c r="BK297" s="12"/>
    </row>
    <row r="298" spans="33:63" x14ac:dyDescent="0.15">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E298" s="12"/>
      <c r="BF298" s="12"/>
      <c r="BG298" s="12"/>
      <c r="BH298" s="12"/>
      <c r="BI298" s="12"/>
      <c r="BJ298" s="12"/>
      <c r="BK298" s="12"/>
    </row>
    <row r="299" spans="33:63" x14ac:dyDescent="0.15">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E299" s="12"/>
      <c r="BF299" s="12"/>
      <c r="BG299" s="12"/>
      <c r="BH299" s="12"/>
      <c r="BI299" s="12"/>
      <c r="BJ299" s="12"/>
      <c r="BK299" s="12"/>
    </row>
    <row r="300" spans="33:63" x14ac:dyDescent="0.15">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E300" s="12"/>
      <c r="BF300" s="12"/>
      <c r="BG300" s="12"/>
      <c r="BH300" s="12"/>
      <c r="BI300" s="12"/>
      <c r="BJ300" s="12"/>
      <c r="BK300" s="12"/>
    </row>
    <row r="301" spans="33:63" x14ac:dyDescent="0.15">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E301" s="12"/>
      <c r="BF301" s="12"/>
      <c r="BG301" s="12"/>
      <c r="BH301" s="12"/>
      <c r="BI301" s="12"/>
      <c r="BJ301" s="12"/>
      <c r="BK301" s="12"/>
    </row>
    <row r="302" spans="33:63" x14ac:dyDescent="0.15">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E302" s="12"/>
      <c r="BF302" s="12"/>
      <c r="BG302" s="12"/>
      <c r="BH302" s="12"/>
      <c r="BI302" s="12"/>
      <c r="BJ302" s="12"/>
      <c r="BK302" s="12"/>
    </row>
    <row r="303" spans="33:63" x14ac:dyDescent="0.15">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E303" s="12"/>
      <c r="BF303" s="12"/>
      <c r="BG303" s="12"/>
      <c r="BH303" s="12"/>
      <c r="BI303" s="12"/>
      <c r="BJ303" s="12"/>
      <c r="BK303" s="12"/>
    </row>
    <row r="304" spans="33:63" x14ac:dyDescent="0.15">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E304" s="12"/>
      <c r="BF304" s="12"/>
      <c r="BG304" s="12"/>
      <c r="BH304" s="12"/>
      <c r="BI304" s="12"/>
      <c r="BJ304" s="12"/>
      <c r="BK304" s="12"/>
    </row>
    <row r="305" spans="33:63" x14ac:dyDescent="0.15">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E305" s="12"/>
      <c r="BF305" s="12"/>
      <c r="BG305" s="12"/>
      <c r="BH305" s="12"/>
      <c r="BI305" s="12"/>
      <c r="BJ305" s="12"/>
      <c r="BK305" s="12"/>
    </row>
    <row r="306" spans="33:63" x14ac:dyDescent="0.15">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E306" s="12"/>
      <c r="BF306" s="12"/>
      <c r="BG306" s="12"/>
      <c r="BH306" s="12"/>
      <c r="BI306" s="12"/>
      <c r="BJ306" s="12"/>
      <c r="BK306" s="12"/>
    </row>
    <row r="307" spans="33:63" x14ac:dyDescent="0.15">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E307" s="12"/>
      <c r="BF307" s="12"/>
      <c r="BG307" s="12"/>
      <c r="BH307" s="12"/>
      <c r="BI307" s="12"/>
      <c r="BJ307" s="12"/>
      <c r="BK307" s="12"/>
    </row>
    <row r="308" spans="33:63" x14ac:dyDescent="0.15">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E308" s="12"/>
      <c r="BF308" s="12"/>
      <c r="BG308" s="12"/>
      <c r="BH308" s="12"/>
      <c r="BI308" s="12"/>
      <c r="BJ308" s="12"/>
      <c r="BK308" s="12"/>
    </row>
    <row r="309" spans="33:63" x14ac:dyDescent="0.15">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E309" s="12"/>
      <c r="BF309" s="12"/>
      <c r="BG309" s="12"/>
      <c r="BH309" s="12"/>
      <c r="BI309" s="12"/>
      <c r="BJ309" s="12"/>
      <c r="BK309" s="12"/>
    </row>
    <row r="310" spans="33:63" x14ac:dyDescent="0.15">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E310" s="12"/>
      <c r="BF310" s="12"/>
      <c r="BG310" s="12"/>
      <c r="BH310" s="12"/>
      <c r="BI310" s="12"/>
      <c r="BJ310" s="12"/>
      <c r="BK310" s="12"/>
    </row>
    <row r="311" spans="33:63" x14ac:dyDescent="0.15">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E311" s="12"/>
      <c r="BF311" s="12"/>
      <c r="BG311" s="12"/>
      <c r="BH311" s="12"/>
      <c r="BI311" s="12"/>
      <c r="BJ311" s="12"/>
      <c r="BK311" s="12"/>
    </row>
    <row r="312" spans="33:63" x14ac:dyDescent="0.15">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E312" s="12"/>
      <c r="BF312" s="12"/>
      <c r="BG312" s="12"/>
      <c r="BH312" s="12"/>
      <c r="BI312" s="12"/>
      <c r="BJ312" s="12"/>
      <c r="BK312" s="12"/>
    </row>
    <row r="313" spans="33:63" x14ac:dyDescent="0.15">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E313" s="12"/>
      <c r="BF313" s="12"/>
      <c r="BG313" s="12"/>
      <c r="BH313" s="12"/>
      <c r="BI313" s="12"/>
      <c r="BJ313" s="12"/>
      <c r="BK313" s="12"/>
    </row>
    <row r="314" spans="33:63" x14ac:dyDescent="0.15">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E314" s="12"/>
      <c r="BF314" s="12"/>
      <c r="BG314" s="12"/>
      <c r="BH314" s="12"/>
      <c r="BI314" s="12"/>
      <c r="BJ314" s="12"/>
      <c r="BK314" s="12"/>
    </row>
    <row r="315" spans="33:63" x14ac:dyDescent="0.15">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E315" s="12"/>
      <c r="BF315" s="12"/>
      <c r="BG315" s="12"/>
      <c r="BH315" s="12"/>
      <c r="BI315" s="12"/>
      <c r="BJ315" s="12"/>
      <c r="BK315" s="12"/>
    </row>
    <row r="316" spans="33:63" x14ac:dyDescent="0.15">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E316" s="12"/>
      <c r="BF316" s="12"/>
      <c r="BG316" s="12"/>
      <c r="BH316" s="12"/>
      <c r="BI316" s="12"/>
      <c r="BJ316" s="12"/>
      <c r="BK316" s="12"/>
    </row>
    <row r="317" spans="33:63" x14ac:dyDescent="0.15">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E317" s="12"/>
      <c r="BF317" s="12"/>
      <c r="BG317" s="12"/>
      <c r="BH317" s="12"/>
      <c r="BI317" s="12"/>
      <c r="BJ317" s="12"/>
      <c r="BK317" s="12"/>
    </row>
    <row r="318" spans="33:63" x14ac:dyDescent="0.15">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E318" s="12"/>
      <c r="BF318" s="12"/>
      <c r="BG318" s="12"/>
      <c r="BH318" s="12"/>
      <c r="BI318" s="12"/>
      <c r="BJ318" s="12"/>
      <c r="BK318" s="12"/>
    </row>
    <row r="319" spans="33:63" x14ac:dyDescent="0.15">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E319" s="12"/>
      <c r="BF319" s="12"/>
      <c r="BG319" s="12"/>
      <c r="BH319" s="12"/>
      <c r="BI319" s="12"/>
      <c r="BJ319" s="12"/>
      <c r="BK319" s="12"/>
    </row>
    <row r="320" spans="33:63" x14ac:dyDescent="0.15">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E320" s="12"/>
      <c r="BF320" s="12"/>
      <c r="BG320" s="12"/>
      <c r="BH320" s="12"/>
      <c r="BI320" s="12"/>
      <c r="BJ320" s="12"/>
      <c r="BK320" s="12"/>
    </row>
    <row r="321" spans="33:63" x14ac:dyDescent="0.15">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E321" s="12"/>
      <c r="BF321" s="12"/>
      <c r="BG321" s="12"/>
      <c r="BH321" s="12"/>
      <c r="BI321" s="12"/>
      <c r="BJ321" s="12"/>
      <c r="BK321" s="12"/>
    </row>
    <row r="322" spans="33:63" x14ac:dyDescent="0.15">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E322" s="12"/>
      <c r="BF322" s="12"/>
      <c r="BG322" s="12"/>
      <c r="BH322" s="12"/>
      <c r="BI322" s="12"/>
      <c r="BJ322" s="12"/>
      <c r="BK322" s="12"/>
    </row>
    <row r="323" spans="33:63" x14ac:dyDescent="0.15">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E323" s="12"/>
      <c r="BF323" s="12"/>
      <c r="BG323" s="12"/>
      <c r="BH323" s="12"/>
      <c r="BI323" s="12"/>
      <c r="BJ323" s="12"/>
      <c r="BK323" s="12"/>
    </row>
    <row r="324" spans="33:63" x14ac:dyDescent="0.15">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E324" s="12"/>
      <c r="BF324" s="12"/>
      <c r="BG324" s="12"/>
      <c r="BH324" s="12"/>
      <c r="BI324" s="12"/>
      <c r="BJ324" s="12"/>
      <c r="BK324" s="12"/>
    </row>
    <row r="325" spans="33:63" x14ac:dyDescent="0.15">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E325" s="12"/>
      <c r="BF325" s="12"/>
      <c r="BG325" s="12"/>
      <c r="BH325" s="12"/>
      <c r="BI325" s="12"/>
      <c r="BJ325" s="12"/>
      <c r="BK325" s="12"/>
    </row>
    <row r="326" spans="33:63" x14ac:dyDescent="0.15">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E326" s="12"/>
      <c r="BF326" s="12"/>
      <c r="BG326" s="12"/>
      <c r="BH326" s="12"/>
      <c r="BI326" s="12"/>
      <c r="BJ326" s="12"/>
      <c r="BK326" s="12"/>
    </row>
    <row r="327" spans="33:63" x14ac:dyDescent="0.15">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E327" s="12"/>
      <c r="BF327" s="12"/>
      <c r="BG327" s="12"/>
      <c r="BH327" s="12"/>
      <c r="BI327" s="12"/>
      <c r="BJ327" s="12"/>
      <c r="BK327" s="12"/>
    </row>
    <row r="328" spans="33:63" x14ac:dyDescent="0.15">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E328" s="12"/>
      <c r="BF328" s="12"/>
      <c r="BG328" s="12"/>
      <c r="BH328" s="12"/>
      <c r="BI328" s="12"/>
      <c r="BJ328" s="12"/>
      <c r="BK328" s="12"/>
    </row>
    <row r="329" spans="33:63" x14ac:dyDescent="0.15">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E329" s="12"/>
      <c r="BF329" s="12"/>
      <c r="BG329" s="12"/>
      <c r="BH329" s="12"/>
      <c r="BI329" s="12"/>
      <c r="BJ329" s="12"/>
      <c r="BK329" s="12"/>
    </row>
    <row r="330" spans="33:63" x14ac:dyDescent="0.15">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E330" s="12"/>
      <c r="BF330" s="12"/>
      <c r="BG330" s="12"/>
      <c r="BH330" s="12"/>
      <c r="BI330" s="12"/>
      <c r="BJ330" s="12"/>
      <c r="BK330" s="12"/>
    </row>
    <row r="331" spans="33:63" x14ac:dyDescent="0.15">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E331" s="12"/>
      <c r="BF331" s="12"/>
      <c r="BG331" s="12"/>
      <c r="BH331" s="12"/>
      <c r="BI331" s="12"/>
      <c r="BJ331" s="12"/>
      <c r="BK331" s="12"/>
    </row>
    <row r="332" spans="33:63" x14ac:dyDescent="0.15">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E332" s="12"/>
      <c r="BF332" s="12"/>
      <c r="BG332" s="12"/>
      <c r="BH332" s="12"/>
      <c r="BI332" s="12"/>
      <c r="BJ332" s="12"/>
      <c r="BK332" s="12"/>
    </row>
    <row r="333" spans="33:63" x14ac:dyDescent="0.15">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E333" s="12"/>
      <c r="BF333" s="12"/>
      <c r="BG333" s="12"/>
      <c r="BH333" s="12"/>
      <c r="BI333" s="12"/>
      <c r="BJ333" s="12"/>
      <c r="BK333" s="12"/>
    </row>
    <row r="334" spans="33:63" x14ac:dyDescent="0.15">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E334" s="12"/>
      <c r="BF334" s="12"/>
      <c r="BG334" s="12"/>
      <c r="BH334" s="12"/>
      <c r="BI334" s="12"/>
      <c r="BJ334" s="12"/>
      <c r="BK334" s="12"/>
    </row>
    <row r="335" spans="33:63" x14ac:dyDescent="0.15">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E335" s="12"/>
      <c r="BF335" s="12"/>
      <c r="BG335" s="12"/>
      <c r="BH335" s="12"/>
      <c r="BI335" s="12"/>
      <c r="BJ335" s="12"/>
      <c r="BK335" s="12"/>
    </row>
    <row r="336" spans="33:63" x14ac:dyDescent="0.15">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E336" s="12"/>
      <c r="BF336" s="12"/>
      <c r="BG336" s="12"/>
      <c r="BH336" s="12"/>
      <c r="BI336" s="12"/>
      <c r="BJ336" s="12"/>
      <c r="BK336" s="12"/>
    </row>
    <row r="337" spans="33:63" x14ac:dyDescent="0.15">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E337" s="12"/>
      <c r="BF337" s="12"/>
      <c r="BG337" s="12"/>
      <c r="BH337" s="12"/>
      <c r="BI337" s="12"/>
      <c r="BJ337" s="12"/>
      <c r="BK337" s="12"/>
    </row>
    <row r="338" spans="33:63" x14ac:dyDescent="0.15">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E338" s="12"/>
      <c r="BF338" s="12"/>
      <c r="BG338" s="12"/>
      <c r="BH338" s="12"/>
      <c r="BI338" s="12"/>
      <c r="BJ338" s="12"/>
      <c r="BK338" s="12"/>
    </row>
    <row r="339" spans="33:63" x14ac:dyDescent="0.15">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E339" s="12"/>
      <c r="BF339" s="12"/>
      <c r="BG339" s="12"/>
      <c r="BH339" s="12"/>
      <c r="BI339" s="12"/>
      <c r="BJ339" s="12"/>
      <c r="BK339" s="12"/>
    </row>
    <row r="340" spans="33:63" x14ac:dyDescent="0.15">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E340" s="12"/>
      <c r="BF340" s="12"/>
      <c r="BG340" s="12"/>
      <c r="BH340" s="12"/>
      <c r="BI340" s="12"/>
      <c r="BJ340" s="12"/>
      <c r="BK340" s="12"/>
    </row>
    <row r="341" spans="33:63" x14ac:dyDescent="0.15">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E341" s="12"/>
      <c r="BF341" s="12"/>
      <c r="BG341" s="12"/>
      <c r="BH341" s="12"/>
      <c r="BI341" s="12"/>
      <c r="BJ341" s="12"/>
      <c r="BK341" s="12"/>
    </row>
    <row r="342" spans="33:63" x14ac:dyDescent="0.15">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E342" s="12"/>
      <c r="BF342" s="12"/>
      <c r="BG342" s="12"/>
      <c r="BH342" s="12"/>
      <c r="BI342" s="12"/>
      <c r="BJ342" s="12"/>
      <c r="BK342" s="12"/>
    </row>
    <row r="343" spans="33:63" x14ac:dyDescent="0.15">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E343" s="12"/>
      <c r="BF343" s="12"/>
      <c r="BG343" s="12"/>
      <c r="BH343" s="12"/>
      <c r="BI343" s="12"/>
      <c r="BJ343" s="12"/>
      <c r="BK343" s="12"/>
    </row>
    <row r="344" spans="33:63" x14ac:dyDescent="0.15">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E344" s="12"/>
      <c r="BF344" s="12"/>
      <c r="BG344" s="12"/>
      <c r="BH344" s="12"/>
      <c r="BI344" s="12"/>
      <c r="BJ344" s="12"/>
      <c r="BK344" s="12"/>
    </row>
    <row r="345" spans="33:63" x14ac:dyDescent="0.15">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E345" s="12"/>
      <c r="BF345" s="12"/>
      <c r="BG345" s="12"/>
      <c r="BH345" s="12"/>
      <c r="BI345" s="12"/>
      <c r="BJ345" s="12"/>
      <c r="BK345" s="12"/>
    </row>
    <row r="346" spans="33:63" x14ac:dyDescent="0.15">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E346" s="12"/>
      <c r="BF346" s="12"/>
      <c r="BG346" s="12"/>
      <c r="BH346" s="12"/>
      <c r="BI346" s="12"/>
      <c r="BJ346" s="12"/>
      <c r="BK346" s="12"/>
    </row>
    <row r="347" spans="33:63" x14ac:dyDescent="0.15">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E347" s="12"/>
      <c r="BF347" s="12"/>
      <c r="BG347" s="12"/>
      <c r="BH347" s="12"/>
      <c r="BI347" s="12"/>
      <c r="BJ347" s="12"/>
      <c r="BK347" s="12"/>
    </row>
    <row r="348" spans="33:63" x14ac:dyDescent="0.15">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E348" s="12"/>
      <c r="BF348" s="12"/>
      <c r="BG348" s="12"/>
      <c r="BH348" s="12"/>
      <c r="BI348" s="12"/>
      <c r="BJ348" s="12"/>
      <c r="BK348" s="12"/>
    </row>
    <row r="349" spans="33:63" x14ac:dyDescent="0.15">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E349" s="12"/>
      <c r="BF349" s="12"/>
      <c r="BG349" s="12"/>
      <c r="BH349" s="12"/>
      <c r="BI349" s="12"/>
      <c r="BJ349" s="12"/>
      <c r="BK349" s="12"/>
    </row>
    <row r="350" spans="33:63" x14ac:dyDescent="0.15">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E350" s="12"/>
      <c r="BF350" s="12"/>
      <c r="BG350" s="12"/>
      <c r="BH350" s="12"/>
      <c r="BI350" s="12"/>
      <c r="BJ350" s="12"/>
      <c r="BK350" s="12"/>
    </row>
    <row r="351" spans="33:63" x14ac:dyDescent="0.15">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E351" s="12"/>
      <c r="BF351" s="12"/>
      <c r="BG351" s="12"/>
      <c r="BH351" s="12"/>
      <c r="BI351" s="12"/>
      <c r="BJ351" s="12"/>
      <c r="BK351" s="12"/>
    </row>
    <row r="352" spans="33:63" x14ac:dyDescent="0.15">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E352" s="12"/>
      <c r="BF352" s="12"/>
      <c r="BG352" s="12"/>
      <c r="BH352" s="12"/>
      <c r="BI352" s="12"/>
      <c r="BJ352" s="12"/>
      <c r="BK352" s="12"/>
    </row>
    <row r="353" spans="33:63" x14ac:dyDescent="0.15">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E353" s="12"/>
      <c r="BF353" s="12"/>
      <c r="BG353" s="12"/>
      <c r="BH353" s="12"/>
      <c r="BI353" s="12"/>
      <c r="BJ353" s="12"/>
      <c r="BK353" s="12"/>
    </row>
    <row r="354" spans="33:63" x14ac:dyDescent="0.15">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E354" s="12"/>
      <c r="BF354" s="12"/>
      <c r="BG354" s="12"/>
      <c r="BH354" s="12"/>
      <c r="BI354" s="12"/>
      <c r="BJ354" s="12"/>
      <c r="BK354" s="12"/>
    </row>
    <row r="355" spans="33:63" x14ac:dyDescent="0.15">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E355" s="12"/>
      <c r="BF355" s="12"/>
      <c r="BG355" s="12"/>
      <c r="BH355" s="12"/>
      <c r="BI355" s="12"/>
      <c r="BJ355" s="12"/>
      <c r="BK355" s="12"/>
    </row>
    <row r="356" spans="33:63" x14ac:dyDescent="0.15">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E356" s="12"/>
      <c r="BF356" s="12"/>
      <c r="BG356" s="12"/>
      <c r="BH356" s="12"/>
      <c r="BI356" s="12"/>
      <c r="BJ356" s="12"/>
      <c r="BK356" s="12"/>
    </row>
    <row r="357" spans="33:63" x14ac:dyDescent="0.15">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E357" s="12"/>
      <c r="BF357" s="12"/>
      <c r="BG357" s="12"/>
      <c r="BH357" s="12"/>
      <c r="BI357" s="12"/>
      <c r="BJ357" s="12"/>
      <c r="BK357" s="12"/>
    </row>
    <row r="358" spans="33:63" x14ac:dyDescent="0.15">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E358" s="12"/>
      <c r="BF358" s="12"/>
      <c r="BG358" s="12"/>
      <c r="BH358" s="12"/>
      <c r="BI358" s="12"/>
      <c r="BJ358" s="12"/>
      <c r="BK358" s="12"/>
    </row>
    <row r="359" spans="33:63" x14ac:dyDescent="0.15">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E359" s="12"/>
      <c r="BF359" s="12"/>
      <c r="BG359" s="12"/>
      <c r="BH359" s="12"/>
      <c r="BI359" s="12"/>
      <c r="BJ359" s="12"/>
      <c r="BK359" s="12"/>
    </row>
    <row r="360" spans="33:63" x14ac:dyDescent="0.15">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E360" s="12"/>
      <c r="BF360" s="12"/>
      <c r="BG360" s="12"/>
      <c r="BH360" s="12"/>
      <c r="BI360" s="12"/>
      <c r="BJ360" s="12"/>
      <c r="BK360" s="12"/>
    </row>
    <row r="361" spans="33:63" x14ac:dyDescent="0.15">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E361" s="12"/>
      <c r="BF361" s="12"/>
      <c r="BG361" s="12"/>
      <c r="BH361" s="12"/>
      <c r="BI361" s="12"/>
      <c r="BJ361" s="12"/>
      <c r="BK361" s="12"/>
    </row>
    <row r="362" spans="33:63" x14ac:dyDescent="0.15">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E362" s="12"/>
      <c r="BF362" s="12"/>
      <c r="BG362" s="12"/>
      <c r="BH362" s="12"/>
      <c r="BI362" s="12"/>
      <c r="BJ362" s="12"/>
      <c r="BK362" s="12"/>
    </row>
    <row r="363" spans="33:63" x14ac:dyDescent="0.15">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E363" s="12"/>
      <c r="BF363" s="12"/>
      <c r="BG363" s="12"/>
      <c r="BH363" s="12"/>
      <c r="BI363" s="12"/>
      <c r="BJ363" s="12"/>
      <c r="BK363" s="12"/>
    </row>
    <row r="364" spans="33:63" x14ac:dyDescent="0.15">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E364" s="12"/>
      <c r="BF364" s="12"/>
      <c r="BG364" s="12"/>
      <c r="BH364" s="12"/>
      <c r="BI364" s="12"/>
      <c r="BJ364" s="12"/>
      <c r="BK364" s="12"/>
    </row>
    <row r="365" spans="33:63" x14ac:dyDescent="0.15">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E365" s="12"/>
      <c r="BF365" s="12"/>
      <c r="BG365" s="12"/>
      <c r="BH365" s="12"/>
      <c r="BI365" s="12"/>
      <c r="BJ365" s="12"/>
      <c r="BK365" s="12"/>
    </row>
    <row r="366" spans="33:63" x14ac:dyDescent="0.15">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E366" s="12"/>
      <c r="BF366" s="12"/>
      <c r="BG366" s="12"/>
      <c r="BH366" s="12"/>
      <c r="BI366" s="12"/>
      <c r="BJ366" s="12"/>
      <c r="BK366" s="12"/>
    </row>
    <row r="367" spans="33:63" x14ac:dyDescent="0.15">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E367" s="12"/>
      <c r="BF367" s="12"/>
      <c r="BG367" s="12"/>
      <c r="BH367" s="12"/>
      <c r="BI367" s="12"/>
      <c r="BJ367" s="12"/>
      <c r="BK367" s="12"/>
    </row>
    <row r="368" spans="33:63" x14ac:dyDescent="0.15">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E368" s="12"/>
      <c r="BF368" s="12"/>
      <c r="BG368" s="12"/>
      <c r="BH368" s="12"/>
      <c r="BI368" s="12"/>
      <c r="BJ368" s="12"/>
      <c r="BK368" s="12"/>
    </row>
    <row r="369" spans="33:63" x14ac:dyDescent="0.15">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E369" s="12"/>
      <c r="BF369" s="12"/>
      <c r="BG369" s="12"/>
      <c r="BH369" s="12"/>
      <c r="BI369" s="12"/>
      <c r="BJ369" s="12"/>
      <c r="BK369" s="12"/>
    </row>
    <row r="370" spans="33:63" x14ac:dyDescent="0.15">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E370" s="12"/>
      <c r="BF370" s="12"/>
      <c r="BG370" s="12"/>
      <c r="BH370" s="12"/>
      <c r="BI370" s="12"/>
      <c r="BJ370" s="12"/>
      <c r="BK370" s="12"/>
    </row>
    <row r="371" spans="33:63" x14ac:dyDescent="0.15">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E371" s="12"/>
      <c r="BF371" s="12"/>
      <c r="BG371" s="12"/>
      <c r="BH371" s="12"/>
      <c r="BI371" s="12"/>
      <c r="BJ371" s="12"/>
      <c r="BK371" s="12"/>
    </row>
    <row r="372" spans="33:63" x14ac:dyDescent="0.15">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E372" s="12"/>
      <c r="BF372" s="12"/>
      <c r="BG372" s="12"/>
      <c r="BH372" s="12"/>
      <c r="BI372" s="12"/>
      <c r="BJ372" s="12"/>
      <c r="BK372" s="12"/>
    </row>
    <row r="373" spans="33:63" x14ac:dyDescent="0.15">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E373" s="12"/>
      <c r="BF373" s="12"/>
      <c r="BG373" s="12"/>
      <c r="BH373" s="12"/>
      <c r="BI373" s="12"/>
      <c r="BJ373" s="12"/>
      <c r="BK373" s="12"/>
    </row>
    <row r="374" spans="33:63" x14ac:dyDescent="0.15">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E374" s="12"/>
      <c r="BF374" s="12"/>
      <c r="BG374" s="12"/>
      <c r="BH374" s="12"/>
      <c r="BI374" s="12"/>
      <c r="BJ374" s="12"/>
      <c r="BK374" s="12"/>
    </row>
    <row r="375" spans="33:63" x14ac:dyDescent="0.15">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E375" s="12"/>
      <c r="BF375" s="12"/>
      <c r="BG375" s="12"/>
      <c r="BH375" s="12"/>
      <c r="BI375" s="12"/>
      <c r="BJ375" s="12"/>
      <c r="BK375" s="12"/>
    </row>
    <row r="376" spans="33:63" x14ac:dyDescent="0.15">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E376" s="12"/>
      <c r="BF376" s="12"/>
      <c r="BG376" s="12"/>
      <c r="BH376" s="12"/>
      <c r="BI376" s="12"/>
      <c r="BJ376" s="12"/>
      <c r="BK376" s="12"/>
    </row>
    <row r="377" spans="33:63" x14ac:dyDescent="0.15">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E377" s="12"/>
      <c r="BF377" s="12"/>
      <c r="BG377" s="12"/>
      <c r="BH377" s="12"/>
      <c r="BI377" s="12"/>
      <c r="BJ377" s="12"/>
      <c r="BK377" s="12"/>
    </row>
    <row r="378" spans="33:63" x14ac:dyDescent="0.15">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E378" s="12"/>
      <c r="BF378" s="12"/>
      <c r="BG378" s="12"/>
      <c r="BH378" s="12"/>
      <c r="BI378" s="12"/>
      <c r="BJ378" s="12"/>
      <c r="BK378" s="12"/>
    </row>
    <row r="379" spans="33:63" x14ac:dyDescent="0.15">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E379" s="12"/>
      <c r="BF379" s="12"/>
      <c r="BG379" s="12"/>
      <c r="BH379" s="12"/>
      <c r="BI379" s="12"/>
      <c r="BJ379" s="12"/>
      <c r="BK379" s="12"/>
    </row>
    <row r="380" spans="33:63" x14ac:dyDescent="0.15">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E380" s="12"/>
      <c r="BF380" s="12"/>
      <c r="BG380" s="12"/>
      <c r="BH380" s="12"/>
      <c r="BI380" s="12"/>
      <c r="BJ380" s="12"/>
      <c r="BK380" s="12"/>
    </row>
    <row r="381" spans="33:63" x14ac:dyDescent="0.15">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E381" s="12"/>
      <c r="BF381" s="12"/>
      <c r="BG381" s="12"/>
      <c r="BH381" s="12"/>
      <c r="BI381" s="12"/>
      <c r="BJ381" s="12"/>
      <c r="BK381" s="12"/>
    </row>
    <row r="382" spans="33:63" x14ac:dyDescent="0.15">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E382" s="12"/>
      <c r="BF382" s="12"/>
      <c r="BG382" s="12"/>
      <c r="BH382" s="12"/>
      <c r="BI382" s="12"/>
      <c r="BJ382" s="12"/>
      <c r="BK382" s="12"/>
    </row>
    <row r="383" spans="33:63" x14ac:dyDescent="0.15">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E383" s="12"/>
      <c r="BF383" s="12"/>
      <c r="BG383" s="12"/>
      <c r="BH383" s="12"/>
      <c r="BI383" s="12"/>
      <c r="BJ383" s="12"/>
      <c r="BK383" s="12"/>
    </row>
    <row r="384" spans="33:63" x14ac:dyDescent="0.15">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E384" s="12"/>
      <c r="BF384" s="12"/>
      <c r="BG384" s="12"/>
      <c r="BH384" s="12"/>
      <c r="BI384" s="12"/>
      <c r="BJ384" s="12"/>
      <c r="BK384" s="12"/>
    </row>
    <row r="385" spans="33:63" x14ac:dyDescent="0.15">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E385" s="12"/>
      <c r="BF385" s="12"/>
      <c r="BG385" s="12"/>
      <c r="BH385" s="12"/>
      <c r="BI385" s="12"/>
      <c r="BJ385" s="12"/>
      <c r="BK385" s="12"/>
    </row>
    <row r="386" spans="33:63" x14ac:dyDescent="0.15">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E386" s="12"/>
      <c r="BF386" s="12"/>
      <c r="BG386" s="12"/>
      <c r="BH386" s="12"/>
      <c r="BI386" s="12"/>
      <c r="BJ386" s="12"/>
      <c r="BK386" s="12"/>
    </row>
    <row r="387" spans="33:63" x14ac:dyDescent="0.15">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E387" s="12"/>
      <c r="BF387" s="12"/>
      <c r="BG387" s="12"/>
      <c r="BH387" s="12"/>
      <c r="BI387" s="12"/>
      <c r="BJ387" s="12"/>
      <c r="BK387" s="12"/>
    </row>
    <row r="388" spans="33:63" x14ac:dyDescent="0.15">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E388" s="12"/>
      <c r="BF388" s="12"/>
      <c r="BG388" s="12"/>
      <c r="BH388" s="12"/>
      <c r="BI388" s="12"/>
      <c r="BJ388" s="12"/>
      <c r="BK388" s="12"/>
    </row>
    <row r="389" spans="33:63" x14ac:dyDescent="0.15">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E389" s="12"/>
      <c r="BF389" s="12"/>
      <c r="BG389" s="12"/>
      <c r="BH389" s="12"/>
      <c r="BI389" s="12"/>
      <c r="BJ389" s="12"/>
      <c r="BK389" s="12"/>
    </row>
    <row r="390" spans="33:63" x14ac:dyDescent="0.15">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E390" s="12"/>
      <c r="BF390" s="12"/>
      <c r="BG390" s="12"/>
      <c r="BH390" s="12"/>
      <c r="BI390" s="12"/>
      <c r="BJ390" s="12"/>
      <c r="BK390" s="12"/>
    </row>
    <row r="391" spans="33:63" x14ac:dyDescent="0.15">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E391" s="12"/>
      <c r="BF391" s="12"/>
      <c r="BG391" s="12"/>
      <c r="BH391" s="12"/>
      <c r="BI391" s="12"/>
      <c r="BJ391" s="12"/>
      <c r="BK391" s="12"/>
    </row>
    <row r="392" spans="33:63" x14ac:dyDescent="0.15">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E392" s="12"/>
      <c r="BF392" s="12"/>
      <c r="BG392" s="12"/>
      <c r="BH392" s="12"/>
      <c r="BI392" s="12"/>
      <c r="BJ392" s="12"/>
      <c r="BK392" s="12"/>
    </row>
    <row r="393" spans="33:63" x14ac:dyDescent="0.15">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E393" s="12"/>
      <c r="BF393" s="12"/>
      <c r="BG393" s="12"/>
      <c r="BH393" s="12"/>
      <c r="BI393" s="12"/>
      <c r="BJ393" s="12"/>
      <c r="BK393" s="12"/>
    </row>
    <row r="394" spans="33:63" x14ac:dyDescent="0.15">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E394" s="12"/>
      <c r="BF394" s="12"/>
      <c r="BG394" s="12"/>
      <c r="BH394" s="12"/>
      <c r="BI394" s="12"/>
      <c r="BJ394" s="12"/>
      <c r="BK394" s="12"/>
    </row>
    <row r="395" spans="33:63" x14ac:dyDescent="0.15">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E395" s="12"/>
      <c r="BF395" s="12"/>
      <c r="BG395" s="12"/>
      <c r="BH395" s="12"/>
      <c r="BI395" s="12"/>
      <c r="BJ395" s="12"/>
      <c r="BK395" s="12"/>
    </row>
    <row r="396" spans="33:63" x14ac:dyDescent="0.15">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E396" s="12"/>
      <c r="BF396" s="12"/>
      <c r="BG396" s="12"/>
      <c r="BH396" s="12"/>
      <c r="BI396" s="12"/>
      <c r="BJ396" s="12"/>
      <c r="BK396" s="12"/>
    </row>
    <row r="397" spans="33:63" x14ac:dyDescent="0.15">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E397" s="12"/>
      <c r="BF397" s="12"/>
      <c r="BG397" s="12"/>
      <c r="BH397" s="12"/>
      <c r="BI397" s="12"/>
      <c r="BJ397" s="12"/>
      <c r="BK397" s="12"/>
    </row>
    <row r="398" spans="33:63" x14ac:dyDescent="0.15">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E398" s="12"/>
      <c r="BF398" s="12"/>
      <c r="BG398" s="12"/>
      <c r="BH398" s="12"/>
      <c r="BI398" s="12"/>
      <c r="BJ398" s="12"/>
      <c r="BK398" s="12"/>
    </row>
    <row r="399" spans="33:63" x14ac:dyDescent="0.15">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E399" s="12"/>
      <c r="BF399" s="12"/>
      <c r="BG399" s="12"/>
      <c r="BH399" s="12"/>
      <c r="BI399" s="12"/>
      <c r="BJ399" s="12"/>
      <c r="BK399" s="12"/>
    </row>
    <row r="400" spans="33:63" x14ac:dyDescent="0.15">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E400" s="12"/>
      <c r="BF400" s="12"/>
      <c r="BG400" s="12"/>
      <c r="BH400" s="12"/>
      <c r="BI400" s="12"/>
      <c r="BJ400" s="12"/>
      <c r="BK400" s="12"/>
    </row>
    <row r="401" spans="33:63" x14ac:dyDescent="0.15">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E401" s="12"/>
      <c r="BF401" s="12"/>
      <c r="BG401" s="12"/>
      <c r="BH401" s="12"/>
      <c r="BI401" s="12"/>
      <c r="BJ401" s="12"/>
      <c r="BK401" s="12"/>
    </row>
    <row r="402" spans="33:63" x14ac:dyDescent="0.15">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E402" s="12"/>
      <c r="BF402" s="12"/>
      <c r="BG402" s="12"/>
      <c r="BH402" s="12"/>
      <c r="BI402" s="12"/>
      <c r="BJ402" s="12"/>
      <c r="BK402" s="12"/>
    </row>
    <row r="403" spans="33:63" x14ac:dyDescent="0.15">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E403" s="12"/>
      <c r="BF403" s="12"/>
      <c r="BG403" s="12"/>
      <c r="BH403" s="12"/>
      <c r="BI403" s="12"/>
      <c r="BJ403" s="12"/>
      <c r="BK403" s="12"/>
    </row>
    <row r="404" spans="33:63" x14ac:dyDescent="0.15">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E404" s="12"/>
      <c r="BF404" s="12"/>
      <c r="BG404" s="12"/>
      <c r="BH404" s="12"/>
      <c r="BI404" s="12"/>
      <c r="BJ404" s="12"/>
      <c r="BK404" s="12"/>
    </row>
    <row r="405" spans="33:63" x14ac:dyDescent="0.15">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E405" s="12"/>
      <c r="BF405" s="12"/>
      <c r="BG405" s="12"/>
      <c r="BH405" s="12"/>
      <c r="BI405" s="12"/>
      <c r="BJ405" s="12"/>
      <c r="BK405" s="12"/>
    </row>
    <row r="406" spans="33:63" x14ac:dyDescent="0.15">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E406" s="12"/>
      <c r="BF406" s="12"/>
      <c r="BG406" s="12"/>
      <c r="BH406" s="12"/>
      <c r="BI406" s="12"/>
      <c r="BJ406" s="12"/>
      <c r="BK406" s="12"/>
    </row>
    <row r="407" spans="33:63" x14ac:dyDescent="0.15">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E407" s="12"/>
      <c r="BF407" s="12"/>
      <c r="BG407" s="12"/>
      <c r="BH407" s="12"/>
      <c r="BI407" s="12"/>
      <c r="BJ407" s="12"/>
      <c r="BK407" s="12"/>
    </row>
    <row r="408" spans="33:63" x14ac:dyDescent="0.15">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E408" s="12"/>
      <c r="BF408" s="12"/>
      <c r="BG408" s="12"/>
      <c r="BH408" s="12"/>
      <c r="BI408" s="12"/>
      <c r="BJ408" s="12"/>
      <c r="BK408" s="12"/>
    </row>
    <row r="409" spans="33:63" x14ac:dyDescent="0.15">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E409" s="12"/>
      <c r="BF409" s="12"/>
      <c r="BG409" s="12"/>
      <c r="BH409" s="12"/>
      <c r="BI409" s="12"/>
      <c r="BJ409" s="12"/>
      <c r="BK409" s="12"/>
    </row>
    <row r="410" spans="33:63" x14ac:dyDescent="0.15">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E410" s="12"/>
      <c r="BF410" s="12"/>
      <c r="BG410" s="12"/>
      <c r="BH410" s="12"/>
      <c r="BI410" s="12"/>
      <c r="BJ410" s="12"/>
      <c r="BK410" s="12"/>
    </row>
    <row r="411" spans="33:63" x14ac:dyDescent="0.15">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E411" s="12"/>
      <c r="BF411" s="12"/>
      <c r="BG411" s="12"/>
      <c r="BH411" s="12"/>
      <c r="BI411" s="12"/>
      <c r="BJ411" s="12"/>
      <c r="BK411" s="12"/>
    </row>
    <row r="412" spans="33:63" x14ac:dyDescent="0.15">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E412" s="12"/>
      <c r="BF412" s="12"/>
      <c r="BG412" s="12"/>
      <c r="BH412" s="12"/>
      <c r="BI412" s="12"/>
      <c r="BJ412" s="12"/>
      <c r="BK412" s="12"/>
    </row>
    <row r="413" spans="33:63" x14ac:dyDescent="0.15">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E413" s="12"/>
      <c r="BF413" s="12"/>
      <c r="BG413" s="12"/>
      <c r="BH413" s="12"/>
      <c r="BI413" s="12"/>
      <c r="BJ413" s="12"/>
      <c r="BK413" s="12"/>
    </row>
    <row r="414" spans="33:63" x14ac:dyDescent="0.15">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E414" s="12"/>
      <c r="BF414" s="12"/>
      <c r="BG414" s="12"/>
      <c r="BH414" s="12"/>
      <c r="BI414" s="12"/>
      <c r="BJ414" s="12"/>
      <c r="BK414" s="12"/>
    </row>
    <row r="415" spans="33:63" x14ac:dyDescent="0.15">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E415" s="12"/>
      <c r="BF415" s="12"/>
      <c r="BG415" s="12"/>
      <c r="BH415" s="12"/>
      <c r="BI415" s="12"/>
      <c r="BJ415" s="12"/>
      <c r="BK415" s="12"/>
    </row>
    <row r="416" spans="33:63" x14ac:dyDescent="0.15">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E416" s="12"/>
      <c r="BF416" s="12"/>
      <c r="BG416" s="12"/>
      <c r="BH416" s="12"/>
      <c r="BI416" s="12"/>
      <c r="BJ416" s="12"/>
      <c r="BK416" s="12"/>
    </row>
    <row r="417" spans="33:63" x14ac:dyDescent="0.15">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E417" s="12"/>
      <c r="BF417" s="12"/>
      <c r="BG417" s="12"/>
      <c r="BH417" s="12"/>
      <c r="BI417" s="12"/>
      <c r="BJ417" s="12"/>
      <c r="BK417" s="12"/>
    </row>
    <row r="418" spans="33:63" x14ac:dyDescent="0.15">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E418" s="12"/>
      <c r="BF418" s="12"/>
      <c r="BG418" s="12"/>
      <c r="BH418" s="12"/>
      <c r="BI418" s="12"/>
      <c r="BJ418" s="12"/>
      <c r="BK418" s="12"/>
    </row>
    <row r="419" spans="33:63" x14ac:dyDescent="0.15">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E419" s="12"/>
      <c r="BF419" s="12"/>
      <c r="BG419" s="12"/>
      <c r="BH419" s="12"/>
      <c r="BI419" s="12"/>
      <c r="BJ419" s="12"/>
      <c r="BK419" s="12"/>
    </row>
    <row r="420" spans="33:63" x14ac:dyDescent="0.15">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E420" s="12"/>
      <c r="BF420" s="12"/>
      <c r="BG420" s="12"/>
      <c r="BH420" s="12"/>
      <c r="BI420" s="12"/>
      <c r="BJ420" s="12"/>
      <c r="BK420" s="12"/>
    </row>
    <row r="421" spans="33:63" x14ac:dyDescent="0.15">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E421" s="12"/>
      <c r="BF421" s="12"/>
      <c r="BG421" s="12"/>
      <c r="BH421" s="12"/>
      <c r="BI421" s="12"/>
      <c r="BJ421" s="12"/>
      <c r="BK421" s="12"/>
    </row>
    <row r="422" spans="33:63" x14ac:dyDescent="0.15">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E422" s="12"/>
      <c r="BF422" s="12"/>
      <c r="BG422" s="12"/>
      <c r="BH422" s="12"/>
      <c r="BI422" s="12"/>
      <c r="BJ422" s="12"/>
      <c r="BK422" s="12"/>
    </row>
    <row r="423" spans="33:63" x14ac:dyDescent="0.15">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E423" s="12"/>
      <c r="BF423" s="12"/>
      <c r="BG423" s="12"/>
      <c r="BH423" s="12"/>
      <c r="BI423" s="12"/>
      <c r="BJ423" s="12"/>
      <c r="BK423" s="12"/>
    </row>
    <row r="424" spans="33:63" x14ac:dyDescent="0.15">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E424" s="12"/>
      <c r="BF424" s="12"/>
      <c r="BG424" s="12"/>
      <c r="BH424" s="12"/>
      <c r="BI424" s="12"/>
      <c r="BJ424" s="12"/>
      <c r="BK424" s="12"/>
    </row>
    <row r="425" spans="33:63" x14ac:dyDescent="0.15">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E425" s="12"/>
      <c r="BF425" s="12"/>
      <c r="BG425" s="12"/>
      <c r="BH425" s="12"/>
      <c r="BI425" s="12"/>
      <c r="BJ425" s="12"/>
      <c r="BK425" s="12"/>
    </row>
    <row r="426" spans="33:63" x14ac:dyDescent="0.15">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E426" s="12"/>
      <c r="BF426" s="12"/>
      <c r="BG426" s="12"/>
      <c r="BH426" s="12"/>
      <c r="BI426" s="12"/>
      <c r="BJ426" s="12"/>
      <c r="BK426" s="12"/>
    </row>
    <row r="427" spans="33:63" x14ac:dyDescent="0.15">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E427" s="12"/>
      <c r="BF427" s="12"/>
      <c r="BG427" s="12"/>
      <c r="BH427" s="12"/>
      <c r="BI427" s="12"/>
      <c r="BJ427" s="12"/>
      <c r="BK427" s="12"/>
    </row>
    <row r="428" spans="33:63" x14ac:dyDescent="0.15">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E428" s="12"/>
      <c r="BF428" s="12"/>
      <c r="BG428" s="12"/>
      <c r="BH428" s="12"/>
      <c r="BI428" s="12"/>
      <c r="BJ428" s="12"/>
      <c r="BK428" s="12"/>
    </row>
    <row r="429" spans="33:63" x14ac:dyDescent="0.15">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E429" s="12"/>
      <c r="BF429" s="12"/>
      <c r="BG429" s="12"/>
      <c r="BH429" s="12"/>
      <c r="BI429" s="12"/>
      <c r="BJ429" s="12"/>
      <c r="BK429" s="12"/>
    </row>
    <row r="430" spans="33:63" x14ac:dyDescent="0.15">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E430" s="12"/>
      <c r="BF430" s="12"/>
      <c r="BG430" s="12"/>
      <c r="BH430" s="12"/>
      <c r="BI430" s="12"/>
      <c r="BJ430" s="12"/>
      <c r="BK430" s="12"/>
    </row>
    <row r="431" spans="33:63" x14ac:dyDescent="0.15">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E431" s="12"/>
      <c r="BF431" s="12"/>
      <c r="BG431" s="12"/>
      <c r="BH431" s="12"/>
      <c r="BI431" s="12"/>
      <c r="BJ431" s="12"/>
      <c r="BK431" s="12"/>
    </row>
    <row r="432" spans="33:63" x14ac:dyDescent="0.15">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E432" s="12"/>
      <c r="BF432" s="12"/>
      <c r="BG432" s="12"/>
      <c r="BH432" s="12"/>
      <c r="BI432" s="12"/>
      <c r="BJ432" s="12"/>
      <c r="BK432" s="12"/>
    </row>
    <row r="433" spans="33:63" x14ac:dyDescent="0.15">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E433" s="12"/>
      <c r="BF433" s="12"/>
      <c r="BG433" s="12"/>
      <c r="BH433" s="12"/>
      <c r="BI433" s="12"/>
      <c r="BJ433" s="12"/>
      <c r="BK433" s="12"/>
    </row>
    <row r="434" spans="33:63" x14ac:dyDescent="0.15">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E434" s="12"/>
      <c r="BF434" s="12"/>
      <c r="BG434" s="12"/>
      <c r="BH434" s="12"/>
      <c r="BI434" s="12"/>
      <c r="BJ434" s="12"/>
      <c r="BK434" s="12"/>
    </row>
    <row r="435" spans="33:63" x14ac:dyDescent="0.15">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E435" s="12"/>
      <c r="BF435" s="12"/>
      <c r="BG435" s="12"/>
      <c r="BH435" s="12"/>
      <c r="BI435" s="12"/>
      <c r="BJ435" s="12"/>
      <c r="BK435" s="12"/>
    </row>
    <row r="436" spans="33:63" x14ac:dyDescent="0.15">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E436" s="12"/>
      <c r="BF436" s="12"/>
      <c r="BG436" s="12"/>
      <c r="BH436" s="12"/>
      <c r="BI436" s="12"/>
      <c r="BJ436" s="12"/>
      <c r="BK436" s="12"/>
    </row>
    <row r="437" spans="33:63" x14ac:dyDescent="0.15">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E437" s="12"/>
      <c r="BF437" s="12"/>
      <c r="BG437" s="12"/>
      <c r="BH437" s="12"/>
      <c r="BI437" s="12"/>
      <c r="BJ437" s="12"/>
      <c r="BK437" s="12"/>
    </row>
    <row r="438" spans="33:63" x14ac:dyDescent="0.15">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E438" s="12"/>
      <c r="BF438" s="12"/>
      <c r="BG438" s="12"/>
      <c r="BH438" s="12"/>
      <c r="BI438" s="12"/>
      <c r="BJ438" s="12"/>
      <c r="BK438" s="12"/>
    </row>
    <row r="439" spans="33:63" x14ac:dyDescent="0.15">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E439" s="12"/>
      <c r="BF439" s="12"/>
      <c r="BG439" s="12"/>
      <c r="BH439" s="12"/>
      <c r="BI439" s="12"/>
      <c r="BJ439" s="12"/>
      <c r="BK439" s="12"/>
    </row>
    <row r="440" spans="33:63" x14ac:dyDescent="0.15">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E440" s="12"/>
      <c r="BF440" s="12"/>
      <c r="BG440" s="12"/>
      <c r="BH440" s="12"/>
      <c r="BI440" s="12"/>
      <c r="BJ440" s="12"/>
      <c r="BK440" s="12"/>
    </row>
    <row r="441" spans="33:63" x14ac:dyDescent="0.15">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E441" s="12"/>
      <c r="BF441" s="12"/>
      <c r="BG441" s="12"/>
      <c r="BH441" s="12"/>
      <c r="BI441" s="12"/>
      <c r="BJ441" s="12"/>
      <c r="BK441" s="12"/>
    </row>
    <row r="442" spans="33:63" x14ac:dyDescent="0.15">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E442" s="12"/>
      <c r="BF442" s="12"/>
      <c r="BG442" s="12"/>
      <c r="BH442" s="12"/>
      <c r="BI442" s="12"/>
      <c r="BJ442" s="12"/>
      <c r="BK442" s="12"/>
    </row>
    <row r="443" spans="33:63" x14ac:dyDescent="0.15">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E443" s="12"/>
      <c r="BF443" s="12"/>
      <c r="BG443" s="12"/>
      <c r="BH443" s="12"/>
      <c r="BI443" s="12"/>
      <c r="BJ443" s="12"/>
      <c r="BK443" s="12"/>
    </row>
    <row r="444" spans="33:63" x14ac:dyDescent="0.15">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E444" s="12"/>
      <c r="BF444" s="12"/>
      <c r="BG444" s="12"/>
      <c r="BH444" s="12"/>
      <c r="BI444" s="12"/>
      <c r="BJ444" s="12"/>
      <c r="BK444" s="12"/>
    </row>
    <row r="445" spans="33:63" x14ac:dyDescent="0.15">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E445" s="12"/>
      <c r="BF445" s="12"/>
      <c r="BG445" s="12"/>
      <c r="BH445" s="12"/>
      <c r="BI445" s="12"/>
      <c r="BJ445" s="12"/>
      <c r="BK445" s="12"/>
    </row>
    <row r="446" spans="33:63" x14ac:dyDescent="0.15">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E446" s="12"/>
      <c r="BF446" s="12"/>
      <c r="BG446" s="12"/>
      <c r="BH446" s="12"/>
      <c r="BI446" s="12"/>
      <c r="BJ446" s="12"/>
      <c r="BK446" s="12"/>
    </row>
    <row r="447" spans="33:63" x14ac:dyDescent="0.15">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E447" s="12"/>
      <c r="BF447" s="12"/>
      <c r="BG447" s="12"/>
      <c r="BH447" s="12"/>
      <c r="BI447" s="12"/>
      <c r="BJ447" s="12"/>
      <c r="BK447" s="12"/>
    </row>
    <row r="448" spans="33:63" x14ac:dyDescent="0.15">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E448" s="12"/>
      <c r="BF448" s="12"/>
      <c r="BG448" s="12"/>
      <c r="BH448" s="12"/>
      <c r="BI448" s="12"/>
      <c r="BJ448" s="12"/>
      <c r="BK448" s="12"/>
    </row>
    <row r="449" spans="33:63" x14ac:dyDescent="0.15">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E449" s="12"/>
      <c r="BF449" s="12"/>
      <c r="BG449" s="12"/>
      <c r="BH449" s="12"/>
      <c r="BI449" s="12"/>
      <c r="BJ449" s="12"/>
      <c r="BK449" s="12"/>
    </row>
    <row r="450" spans="33:63" x14ac:dyDescent="0.15">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E450" s="12"/>
      <c r="BF450" s="12"/>
      <c r="BG450" s="12"/>
      <c r="BH450" s="12"/>
      <c r="BI450" s="12"/>
      <c r="BJ450" s="12"/>
      <c r="BK450" s="12"/>
    </row>
    <row r="451" spans="33:63" x14ac:dyDescent="0.15">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E451" s="12"/>
      <c r="BF451" s="12"/>
      <c r="BG451" s="12"/>
      <c r="BH451" s="12"/>
      <c r="BI451" s="12"/>
      <c r="BJ451" s="12"/>
      <c r="BK451" s="12"/>
    </row>
    <row r="452" spans="33:63" x14ac:dyDescent="0.15">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E452" s="12"/>
      <c r="BF452" s="12"/>
      <c r="BG452" s="12"/>
      <c r="BH452" s="12"/>
      <c r="BI452" s="12"/>
      <c r="BJ452" s="12"/>
      <c r="BK452" s="12"/>
    </row>
    <row r="453" spans="33:63" x14ac:dyDescent="0.15">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E453" s="12"/>
      <c r="BF453" s="12"/>
      <c r="BG453" s="12"/>
      <c r="BH453" s="12"/>
      <c r="BI453" s="12"/>
      <c r="BJ453" s="12"/>
      <c r="BK453" s="12"/>
    </row>
    <row r="454" spans="33:63" x14ac:dyDescent="0.15">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E454" s="12"/>
      <c r="BF454" s="12"/>
      <c r="BG454" s="12"/>
      <c r="BH454" s="12"/>
      <c r="BI454" s="12"/>
      <c r="BJ454" s="12"/>
      <c r="BK454" s="12"/>
    </row>
    <row r="455" spans="33:63" x14ac:dyDescent="0.15">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E455" s="12"/>
      <c r="BF455" s="12"/>
      <c r="BG455" s="12"/>
      <c r="BH455" s="12"/>
      <c r="BI455" s="12"/>
      <c r="BJ455" s="12"/>
      <c r="BK455" s="12"/>
    </row>
    <row r="456" spans="33:63" x14ac:dyDescent="0.15">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E456" s="12"/>
      <c r="BF456" s="12"/>
      <c r="BG456" s="12"/>
      <c r="BH456" s="12"/>
      <c r="BI456" s="12"/>
      <c r="BJ456" s="12"/>
      <c r="BK456" s="12"/>
    </row>
    <row r="457" spans="33:63" x14ac:dyDescent="0.15">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E457" s="12"/>
      <c r="BF457" s="12"/>
      <c r="BG457" s="12"/>
      <c r="BH457" s="12"/>
      <c r="BI457" s="12"/>
      <c r="BJ457" s="12"/>
      <c r="BK457" s="12"/>
    </row>
    <row r="458" spans="33:63" x14ac:dyDescent="0.15">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E458" s="12"/>
      <c r="BF458" s="12"/>
      <c r="BG458" s="12"/>
      <c r="BH458" s="12"/>
      <c r="BI458" s="12"/>
      <c r="BJ458" s="12"/>
      <c r="BK458" s="12"/>
    </row>
    <row r="459" spans="33:63" x14ac:dyDescent="0.15">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E459" s="12"/>
      <c r="BF459" s="12"/>
      <c r="BG459" s="12"/>
      <c r="BH459" s="12"/>
      <c r="BI459" s="12"/>
      <c r="BJ459" s="12"/>
      <c r="BK459" s="12"/>
    </row>
    <row r="460" spans="33:63" x14ac:dyDescent="0.15">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E460" s="12"/>
      <c r="BF460" s="12"/>
      <c r="BG460" s="12"/>
      <c r="BH460" s="12"/>
      <c r="BI460" s="12"/>
      <c r="BJ460" s="12"/>
      <c r="BK460" s="12"/>
    </row>
    <row r="461" spans="33:63" x14ac:dyDescent="0.15">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E461" s="12"/>
      <c r="BF461" s="12"/>
      <c r="BG461" s="12"/>
      <c r="BH461" s="12"/>
      <c r="BI461" s="12"/>
      <c r="BJ461" s="12"/>
      <c r="BK461" s="12"/>
    </row>
    <row r="462" spans="33:63" x14ac:dyDescent="0.15">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E462" s="12"/>
      <c r="BF462" s="12"/>
      <c r="BG462" s="12"/>
      <c r="BH462" s="12"/>
      <c r="BI462" s="12"/>
      <c r="BJ462" s="12"/>
      <c r="BK462" s="12"/>
    </row>
    <row r="463" spans="33:63" x14ac:dyDescent="0.15">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E463" s="12"/>
      <c r="BF463" s="12"/>
      <c r="BG463" s="12"/>
      <c r="BH463" s="12"/>
      <c r="BI463" s="12"/>
      <c r="BJ463" s="12"/>
      <c r="BK463" s="12"/>
    </row>
    <row r="464" spans="33:63" x14ac:dyDescent="0.15">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E464" s="12"/>
      <c r="BF464" s="12"/>
      <c r="BG464" s="12"/>
      <c r="BH464" s="12"/>
      <c r="BI464" s="12"/>
      <c r="BJ464" s="12"/>
      <c r="BK464" s="12"/>
    </row>
    <row r="465" spans="33:63" x14ac:dyDescent="0.15">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E465" s="12"/>
      <c r="BF465" s="12"/>
      <c r="BG465" s="12"/>
      <c r="BH465" s="12"/>
      <c r="BI465" s="12"/>
      <c r="BJ465" s="12"/>
      <c r="BK465" s="12"/>
    </row>
    <row r="466" spans="33:63" x14ac:dyDescent="0.15">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E466" s="12"/>
      <c r="BF466" s="12"/>
      <c r="BG466" s="12"/>
      <c r="BH466" s="12"/>
      <c r="BI466" s="12"/>
      <c r="BJ466" s="12"/>
      <c r="BK466" s="12"/>
    </row>
    <row r="467" spans="33:63" x14ac:dyDescent="0.15">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E467" s="12"/>
      <c r="BF467" s="12"/>
      <c r="BG467" s="12"/>
      <c r="BH467" s="12"/>
      <c r="BI467" s="12"/>
      <c r="BJ467" s="12"/>
      <c r="BK467" s="12"/>
    </row>
    <row r="468" spans="33:63" x14ac:dyDescent="0.15">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E468" s="12"/>
      <c r="BF468" s="12"/>
      <c r="BG468" s="12"/>
      <c r="BH468" s="12"/>
      <c r="BI468" s="12"/>
      <c r="BJ468" s="12"/>
      <c r="BK468" s="12"/>
    </row>
    <row r="469" spans="33:63" x14ac:dyDescent="0.15">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E469" s="12"/>
      <c r="BF469" s="12"/>
      <c r="BG469" s="12"/>
      <c r="BH469" s="12"/>
      <c r="BI469" s="12"/>
      <c r="BJ469" s="12"/>
      <c r="BK469" s="12"/>
    </row>
    <row r="470" spans="33:63" x14ac:dyDescent="0.15">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E470" s="12"/>
      <c r="BF470" s="12"/>
      <c r="BG470" s="12"/>
      <c r="BH470" s="12"/>
      <c r="BI470" s="12"/>
      <c r="BJ470" s="12"/>
      <c r="BK470" s="12"/>
    </row>
    <row r="471" spans="33:63" x14ac:dyDescent="0.15">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E471" s="12"/>
      <c r="BF471" s="12"/>
      <c r="BG471" s="12"/>
      <c r="BH471" s="12"/>
      <c r="BI471" s="12"/>
      <c r="BJ471" s="12"/>
      <c r="BK471" s="12"/>
    </row>
    <row r="472" spans="33:63" x14ac:dyDescent="0.15">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E472" s="12"/>
      <c r="BF472" s="12"/>
      <c r="BG472" s="12"/>
      <c r="BH472" s="12"/>
      <c r="BI472" s="12"/>
      <c r="BJ472" s="12"/>
      <c r="BK472" s="12"/>
    </row>
    <row r="473" spans="33:63" x14ac:dyDescent="0.15">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E473" s="12"/>
      <c r="BF473" s="12"/>
      <c r="BG473" s="12"/>
      <c r="BH473" s="12"/>
      <c r="BI473" s="12"/>
      <c r="BJ473" s="12"/>
      <c r="BK473" s="12"/>
    </row>
    <row r="474" spans="33:63" x14ac:dyDescent="0.15">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E474" s="12"/>
      <c r="BF474" s="12"/>
      <c r="BG474" s="12"/>
      <c r="BH474" s="12"/>
      <c r="BI474" s="12"/>
      <c r="BJ474" s="12"/>
      <c r="BK474" s="12"/>
    </row>
    <row r="475" spans="33:63" x14ac:dyDescent="0.15">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E475" s="12"/>
      <c r="BF475" s="12"/>
      <c r="BG475" s="12"/>
      <c r="BH475" s="12"/>
      <c r="BI475" s="12"/>
      <c r="BJ475" s="12"/>
      <c r="BK475" s="12"/>
    </row>
    <row r="476" spans="33:63" x14ac:dyDescent="0.15">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E476" s="12"/>
      <c r="BF476" s="12"/>
      <c r="BG476" s="12"/>
      <c r="BH476" s="12"/>
      <c r="BI476" s="12"/>
      <c r="BJ476" s="12"/>
      <c r="BK476" s="12"/>
    </row>
    <row r="477" spans="33:63" x14ac:dyDescent="0.15">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E477" s="12"/>
      <c r="BF477" s="12"/>
      <c r="BG477" s="12"/>
      <c r="BH477" s="12"/>
      <c r="BI477" s="12"/>
      <c r="BJ477" s="12"/>
      <c r="BK477" s="12"/>
    </row>
    <row r="478" spans="33:63" x14ac:dyDescent="0.15">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E478" s="12"/>
      <c r="BF478" s="12"/>
      <c r="BG478" s="12"/>
      <c r="BH478" s="12"/>
      <c r="BI478" s="12"/>
      <c r="BJ478" s="12"/>
      <c r="BK478" s="12"/>
    </row>
    <row r="479" spans="33:63" x14ac:dyDescent="0.15">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E479" s="12"/>
      <c r="BF479" s="12"/>
      <c r="BG479" s="12"/>
      <c r="BH479" s="12"/>
      <c r="BI479" s="12"/>
      <c r="BJ479" s="12"/>
      <c r="BK479" s="12"/>
    </row>
    <row r="480" spans="33:63" x14ac:dyDescent="0.15">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E480" s="12"/>
      <c r="BF480" s="12"/>
      <c r="BG480" s="12"/>
      <c r="BH480" s="12"/>
      <c r="BI480" s="12"/>
      <c r="BJ480" s="12"/>
      <c r="BK480" s="12"/>
    </row>
    <row r="481" spans="33:63" x14ac:dyDescent="0.15">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E481" s="12"/>
      <c r="BF481" s="12"/>
      <c r="BG481" s="12"/>
      <c r="BH481" s="12"/>
      <c r="BI481" s="12"/>
      <c r="BJ481" s="12"/>
      <c r="BK481" s="12"/>
    </row>
    <row r="482" spans="33:63" x14ac:dyDescent="0.15">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E482" s="12"/>
      <c r="BF482" s="12"/>
      <c r="BG482" s="12"/>
      <c r="BH482" s="12"/>
      <c r="BI482" s="12"/>
      <c r="BJ482" s="12"/>
      <c r="BK482" s="12"/>
    </row>
    <row r="483" spans="33:63" x14ac:dyDescent="0.15">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E483" s="12"/>
      <c r="BF483" s="12"/>
      <c r="BG483" s="12"/>
      <c r="BH483" s="12"/>
      <c r="BI483" s="12"/>
      <c r="BJ483" s="12"/>
      <c r="BK483" s="12"/>
    </row>
    <row r="484" spans="33:63" x14ac:dyDescent="0.15">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E484" s="12"/>
      <c r="BF484" s="12"/>
      <c r="BG484" s="12"/>
      <c r="BH484" s="12"/>
      <c r="BI484" s="12"/>
      <c r="BJ484" s="12"/>
      <c r="BK484" s="12"/>
    </row>
    <row r="485" spans="33:63" x14ac:dyDescent="0.15">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E485" s="12"/>
      <c r="BF485" s="12"/>
      <c r="BG485" s="12"/>
      <c r="BH485" s="12"/>
      <c r="BI485" s="12"/>
      <c r="BJ485" s="12"/>
      <c r="BK485" s="12"/>
    </row>
    <row r="486" spans="33:63" x14ac:dyDescent="0.15">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E486" s="12"/>
      <c r="BF486" s="12"/>
      <c r="BG486" s="12"/>
      <c r="BH486" s="12"/>
      <c r="BI486" s="12"/>
      <c r="BJ486" s="12"/>
      <c r="BK486" s="12"/>
    </row>
    <row r="487" spans="33:63" x14ac:dyDescent="0.15">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E487" s="12"/>
      <c r="BF487" s="12"/>
      <c r="BG487" s="12"/>
      <c r="BH487" s="12"/>
      <c r="BI487" s="12"/>
      <c r="BJ487" s="12"/>
      <c r="BK487" s="12"/>
    </row>
    <row r="488" spans="33:63" x14ac:dyDescent="0.15">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E488" s="12"/>
      <c r="BF488" s="12"/>
      <c r="BG488" s="12"/>
      <c r="BH488" s="12"/>
      <c r="BI488" s="12"/>
      <c r="BJ488" s="12"/>
      <c r="BK488" s="12"/>
    </row>
    <row r="489" spans="33:63" x14ac:dyDescent="0.15">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E489" s="12"/>
      <c r="BF489" s="12"/>
      <c r="BG489" s="12"/>
      <c r="BH489" s="12"/>
      <c r="BI489" s="12"/>
      <c r="BJ489" s="12"/>
      <c r="BK489" s="12"/>
    </row>
    <row r="490" spans="33:63" x14ac:dyDescent="0.15">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E490" s="12"/>
      <c r="BF490" s="12"/>
      <c r="BG490" s="12"/>
      <c r="BH490" s="12"/>
      <c r="BI490" s="12"/>
      <c r="BJ490" s="12"/>
      <c r="BK490" s="12"/>
    </row>
    <row r="491" spans="33:63" x14ac:dyDescent="0.15">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E491" s="12"/>
      <c r="BF491" s="12"/>
      <c r="BG491" s="12"/>
      <c r="BH491" s="12"/>
      <c r="BI491" s="12"/>
      <c r="BJ491" s="12"/>
      <c r="BK491" s="12"/>
    </row>
    <row r="492" spans="33:63" x14ac:dyDescent="0.15">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E492" s="12"/>
      <c r="BF492" s="12"/>
      <c r="BG492" s="12"/>
      <c r="BH492" s="12"/>
      <c r="BI492" s="12"/>
      <c r="BJ492" s="12"/>
      <c r="BK492" s="12"/>
    </row>
    <row r="493" spans="33:63" x14ac:dyDescent="0.15">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E493" s="12"/>
      <c r="BF493" s="12"/>
      <c r="BG493" s="12"/>
      <c r="BH493" s="12"/>
      <c r="BI493" s="12"/>
      <c r="BJ493" s="12"/>
      <c r="BK493" s="12"/>
    </row>
    <row r="494" spans="33:63" x14ac:dyDescent="0.15">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E494" s="12"/>
      <c r="BF494" s="12"/>
      <c r="BG494" s="12"/>
      <c r="BH494" s="12"/>
      <c r="BI494" s="12"/>
      <c r="BJ494" s="12"/>
      <c r="BK494" s="12"/>
    </row>
    <row r="495" spans="33:63" x14ac:dyDescent="0.15">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E495" s="12"/>
      <c r="BF495" s="12"/>
      <c r="BG495" s="12"/>
      <c r="BH495" s="12"/>
      <c r="BI495" s="12"/>
      <c r="BJ495" s="12"/>
      <c r="BK495" s="12"/>
    </row>
    <row r="496" spans="33:63" x14ac:dyDescent="0.15">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E496" s="12"/>
      <c r="BF496" s="12"/>
      <c r="BG496" s="12"/>
      <c r="BH496" s="12"/>
      <c r="BI496" s="12"/>
      <c r="BJ496" s="12"/>
      <c r="BK496" s="12"/>
    </row>
    <row r="497" spans="33:63" x14ac:dyDescent="0.15">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E497" s="12"/>
      <c r="BF497" s="12"/>
      <c r="BG497" s="12"/>
      <c r="BH497" s="12"/>
      <c r="BI497" s="12"/>
      <c r="BJ497" s="12"/>
      <c r="BK497" s="12"/>
    </row>
    <row r="498" spans="33:63" x14ac:dyDescent="0.15">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E498" s="12"/>
      <c r="BF498" s="12"/>
      <c r="BG498" s="12"/>
      <c r="BH498" s="12"/>
      <c r="BI498" s="12"/>
      <c r="BJ498" s="12"/>
      <c r="BK498" s="12"/>
    </row>
    <row r="499" spans="33:63" x14ac:dyDescent="0.15">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E499" s="12"/>
      <c r="BF499" s="12"/>
      <c r="BG499" s="12"/>
      <c r="BH499" s="12"/>
      <c r="BI499" s="12"/>
      <c r="BJ499" s="12"/>
      <c r="BK499" s="12"/>
    </row>
    <row r="500" spans="33:63" x14ac:dyDescent="0.15">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E500" s="12"/>
      <c r="BF500" s="12"/>
      <c r="BG500" s="12"/>
      <c r="BH500" s="12"/>
      <c r="BI500" s="12"/>
      <c r="BJ500" s="12"/>
      <c r="BK500" s="12"/>
    </row>
    <row r="501" spans="33:63" x14ac:dyDescent="0.15">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E501" s="12"/>
      <c r="BF501" s="12"/>
      <c r="BG501" s="12"/>
      <c r="BH501" s="12"/>
      <c r="BI501" s="12"/>
      <c r="BJ501" s="12"/>
      <c r="BK501" s="12"/>
    </row>
    <row r="502" spans="33:63" x14ac:dyDescent="0.15">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E502" s="12"/>
      <c r="BF502" s="12"/>
      <c r="BG502" s="12"/>
      <c r="BH502" s="12"/>
      <c r="BI502" s="12"/>
      <c r="BJ502" s="12"/>
      <c r="BK502" s="12"/>
    </row>
    <row r="503" spans="33:63" x14ac:dyDescent="0.15">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E503" s="12"/>
      <c r="BF503" s="12"/>
      <c r="BG503" s="12"/>
      <c r="BH503" s="12"/>
      <c r="BI503" s="12"/>
      <c r="BJ503" s="12"/>
      <c r="BK503" s="12"/>
    </row>
    <row r="504" spans="33:63" x14ac:dyDescent="0.15">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E504" s="12"/>
      <c r="BF504" s="12"/>
      <c r="BG504" s="12"/>
      <c r="BH504" s="12"/>
      <c r="BI504" s="12"/>
      <c r="BJ504" s="12"/>
      <c r="BK504" s="12"/>
    </row>
    <row r="505" spans="33:63" x14ac:dyDescent="0.15">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E505" s="12"/>
      <c r="BF505" s="12"/>
      <c r="BG505" s="12"/>
      <c r="BH505" s="12"/>
      <c r="BI505" s="12"/>
      <c r="BJ505" s="12"/>
      <c r="BK505" s="12"/>
    </row>
    <row r="506" spans="33:63" x14ac:dyDescent="0.15">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E506" s="12"/>
      <c r="BF506" s="12"/>
      <c r="BG506" s="12"/>
      <c r="BH506" s="12"/>
      <c r="BI506" s="12"/>
      <c r="BJ506" s="12"/>
      <c r="BK506" s="12"/>
    </row>
    <row r="507" spans="33:63" x14ac:dyDescent="0.15">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E507" s="12"/>
      <c r="BF507" s="12"/>
      <c r="BG507" s="12"/>
      <c r="BH507" s="12"/>
      <c r="BI507" s="12"/>
      <c r="BJ507" s="12"/>
      <c r="BK507" s="12"/>
    </row>
    <row r="508" spans="33:63" x14ac:dyDescent="0.15">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E508" s="12"/>
      <c r="BF508" s="12"/>
      <c r="BG508" s="12"/>
      <c r="BH508" s="12"/>
      <c r="BI508" s="12"/>
      <c r="BJ508" s="12"/>
      <c r="BK508" s="12"/>
    </row>
    <row r="509" spans="33:63" x14ac:dyDescent="0.15">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E509" s="12"/>
      <c r="BF509" s="12"/>
      <c r="BG509" s="12"/>
      <c r="BH509" s="12"/>
      <c r="BI509" s="12"/>
      <c r="BJ509" s="12"/>
      <c r="BK509" s="12"/>
    </row>
    <row r="510" spans="33:63" x14ac:dyDescent="0.15">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E510" s="12"/>
      <c r="BF510" s="12"/>
      <c r="BG510" s="12"/>
      <c r="BH510" s="12"/>
      <c r="BI510" s="12"/>
      <c r="BJ510" s="12"/>
      <c r="BK510" s="12"/>
    </row>
    <row r="511" spans="33:63" x14ac:dyDescent="0.15">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E511" s="12"/>
      <c r="BF511" s="12"/>
      <c r="BG511" s="12"/>
      <c r="BH511" s="12"/>
      <c r="BI511" s="12"/>
      <c r="BJ511" s="12"/>
      <c r="BK511" s="12"/>
    </row>
    <row r="512" spans="33:63" x14ac:dyDescent="0.15">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E512" s="12"/>
      <c r="BF512" s="12"/>
      <c r="BG512" s="12"/>
      <c r="BH512" s="12"/>
      <c r="BI512" s="12"/>
      <c r="BJ512" s="12"/>
      <c r="BK512" s="12"/>
    </row>
    <row r="513" spans="33:63" x14ac:dyDescent="0.15">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E513" s="12"/>
      <c r="BF513" s="12"/>
      <c r="BG513" s="12"/>
      <c r="BH513" s="12"/>
      <c r="BI513" s="12"/>
      <c r="BJ513" s="12"/>
      <c r="BK513" s="12"/>
    </row>
    <row r="514" spans="33:63" x14ac:dyDescent="0.15">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E514" s="12"/>
      <c r="BF514" s="12"/>
      <c r="BG514" s="12"/>
      <c r="BH514" s="12"/>
      <c r="BI514" s="12"/>
      <c r="BJ514" s="12"/>
      <c r="BK514" s="12"/>
    </row>
    <row r="515" spans="33:63" x14ac:dyDescent="0.15">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E515" s="12"/>
      <c r="BF515" s="12"/>
      <c r="BG515" s="12"/>
      <c r="BH515" s="12"/>
      <c r="BI515" s="12"/>
      <c r="BJ515" s="12"/>
      <c r="BK515" s="12"/>
    </row>
    <row r="516" spans="33:63" x14ac:dyDescent="0.15">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E516" s="12"/>
      <c r="BF516" s="12"/>
      <c r="BG516" s="12"/>
      <c r="BH516" s="12"/>
      <c r="BI516" s="12"/>
      <c r="BJ516" s="12"/>
      <c r="BK516" s="12"/>
    </row>
    <row r="517" spans="33:63" x14ac:dyDescent="0.15">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E517" s="12"/>
      <c r="BF517" s="12"/>
      <c r="BG517" s="12"/>
      <c r="BH517" s="12"/>
      <c r="BI517" s="12"/>
      <c r="BJ517" s="12"/>
      <c r="BK517" s="12"/>
    </row>
    <row r="518" spans="33:63" x14ac:dyDescent="0.15">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E518" s="12"/>
      <c r="BF518" s="12"/>
      <c r="BG518" s="12"/>
      <c r="BH518" s="12"/>
      <c r="BI518" s="12"/>
      <c r="BJ518" s="12"/>
      <c r="BK518" s="12"/>
    </row>
    <row r="519" spans="33:63" x14ac:dyDescent="0.15">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E519" s="12"/>
      <c r="BF519" s="12"/>
      <c r="BG519" s="12"/>
      <c r="BH519" s="12"/>
      <c r="BI519" s="12"/>
      <c r="BJ519" s="12"/>
      <c r="BK519" s="12"/>
    </row>
    <row r="520" spans="33:63" x14ac:dyDescent="0.15">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E520" s="12"/>
      <c r="BF520" s="12"/>
      <c r="BG520" s="12"/>
      <c r="BH520" s="12"/>
      <c r="BI520" s="12"/>
      <c r="BJ520" s="12"/>
      <c r="BK520" s="12"/>
    </row>
    <row r="521" spans="33:63" x14ac:dyDescent="0.15">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E521" s="12"/>
      <c r="BF521" s="12"/>
      <c r="BG521" s="12"/>
      <c r="BH521" s="12"/>
      <c r="BI521" s="12"/>
      <c r="BJ521" s="12"/>
      <c r="BK521" s="12"/>
    </row>
    <row r="522" spans="33:63" x14ac:dyDescent="0.15">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E522" s="12"/>
      <c r="BF522" s="12"/>
      <c r="BG522" s="12"/>
      <c r="BH522" s="12"/>
      <c r="BI522" s="12"/>
      <c r="BJ522" s="12"/>
      <c r="BK522" s="12"/>
    </row>
    <row r="523" spans="33:63" x14ac:dyDescent="0.15">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E523" s="12"/>
      <c r="BF523" s="12"/>
      <c r="BG523" s="12"/>
      <c r="BH523" s="12"/>
      <c r="BI523" s="12"/>
      <c r="BJ523" s="12"/>
      <c r="BK523" s="12"/>
    </row>
    <row r="524" spans="33:63" x14ac:dyDescent="0.15">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E524" s="12"/>
      <c r="BF524" s="12"/>
      <c r="BG524" s="12"/>
      <c r="BH524" s="12"/>
      <c r="BI524" s="12"/>
      <c r="BJ524" s="12"/>
      <c r="BK524" s="12"/>
    </row>
    <row r="525" spans="33:63" x14ac:dyDescent="0.15">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E525" s="12"/>
      <c r="BF525" s="12"/>
      <c r="BG525" s="12"/>
      <c r="BH525" s="12"/>
      <c r="BI525" s="12"/>
      <c r="BJ525" s="12"/>
      <c r="BK525" s="12"/>
    </row>
    <row r="526" spans="33:63" x14ac:dyDescent="0.15">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E526" s="12"/>
      <c r="BF526" s="12"/>
      <c r="BG526" s="12"/>
      <c r="BH526" s="12"/>
      <c r="BI526" s="12"/>
      <c r="BJ526" s="12"/>
      <c r="BK526" s="12"/>
    </row>
    <row r="527" spans="33:63" x14ac:dyDescent="0.15">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E527" s="12"/>
      <c r="BF527" s="12"/>
      <c r="BG527" s="12"/>
      <c r="BH527" s="12"/>
      <c r="BI527" s="12"/>
      <c r="BJ527" s="12"/>
      <c r="BK527" s="12"/>
    </row>
    <row r="528" spans="33:63" x14ac:dyDescent="0.15">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E528" s="12"/>
      <c r="BF528" s="12"/>
      <c r="BG528" s="12"/>
      <c r="BH528" s="12"/>
      <c r="BI528" s="12"/>
      <c r="BJ528" s="12"/>
      <c r="BK528" s="12"/>
    </row>
    <row r="529" spans="33:63" x14ac:dyDescent="0.15">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E529" s="12"/>
      <c r="BF529" s="12"/>
      <c r="BG529" s="12"/>
      <c r="BH529" s="12"/>
      <c r="BI529" s="12"/>
      <c r="BJ529" s="12"/>
      <c r="BK529" s="12"/>
    </row>
    <row r="530" spans="33:63" x14ac:dyDescent="0.15">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E530" s="12"/>
      <c r="BF530" s="12"/>
      <c r="BG530" s="12"/>
      <c r="BH530" s="12"/>
      <c r="BI530" s="12"/>
      <c r="BJ530" s="12"/>
      <c r="BK530" s="12"/>
    </row>
    <row r="531" spans="33:63" x14ac:dyDescent="0.15">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E531" s="12"/>
      <c r="BF531" s="12"/>
      <c r="BG531" s="12"/>
      <c r="BH531" s="12"/>
      <c r="BI531" s="12"/>
      <c r="BJ531" s="12"/>
      <c r="BK531" s="12"/>
    </row>
    <row r="532" spans="33:63" x14ac:dyDescent="0.15">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E532" s="12"/>
      <c r="BF532" s="12"/>
      <c r="BG532" s="12"/>
      <c r="BH532" s="12"/>
      <c r="BI532" s="12"/>
      <c r="BJ532" s="12"/>
      <c r="BK532" s="12"/>
    </row>
    <row r="533" spans="33:63" x14ac:dyDescent="0.15">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E533" s="12"/>
      <c r="BF533" s="12"/>
      <c r="BG533" s="12"/>
      <c r="BH533" s="12"/>
      <c r="BI533" s="12"/>
      <c r="BJ533" s="12"/>
      <c r="BK533" s="12"/>
    </row>
    <row r="534" spans="33:63" x14ac:dyDescent="0.15">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E534" s="12"/>
      <c r="BF534" s="12"/>
      <c r="BG534" s="12"/>
      <c r="BH534" s="12"/>
      <c r="BI534" s="12"/>
      <c r="BJ534" s="12"/>
      <c r="BK534" s="12"/>
    </row>
    <row r="535" spans="33:63" x14ac:dyDescent="0.15">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E535" s="12"/>
      <c r="BF535" s="12"/>
      <c r="BG535" s="12"/>
      <c r="BH535" s="12"/>
      <c r="BI535" s="12"/>
      <c r="BJ535" s="12"/>
      <c r="BK535" s="12"/>
    </row>
    <row r="536" spans="33:63" x14ac:dyDescent="0.15">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E536" s="12"/>
      <c r="BF536" s="12"/>
      <c r="BG536" s="12"/>
      <c r="BH536" s="12"/>
      <c r="BI536" s="12"/>
      <c r="BJ536" s="12"/>
      <c r="BK536" s="12"/>
    </row>
    <row r="537" spans="33:63" x14ac:dyDescent="0.15">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E537" s="12"/>
      <c r="BF537" s="12"/>
      <c r="BG537" s="12"/>
      <c r="BH537" s="12"/>
      <c r="BI537" s="12"/>
      <c r="BJ537" s="12"/>
      <c r="BK537" s="12"/>
    </row>
    <row r="538" spans="33:63" x14ac:dyDescent="0.15">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E538" s="12"/>
      <c r="BF538" s="12"/>
      <c r="BG538" s="12"/>
      <c r="BH538" s="12"/>
      <c r="BI538" s="12"/>
      <c r="BJ538" s="12"/>
      <c r="BK538" s="12"/>
    </row>
    <row r="539" spans="33:63" x14ac:dyDescent="0.15">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E539" s="12"/>
      <c r="BF539" s="12"/>
      <c r="BG539" s="12"/>
      <c r="BH539" s="12"/>
      <c r="BI539" s="12"/>
      <c r="BJ539" s="12"/>
      <c r="BK539" s="12"/>
    </row>
    <row r="540" spans="33:63" x14ac:dyDescent="0.15">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E540" s="12"/>
      <c r="BF540" s="12"/>
      <c r="BG540" s="12"/>
      <c r="BH540" s="12"/>
      <c r="BI540" s="12"/>
      <c r="BJ540" s="12"/>
      <c r="BK540" s="12"/>
    </row>
    <row r="541" spans="33:63" x14ac:dyDescent="0.15">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E541" s="12"/>
      <c r="BF541" s="12"/>
      <c r="BG541" s="12"/>
      <c r="BH541" s="12"/>
      <c r="BI541" s="12"/>
      <c r="BJ541" s="12"/>
      <c r="BK541" s="12"/>
    </row>
    <row r="542" spans="33:63" x14ac:dyDescent="0.15">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E542" s="12"/>
      <c r="BF542" s="12"/>
      <c r="BG542" s="12"/>
      <c r="BH542" s="12"/>
      <c r="BI542" s="12"/>
      <c r="BJ542" s="12"/>
      <c r="BK542" s="12"/>
    </row>
    <row r="543" spans="33:63" x14ac:dyDescent="0.15">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E543" s="12"/>
      <c r="BF543" s="12"/>
      <c r="BG543" s="12"/>
      <c r="BH543" s="12"/>
      <c r="BI543" s="12"/>
      <c r="BJ543" s="12"/>
      <c r="BK543" s="12"/>
    </row>
    <row r="544" spans="33:63" x14ac:dyDescent="0.15">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E544" s="12"/>
      <c r="BF544" s="12"/>
      <c r="BG544" s="12"/>
      <c r="BH544" s="12"/>
      <c r="BI544" s="12"/>
      <c r="BJ544" s="12"/>
      <c r="BK544" s="12"/>
    </row>
    <row r="545" spans="33:63" x14ac:dyDescent="0.15">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E545" s="12"/>
      <c r="BF545" s="12"/>
      <c r="BG545" s="12"/>
      <c r="BH545" s="12"/>
      <c r="BI545" s="12"/>
      <c r="BJ545" s="12"/>
      <c r="BK545" s="12"/>
    </row>
    <row r="546" spans="33:63" x14ac:dyDescent="0.15">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E546" s="12"/>
      <c r="BF546" s="12"/>
      <c r="BG546" s="12"/>
      <c r="BH546" s="12"/>
      <c r="BI546" s="12"/>
      <c r="BJ546" s="12"/>
      <c r="BK546" s="12"/>
    </row>
    <row r="547" spans="33:63" x14ac:dyDescent="0.15">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E547" s="12"/>
      <c r="BF547" s="12"/>
      <c r="BG547" s="12"/>
      <c r="BH547" s="12"/>
      <c r="BI547" s="12"/>
      <c r="BJ547" s="12"/>
      <c r="BK547" s="12"/>
    </row>
    <row r="548" spans="33:63" x14ac:dyDescent="0.15">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E548" s="12"/>
      <c r="BF548" s="12"/>
      <c r="BG548" s="12"/>
      <c r="BH548" s="12"/>
      <c r="BI548" s="12"/>
      <c r="BJ548" s="12"/>
      <c r="BK548" s="12"/>
    </row>
    <row r="549" spans="33:63" x14ac:dyDescent="0.15">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E549" s="12"/>
      <c r="BF549" s="12"/>
      <c r="BG549" s="12"/>
      <c r="BH549" s="12"/>
      <c r="BI549" s="12"/>
      <c r="BJ549" s="12"/>
      <c r="BK549" s="12"/>
    </row>
    <row r="550" spans="33:63" x14ac:dyDescent="0.15">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E550" s="12"/>
      <c r="BF550" s="12"/>
      <c r="BG550" s="12"/>
      <c r="BH550" s="12"/>
      <c r="BI550" s="12"/>
      <c r="BJ550" s="12"/>
      <c r="BK550" s="12"/>
    </row>
    <row r="551" spans="33:63" x14ac:dyDescent="0.15">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E551" s="12"/>
      <c r="BF551" s="12"/>
      <c r="BG551" s="12"/>
      <c r="BH551" s="12"/>
      <c r="BI551" s="12"/>
      <c r="BJ551" s="12"/>
      <c r="BK551" s="12"/>
    </row>
    <row r="552" spans="33:63" x14ac:dyDescent="0.15">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E552" s="12"/>
      <c r="BF552" s="12"/>
      <c r="BG552" s="12"/>
      <c r="BH552" s="12"/>
      <c r="BI552" s="12"/>
      <c r="BJ552" s="12"/>
      <c r="BK552" s="12"/>
    </row>
    <row r="553" spans="33:63" x14ac:dyDescent="0.15">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E553" s="12"/>
      <c r="BF553" s="12"/>
      <c r="BG553" s="12"/>
      <c r="BH553" s="12"/>
      <c r="BI553" s="12"/>
      <c r="BJ553" s="12"/>
      <c r="BK553" s="12"/>
    </row>
    <row r="554" spans="33:63" x14ac:dyDescent="0.15">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E554" s="12"/>
      <c r="BF554" s="12"/>
      <c r="BG554" s="12"/>
      <c r="BH554" s="12"/>
      <c r="BI554" s="12"/>
      <c r="BJ554" s="12"/>
      <c r="BK554" s="12"/>
    </row>
    <row r="555" spans="33:63" x14ac:dyDescent="0.15">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E555" s="12"/>
      <c r="BF555" s="12"/>
      <c r="BG555" s="12"/>
      <c r="BH555" s="12"/>
      <c r="BI555" s="12"/>
      <c r="BJ555" s="12"/>
      <c r="BK555" s="12"/>
    </row>
    <row r="556" spans="33:63" x14ac:dyDescent="0.15">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E556" s="12"/>
      <c r="BF556" s="12"/>
      <c r="BG556" s="12"/>
      <c r="BH556" s="12"/>
      <c r="BI556" s="12"/>
      <c r="BJ556" s="12"/>
      <c r="BK556" s="12"/>
    </row>
    <row r="557" spans="33:63" x14ac:dyDescent="0.15">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E557" s="12"/>
      <c r="BF557" s="12"/>
      <c r="BG557" s="12"/>
      <c r="BH557" s="12"/>
      <c r="BI557" s="12"/>
      <c r="BJ557" s="12"/>
      <c r="BK557" s="12"/>
    </row>
    <row r="558" spans="33:63" x14ac:dyDescent="0.15">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E558" s="12"/>
      <c r="BF558" s="12"/>
      <c r="BG558" s="12"/>
      <c r="BH558" s="12"/>
      <c r="BI558" s="12"/>
      <c r="BJ558" s="12"/>
      <c r="BK558" s="12"/>
    </row>
    <row r="559" spans="33:63" x14ac:dyDescent="0.15">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E559" s="12"/>
      <c r="BF559" s="12"/>
      <c r="BG559" s="12"/>
      <c r="BH559" s="12"/>
      <c r="BI559" s="12"/>
      <c r="BJ559" s="12"/>
      <c r="BK559" s="12"/>
    </row>
    <row r="560" spans="33:63" x14ac:dyDescent="0.15">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E560" s="12"/>
      <c r="BF560" s="12"/>
      <c r="BG560" s="12"/>
      <c r="BH560" s="12"/>
      <c r="BI560" s="12"/>
      <c r="BJ560" s="12"/>
      <c r="BK560" s="12"/>
    </row>
    <row r="561" spans="33:63" x14ac:dyDescent="0.15">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E561" s="12"/>
      <c r="BF561" s="12"/>
      <c r="BG561" s="12"/>
      <c r="BH561" s="12"/>
      <c r="BI561" s="12"/>
      <c r="BJ561" s="12"/>
      <c r="BK561" s="12"/>
    </row>
    <row r="562" spans="33:63" x14ac:dyDescent="0.15">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E562" s="12"/>
      <c r="BF562" s="12"/>
      <c r="BG562" s="12"/>
      <c r="BH562" s="12"/>
      <c r="BI562" s="12"/>
      <c r="BJ562" s="12"/>
      <c r="BK562" s="12"/>
    </row>
    <row r="563" spans="33:63" x14ac:dyDescent="0.15">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E563" s="12"/>
      <c r="BF563" s="12"/>
      <c r="BG563" s="12"/>
      <c r="BH563" s="12"/>
      <c r="BI563" s="12"/>
      <c r="BJ563" s="12"/>
      <c r="BK563" s="12"/>
    </row>
    <row r="564" spans="33:63" x14ac:dyDescent="0.15">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E564" s="12"/>
      <c r="BF564" s="12"/>
      <c r="BG564" s="12"/>
      <c r="BH564" s="12"/>
      <c r="BI564" s="12"/>
      <c r="BJ564" s="12"/>
      <c r="BK564" s="12"/>
    </row>
    <row r="565" spans="33:63" x14ac:dyDescent="0.15">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E565" s="12"/>
      <c r="BF565" s="12"/>
      <c r="BG565" s="12"/>
      <c r="BH565" s="12"/>
      <c r="BI565" s="12"/>
      <c r="BJ565" s="12"/>
      <c r="BK565" s="12"/>
    </row>
    <row r="566" spans="33:63" x14ac:dyDescent="0.15">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E566" s="12"/>
      <c r="BF566" s="12"/>
      <c r="BG566" s="12"/>
      <c r="BH566" s="12"/>
      <c r="BI566" s="12"/>
      <c r="BJ566" s="12"/>
      <c r="BK566" s="12"/>
    </row>
    <row r="567" spans="33:63" x14ac:dyDescent="0.15">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E567" s="12"/>
      <c r="BF567" s="12"/>
      <c r="BG567" s="12"/>
      <c r="BH567" s="12"/>
      <c r="BI567" s="12"/>
      <c r="BJ567" s="12"/>
      <c r="BK567" s="12"/>
    </row>
    <row r="568" spans="33:63" x14ac:dyDescent="0.15">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E568" s="12"/>
      <c r="BF568" s="12"/>
      <c r="BG568" s="12"/>
      <c r="BH568" s="12"/>
      <c r="BI568" s="12"/>
      <c r="BJ568" s="12"/>
      <c r="BK568" s="12"/>
    </row>
    <row r="569" spans="33:63" x14ac:dyDescent="0.15">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E569" s="12"/>
      <c r="BF569" s="12"/>
      <c r="BG569" s="12"/>
      <c r="BH569" s="12"/>
      <c r="BI569" s="12"/>
      <c r="BJ569" s="12"/>
      <c r="BK569" s="12"/>
    </row>
    <row r="570" spans="33:63" x14ac:dyDescent="0.15">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E570" s="12"/>
      <c r="BF570" s="12"/>
      <c r="BG570" s="12"/>
      <c r="BH570" s="12"/>
      <c r="BI570" s="12"/>
      <c r="BJ570" s="12"/>
      <c r="BK570" s="12"/>
    </row>
    <row r="571" spans="33:63" x14ac:dyDescent="0.15">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E571" s="12"/>
      <c r="BF571" s="12"/>
      <c r="BG571" s="12"/>
      <c r="BH571" s="12"/>
      <c r="BI571" s="12"/>
      <c r="BJ571" s="12"/>
      <c r="BK571" s="12"/>
    </row>
    <row r="572" spans="33:63" x14ac:dyDescent="0.15">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E572" s="12"/>
      <c r="BF572" s="12"/>
      <c r="BG572" s="12"/>
      <c r="BH572" s="12"/>
      <c r="BI572" s="12"/>
      <c r="BJ572" s="12"/>
      <c r="BK572" s="12"/>
    </row>
    <row r="573" spans="33:63" x14ac:dyDescent="0.15">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E573" s="12"/>
      <c r="BF573" s="12"/>
      <c r="BG573" s="12"/>
      <c r="BH573" s="12"/>
      <c r="BI573" s="12"/>
      <c r="BJ573" s="12"/>
      <c r="BK573" s="12"/>
    </row>
    <row r="574" spans="33:63" x14ac:dyDescent="0.15">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E574" s="12"/>
      <c r="BF574" s="12"/>
      <c r="BG574" s="12"/>
      <c r="BH574" s="12"/>
      <c r="BI574" s="12"/>
      <c r="BJ574" s="12"/>
      <c r="BK574" s="12"/>
    </row>
    <row r="575" spans="33:63" x14ac:dyDescent="0.15">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E575" s="12"/>
      <c r="BF575" s="12"/>
      <c r="BG575" s="12"/>
      <c r="BH575" s="12"/>
      <c r="BI575" s="12"/>
      <c r="BJ575" s="12"/>
      <c r="BK575" s="12"/>
    </row>
    <row r="576" spans="33:63" x14ac:dyDescent="0.15">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E576" s="12"/>
      <c r="BF576" s="12"/>
      <c r="BG576" s="12"/>
      <c r="BH576" s="12"/>
      <c r="BI576" s="12"/>
      <c r="BJ576" s="12"/>
      <c r="BK576" s="12"/>
    </row>
    <row r="577" spans="33:63" x14ac:dyDescent="0.15">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E577" s="12"/>
      <c r="BF577" s="12"/>
      <c r="BG577" s="12"/>
      <c r="BH577" s="12"/>
      <c r="BI577" s="12"/>
      <c r="BJ577" s="12"/>
      <c r="BK577" s="12"/>
    </row>
    <row r="578" spans="33:63" x14ac:dyDescent="0.15">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E578" s="12"/>
      <c r="BF578" s="12"/>
      <c r="BG578" s="12"/>
      <c r="BH578" s="12"/>
      <c r="BI578" s="12"/>
      <c r="BJ578" s="12"/>
      <c r="BK578" s="12"/>
    </row>
    <row r="579" spans="33:63" x14ac:dyDescent="0.15">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E579" s="12"/>
      <c r="BF579" s="12"/>
      <c r="BG579" s="12"/>
      <c r="BH579" s="12"/>
      <c r="BI579" s="12"/>
      <c r="BJ579" s="12"/>
      <c r="BK579" s="12"/>
    </row>
    <row r="580" spans="33:63" x14ac:dyDescent="0.15">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E580" s="12"/>
      <c r="BF580" s="12"/>
      <c r="BG580" s="12"/>
      <c r="BH580" s="12"/>
      <c r="BI580" s="12"/>
      <c r="BJ580" s="12"/>
      <c r="BK580" s="12"/>
    </row>
    <row r="581" spans="33:63" x14ac:dyDescent="0.15">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E581" s="12"/>
      <c r="BF581" s="12"/>
      <c r="BG581" s="12"/>
      <c r="BH581" s="12"/>
      <c r="BI581" s="12"/>
      <c r="BJ581" s="12"/>
      <c r="BK581" s="12"/>
    </row>
    <row r="582" spans="33:63" x14ac:dyDescent="0.15">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E582" s="12"/>
      <c r="BF582" s="12"/>
      <c r="BG582" s="12"/>
      <c r="BH582" s="12"/>
      <c r="BI582" s="12"/>
      <c r="BJ582" s="12"/>
      <c r="BK582" s="12"/>
    </row>
    <row r="583" spans="33:63" x14ac:dyDescent="0.15">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E583" s="12"/>
      <c r="BF583" s="12"/>
      <c r="BG583" s="12"/>
      <c r="BH583" s="12"/>
      <c r="BI583" s="12"/>
      <c r="BJ583" s="12"/>
      <c r="BK583" s="12"/>
    </row>
    <row r="584" spans="33:63" x14ac:dyDescent="0.15">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E584" s="12"/>
      <c r="BF584" s="12"/>
      <c r="BG584" s="12"/>
      <c r="BH584" s="12"/>
      <c r="BI584" s="12"/>
      <c r="BJ584" s="12"/>
      <c r="BK584" s="12"/>
    </row>
    <row r="585" spans="33:63" x14ac:dyDescent="0.15">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E585" s="12"/>
      <c r="BF585" s="12"/>
      <c r="BG585" s="12"/>
      <c r="BH585" s="12"/>
      <c r="BI585" s="12"/>
      <c r="BJ585" s="12"/>
      <c r="BK585" s="12"/>
    </row>
    <row r="586" spans="33:63" x14ac:dyDescent="0.15">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E586" s="12"/>
      <c r="BF586" s="12"/>
      <c r="BG586" s="12"/>
      <c r="BH586" s="12"/>
      <c r="BI586" s="12"/>
      <c r="BJ586" s="12"/>
      <c r="BK586" s="12"/>
    </row>
    <row r="587" spans="33:63" x14ac:dyDescent="0.15">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E587" s="12"/>
      <c r="BF587" s="12"/>
      <c r="BG587" s="12"/>
      <c r="BH587" s="12"/>
      <c r="BI587" s="12"/>
      <c r="BJ587" s="12"/>
      <c r="BK587" s="12"/>
    </row>
    <row r="588" spans="33:63" x14ac:dyDescent="0.15">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E588" s="12"/>
      <c r="BF588" s="12"/>
      <c r="BG588" s="12"/>
      <c r="BH588" s="12"/>
      <c r="BI588" s="12"/>
      <c r="BJ588" s="12"/>
      <c r="BK588" s="12"/>
    </row>
    <row r="589" spans="33:63" x14ac:dyDescent="0.15">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E589" s="12"/>
      <c r="BF589" s="12"/>
      <c r="BG589" s="12"/>
      <c r="BH589" s="12"/>
      <c r="BI589" s="12"/>
      <c r="BJ589" s="12"/>
      <c r="BK589" s="12"/>
    </row>
    <row r="590" spans="33:63" x14ac:dyDescent="0.15">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E590" s="12"/>
      <c r="BF590" s="12"/>
      <c r="BG590" s="12"/>
      <c r="BH590" s="12"/>
      <c r="BI590" s="12"/>
      <c r="BJ590" s="12"/>
      <c r="BK590" s="12"/>
    </row>
    <row r="591" spans="33:63" x14ac:dyDescent="0.15">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E591" s="12"/>
      <c r="BF591" s="12"/>
      <c r="BG591" s="12"/>
      <c r="BH591" s="12"/>
      <c r="BI591" s="12"/>
      <c r="BJ591" s="12"/>
      <c r="BK591" s="12"/>
    </row>
    <row r="592" spans="33:63" x14ac:dyDescent="0.15">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E592" s="12"/>
      <c r="BF592" s="12"/>
      <c r="BG592" s="12"/>
      <c r="BH592" s="12"/>
      <c r="BI592" s="12"/>
      <c r="BJ592" s="12"/>
      <c r="BK592" s="12"/>
    </row>
    <row r="593" spans="33:63" x14ac:dyDescent="0.15">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E593" s="12"/>
      <c r="BF593" s="12"/>
      <c r="BG593" s="12"/>
      <c r="BH593" s="12"/>
      <c r="BI593" s="12"/>
      <c r="BJ593" s="12"/>
      <c r="BK593" s="12"/>
    </row>
    <row r="594" spans="33:63" x14ac:dyDescent="0.15">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E594" s="12"/>
      <c r="BF594" s="12"/>
      <c r="BG594" s="12"/>
      <c r="BH594" s="12"/>
      <c r="BI594" s="12"/>
      <c r="BJ594" s="12"/>
      <c r="BK594" s="12"/>
    </row>
    <row r="595" spans="33:63" x14ac:dyDescent="0.15">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E595" s="12"/>
      <c r="BF595" s="12"/>
      <c r="BG595" s="12"/>
      <c r="BH595" s="12"/>
      <c r="BI595" s="12"/>
      <c r="BJ595" s="12"/>
      <c r="BK595" s="12"/>
    </row>
    <row r="596" spans="33:63" x14ac:dyDescent="0.15">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E596" s="12"/>
      <c r="BF596" s="12"/>
      <c r="BG596" s="12"/>
      <c r="BH596" s="12"/>
      <c r="BI596" s="12"/>
      <c r="BJ596" s="12"/>
      <c r="BK596" s="12"/>
    </row>
    <row r="597" spans="33:63" x14ac:dyDescent="0.15">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E597" s="12"/>
      <c r="BF597" s="12"/>
      <c r="BG597" s="12"/>
      <c r="BH597" s="12"/>
      <c r="BI597" s="12"/>
      <c r="BJ597" s="12"/>
      <c r="BK597" s="12"/>
    </row>
    <row r="598" spans="33:63" x14ac:dyDescent="0.15">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E598" s="12"/>
      <c r="BF598" s="12"/>
      <c r="BG598" s="12"/>
      <c r="BH598" s="12"/>
      <c r="BI598" s="12"/>
      <c r="BJ598" s="12"/>
      <c r="BK598" s="12"/>
    </row>
    <row r="599" spans="33:63" x14ac:dyDescent="0.15">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E599" s="12"/>
      <c r="BF599" s="12"/>
      <c r="BG599" s="12"/>
      <c r="BH599" s="12"/>
      <c r="BI599" s="12"/>
      <c r="BJ599" s="12"/>
      <c r="BK599" s="12"/>
    </row>
    <row r="600" spans="33:63" x14ac:dyDescent="0.15">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E600" s="12"/>
      <c r="BF600" s="12"/>
      <c r="BG600" s="12"/>
      <c r="BH600" s="12"/>
      <c r="BI600" s="12"/>
      <c r="BJ600" s="12"/>
      <c r="BK600" s="12"/>
    </row>
    <row r="601" spans="33:63" x14ac:dyDescent="0.15">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E601" s="12"/>
      <c r="BF601" s="12"/>
      <c r="BG601" s="12"/>
      <c r="BH601" s="12"/>
      <c r="BI601" s="12"/>
      <c r="BJ601" s="12"/>
      <c r="BK601" s="12"/>
    </row>
    <row r="602" spans="33:63" x14ac:dyDescent="0.15">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E602" s="12"/>
      <c r="BF602" s="12"/>
      <c r="BG602" s="12"/>
      <c r="BH602" s="12"/>
      <c r="BI602" s="12"/>
      <c r="BJ602" s="12"/>
      <c r="BK602" s="12"/>
    </row>
    <row r="603" spans="33:63" x14ac:dyDescent="0.15">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E603" s="12"/>
      <c r="BF603" s="12"/>
      <c r="BG603" s="12"/>
      <c r="BH603" s="12"/>
      <c r="BI603" s="12"/>
      <c r="BJ603" s="12"/>
      <c r="BK603" s="12"/>
    </row>
    <row r="604" spans="33:63" x14ac:dyDescent="0.15">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E604" s="12"/>
      <c r="BF604" s="12"/>
      <c r="BG604" s="12"/>
      <c r="BH604" s="12"/>
      <c r="BI604" s="12"/>
      <c r="BJ604" s="12"/>
      <c r="BK604" s="12"/>
    </row>
    <row r="605" spans="33:63" x14ac:dyDescent="0.15">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E605" s="12"/>
      <c r="BF605" s="12"/>
      <c r="BG605" s="12"/>
      <c r="BH605" s="12"/>
      <c r="BI605" s="12"/>
      <c r="BJ605" s="12"/>
      <c r="BK605" s="12"/>
    </row>
    <row r="606" spans="33:63" x14ac:dyDescent="0.15">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E606" s="12"/>
      <c r="BF606" s="12"/>
      <c r="BG606" s="12"/>
      <c r="BH606" s="12"/>
      <c r="BI606" s="12"/>
      <c r="BJ606" s="12"/>
      <c r="BK606" s="12"/>
    </row>
    <row r="607" spans="33:63" x14ac:dyDescent="0.15">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E607" s="12"/>
      <c r="BF607" s="12"/>
      <c r="BG607" s="12"/>
      <c r="BH607" s="12"/>
      <c r="BI607" s="12"/>
      <c r="BJ607" s="12"/>
      <c r="BK607" s="12"/>
    </row>
    <row r="608" spans="33:63" x14ac:dyDescent="0.15">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E608" s="12"/>
      <c r="BF608" s="12"/>
      <c r="BG608" s="12"/>
      <c r="BH608" s="12"/>
      <c r="BI608" s="12"/>
      <c r="BJ608" s="12"/>
      <c r="BK608" s="12"/>
    </row>
    <row r="609" spans="33:63" x14ac:dyDescent="0.15">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E609" s="12"/>
      <c r="BF609" s="12"/>
      <c r="BG609" s="12"/>
      <c r="BH609" s="12"/>
      <c r="BI609" s="12"/>
      <c r="BJ609" s="12"/>
      <c r="BK609" s="12"/>
    </row>
    <row r="610" spans="33:63" x14ac:dyDescent="0.15">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E610" s="12"/>
      <c r="BF610" s="12"/>
      <c r="BG610" s="12"/>
      <c r="BH610" s="12"/>
      <c r="BI610" s="12"/>
      <c r="BJ610" s="12"/>
      <c r="BK610" s="12"/>
    </row>
    <row r="611" spans="33:63" x14ac:dyDescent="0.15">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E611" s="12"/>
      <c r="BF611" s="12"/>
      <c r="BG611" s="12"/>
      <c r="BH611" s="12"/>
      <c r="BI611" s="12"/>
      <c r="BJ611" s="12"/>
      <c r="BK611" s="12"/>
    </row>
    <row r="612" spans="33:63" x14ac:dyDescent="0.15">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E612" s="12"/>
      <c r="BF612" s="12"/>
      <c r="BG612" s="12"/>
      <c r="BH612" s="12"/>
      <c r="BI612" s="12"/>
      <c r="BJ612" s="12"/>
      <c r="BK612" s="12"/>
    </row>
    <row r="613" spans="33:63" x14ac:dyDescent="0.15">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E613" s="12"/>
      <c r="BF613" s="12"/>
      <c r="BG613" s="12"/>
      <c r="BH613" s="12"/>
      <c r="BI613" s="12"/>
      <c r="BJ613" s="12"/>
      <c r="BK613" s="12"/>
    </row>
    <row r="614" spans="33:63" x14ac:dyDescent="0.15">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E614" s="12"/>
      <c r="BF614" s="12"/>
      <c r="BG614" s="12"/>
      <c r="BH614" s="12"/>
      <c r="BI614" s="12"/>
      <c r="BJ614" s="12"/>
      <c r="BK614" s="12"/>
    </row>
    <row r="615" spans="33:63" x14ac:dyDescent="0.15">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E615" s="12"/>
      <c r="BF615" s="12"/>
      <c r="BG615" s="12"/>
      <c r="BH615" s="12"/>
      <c r="BI615" s="12"/>
      <c r="BJ615" s="12"/>
      <c r="BK615" s="12"/>
    </row>
    <row r="616" spans="33:63" x14ac:dyDescent="0.15">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E616" s="12"/>
      <c r="BF616" s="12"/>
      <c r="BG616" s="12"/>
      <c r="BH616" s="12"/>
      <c r="BI616" s="12"/>
      <c r="BJ616" s="12"/>
      <c r="BK616" s="12"/>
    </row>
    <row r="617" spans="33:63" x14ac:dyDescent="0.15">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E617" s="12"/>
      <c r="BF617" s="12"/>
      <c r="BG617" s="12"/>
      <c r="BH617" s="12"/>
      <c r="BI617" s="12"/>
      <c r="BJ617" s="12"/>
      <c r="BK617" s="12"/>
    </row>
    <row r="618" spans="33:63" x14ac:dyDescent="0.15">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E618" s="12"/>
      <c r="BF618" s="12"/>
      <c r="BG618" s="12"/>
      <c r="BH618" s="12"/>
      <c r="BI618" s="12"/>
      <c r="BJ618" s="12"/>
      <c r="BK618" s="12"/>
    </row>
    <row r="619" spans="33:63" x14ac:dyDescent="0.15">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E619" s="12"/>
      <c r="BF619" s="12"/>
      <c r="BG619" s="12"/>
      <c r="BH619" s="12"/>
      <c r="BI619" s="12"/>
      <c r="BJ619" s="12"/>
      <c r="BK619" s="12"/>
    </row>
    <row r="620" spans="33:63" x14ac:dyDescent="0.15">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E620" s="12"/>
      <c r="BF620" s="12"/>
      <c r="BG620" s="12"/>
      <c r="BH620" s="12"/>
      <c r="BI620" s="12"/>
      <c r="BJ620" s="12"/>
      <c r="BK620" s="12"/>
    </row>
    <row r="621" spans="33:63" x14ac:dyDescent="0.15">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E621" s="12"/>
      <c r="BF621" s="12"/>
      <c r="BG621" s="12"/>
      <c r="BH621" s="12"/>
      <c r="BI621" s="12"/>
      <c r="BJ621" s="12"/>
      <c r="BK621" s="12"/>
    </row>
    <row r="622" spans="33:63" x14ac:dyDescent="0.15">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E622" s="12"/>
      <c r="BF622" s="12"/>
      <c r="BG622" s="12"/>
      <c r="BH622" s="12"/>
      <c r="BI622" s="12"/>
      <c r="BJ622" s="12"/>
      <c r="BK622" s="12"/>
    </row>
    <row r="623" spans="33:63" x14ac:dyDescent="0.15">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E623" s="12"/>
      <c r="BF623" s="12"/>
      <c r="BG623" s="12"/>
      <c r="BH623" s="12"/>
      <c r="BI623" s="12"/>
      <c r="BJ623" s="12"/>
      <c r="BK623" s="12"/>
    </row>
    <row r="624" spans="33:63" x14ac:dyDescent="0.15">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E624" s="12"/>
      <c r="BF624" s="12"/>
      <c r="BG624" s="12"/>
      <c r="BH624" s="12"/>
      <c r="BI624" s="12"/>
      <c r="BJ624" s="12"/>
      <c r="BK624" s="12"/>
    </row>
    <row r="625" spans="33:63" x14ac:dyDescent="0.15">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E625" s="12"/>
      <c r="BF625" s="12"/>
      <c r="BG625" s="12"/>
      <c r="BH625" s="12"/>
      <c r="BI625" s="12"/>
      <c r="BJ625" s="12"/>
      <c r="BK625" s="12"/>
    </row>
    <row r="626" spans="33:63" x14ac:dyDescent="0.15">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E626" s="12"/>
      <c r="BF626" s="12"/>
      <c r="BG626" s="12"/>
      <c r="BH626" s="12"/>
      <c r="BI626" s="12"/>
      <c r="BJ626" s="12"/>
      <c r="BK626" s="12"/>
    </row>
    <row r="627" spans="33:63" x14ac:dyDescent="0.15">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E627" s="12"/>
      <c r="BF627" s="12"/>
      <c r="BG627" s="12"/>
      <c r="BH627" s="12"/>
      <c r="BI627" s="12"/>
      <c r="BJ627" s="12"/>
      <c r="BK627" s="12"/>
    </row>
    <row r="628" spans="33:63" x14ac:dyDescent="0.15">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E628" s="12"/>
      <c r="BF628" s="12"/>
      <c r="BG628" s="12"/>
      <c r="BH628" s="12"/>
      <c r="BI628" s="12"/>
      <c r="BJ628" s="12"/>
      <c r="BK628" s="12"/>
    </row>
    <row r="629" spans="33:63" x14ac:dyDescent="0.15">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E629" s="12"/>
      <c r="BF629" s="12"/>
      <c r="BG629" s="12"/>
      <c r="BH629" s="12"/>
      <c r="BI629" s="12"/>
      <c r="BJ629" s="12"/>
      <c r="BK629" s="12"/>
    </row>
    <row r="630" spans="33:63" x14ac:dyDescent="0.15">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E630" s="12"/>
      <c r="BF630" s="12"/>
      <c r="BG630" s="12"/>
      <c r="BH630" s="12"/>
      <c r="BI630" s="12"/>
      <c r="BJ630" s="12"/>
      <c r="BK630" s="12"/>
    </row>
    <row r="631" spans="33:63" x14ac:dyDescent="0.15">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E631" s="12"/>
      <c r="BF631" s="12"/>
      <c r="BG631" s="12"/>
      <c r="BH631" s="12"/>
      <c r="BI631" s="12"/>
      <c r="BJ631" s="12"/>
      <c r="BK631" s="12"/>
    </row>
    <row r="632" spans="33:63" x14ac:dyDescent="0.15">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E632" s="12"/>
      <c r="BF632" s="12"/>
      <c r="BG632" s="12"/>
      <c r="BH632" s="12"/>
      <c r="BI632" s="12"/>
      <c r="BJ632" s="12"/>
      <c r="BK632" s="12"/>
    </row>
    <row r="633" spans="33:63" x14ac:dyDescent="0.15">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E633" s="12"/>
      <c r="BF633" s="12"/>
      <c r="BG633" s="12"/>
      <c r="BH633" s="12"/>
      <c r="BI633" s="12"/>
      <c r="BJ633" s="12"/>
      <c r="BK633" s="12"/>
    </row>
    <row r="634" spans="33:63" x14ac:dyDescent="0.15">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E634" s="12"/>
      <c r="BF634" s="12"/>
      <c r="BG634" s="12"/>
      <c r="BH634" s="12"/>
      <c r="BI634" s="12"/>
      <c r="BJ634" s="12"/>
      <c r="BK634" s="12"/>
    </row>
    <row r="635" spans="33:63" x14ac:dyDescent="0.15">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E635" s="12"/>
      <c r="BF635" s="12"/>
      <c r="BG635" s="12"/>
      <c r="BH635" s="12"/>
      <c r="BI635" s="12"/>
      <c r="BJ635" s="12"/>
      <c r="BK635" s="12"/>
    </row>
    <row r="636" spans="33:63" x14ac:dyDescent="0.15">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E636" s="12"/>
      <c r="BF636" s="12"/>
      <c r="BG636" s="12"/>
      <c r="BH636" s="12"/>
      <c r="BI636" s="12"/>
      <c r="BJ636" s="12"/>
      <c r="BK636" s="12"/>
    </row>
    <row r="637" spans="33:63" x14ac:dyDescent="0.15">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E637" s="12"/>
      <c r="BF637" s="12"/>
      <c r="BG637" s="12"/>
      <c r="BH637" s="12"/>
      <c r="BI637" s="12"/>
      <c r="BJ637" s="12"/>
      <c r="BK637" s="12"/>
    </row>
    <row r="638" spans="33:63" x14ac:dyDescent="0.15">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E638" s="12"/>
      <c r="BF638" s="12"/>
      <c r="BG638" s="12"/>
      <c r="BH638" s="12"/>
      <c r="BI638" s="12"/>
      <c r="BJ638" s="12"/>
      <c r="BK638" s="12"/>
    </row>
    <row r="639" spans="33:63" x14ac:dyDescent="0.15">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E639" s="12"/>
      <c r="BF639" s="12"/>
      <c r="BG639" s="12"/>
      <c r="BH639" s="12"/>
      <c r="BI639" s="12"/>
      <c r="BJ639" s="12"/>
      <c r="BK639" s="12"/>
    </row>
    <row r="640" spans="33:63" x14ac:dyDescent="0.15">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E640" s="12"/>
      <c r="BF640" s="12"/>
      <c r="BG640" s="12"/>
      <c r="BH640" s="12"/>
      <c r="BI640" s="12"/>
      <c r="BJ640" s="12"/>
      <c r="BK640" s="12"/>
    </row>
    <row r="641" spans="33:63" x14ac:dyDescent="0.15">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E641" s="12"/>
      <c r="BF641" s="12"/>
      <c r="BG641" s="12"/>
      <c r="BH641" s="12"/>
      <c r="BI641" s="12"/>
      <c r="BJ641" s="12"/>
      <c r="BK641" s="12"/>
    </row>
    <row r="642" spans="33:63" x14ac:dyDescent="0.15">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E642" s="12"/>
      <c r="BF642" s="12"/>
      <c r="BG642" s="12"/>
      <c r="BH642" s="12"/>
      <c r="BI642" s="12"/>
      <c r="BJ642" s="12"/>
      <c r="BK642" s="12"/>
    </row>
    <row r="643" spans="33:63" x14ac:dyDescent="0.15">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E643" s="12"/>
      <c r="BF643" s="12"/>
      <c r="BG643" s="12"/>
      <c r="BH643" s="12"/>
      <c r="BI643" s="12"/>
      <c r="BJ643" s="12"/>
      <c r="BK643" s="12"/>
    </row>
    <row r="644" spans="33:63" x14ac:dyDescent="0.15">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E644" s="12"/>
      <c r="BF644" s="12"/>
      <c r="BG644" s="12"/>
      <c r="BH644" s="12"/>
      <c r="BI644" s="12"/>
      <c r="BJ644" s="12"/>
      <c r="BK644" s="12"/>
    </row>
    <row r="645" spans="33:63" x14ac:dyDescent="0.15">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E645" s="12"/>
      <c r="BF645" s="12"/>
      <c r="BG645" s="12"/>
      <c r="BH645" s="12"/>
      <c r="BI645" s="12"/>
      <c r="BJ645" s="12"/>
      <c r="BK645" s="12"/>
    </row>
    <row r="646" spans="33:63" x14ac:dyDescent="0.15">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E646" s="12"/>
      <c r="BF646" s="12"/>
      <c r="BG646" s="12"/>
      <c r="BH646" s="12"/>
      <c r="BI646" s="12"/>
      <c r="BJ646" s="12"/>
      <c r="BK646" s="12"/>
    </row>
    <row r="647" spans="33:63" x14ac:dyDescent="0.15">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E647" s="12"/>
      <c r="BF647" s="12"/>
      <c r="BG647" s="12"/>
      <c r="BH647" s="12"/>
      <c r="BI647" s="12"/>
      <c r="BJ647" s="12"/>
      <c r="BK647" s="12"/>
    </row>
    <row r="648" spans="33:63" x14ac:dyDescent="0.15">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E648" s="12"/>
      <c r="BF648" s="12"/>
      <c r="BG648" s="12"/>
      <c r="BH648" s="12"/>
      <c r="BI648" s="12"/>
      <c r="BJ648" s="12"/>
      <c r="BK648" s="12"/>
    </row>
    <row r="649" spans="33:63" x14ac:dyDescent="0.15">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E649" s="12"/>
      <c r="BF649" s="12"/>
      <c r="BG649" s="12"/>
      <c r="BH649" s="12"/>
      <c r="BI649" s="12"/>
      <c r="BJ649" s="12"/>
      <c r="BK649" s="12"/>
    </row>
    <row r="650" spans="33:63" x14ac:dyDescent="0.15">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E650" s="12"/>
      <c r="BF650" s="12"/>
      <c r="BG650" s="12"/>
      <c r="BH650" s="12"/>
      <c r="BI650" s="12"/>
      <c r="BJ650" s="12"/>
      <c r="BK650" s="12"/>
    </row>
    <row r="651" spans="33:63" x14ac:dyDescent="0.15">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E651" s="12"/>
      <c r="BF651" s="12"/>
      <c r="BG651" s="12"/>
      <c r="BH651" s="12"/>
      <c r="BI651" s="12"/>
      <c r="BJ651" s="12"/>
      <c r="BK651" s="12"/>
    </row>
    <row r="652" spans="33:63" x14ac:dyDescent="0.15">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E652" s="12"/>
      <c r="BF652" s="12"/>
      <c r="BG652" s="12"/>
      <c r="BH652" s="12"/>
      <c r="BI652" s="12"/>
      <c r="BJ652" s="12"/>
      <c r="BK652" s="12"/>
    </row>
    <row r="653" spans="33:63" x14ac:dyDescent="0.15">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E653" s="12"/>
      <c r="BF653" s="12"/>
      <c r="BG653" s="12"/>
      <c r="BH653" s="12"/>
      <c r="BI653" s="12"/>
      <c r="BJ653" s="12"/>
      <c r="BK653" s="12"/>
    </row>
    <row r="654" spans="33:63" x14ac:dyDescent="0.15">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E654" s="12"/>
      <c r="BF654" s="12"/>
      <c r="BG654" s="12"/>
      <c r="BH654" s="12"/>
      <c r="BI654" s="12"/>
      <c r="BJ654" s="12"/>
      <c r="BK654" s="12"/>
    </row>
    <row r="655" spans="33:63" x14ac:dyDescent="0.15">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E655" s="12"/>
      <c r="BF655" s="12"/>
      <c r="BG655" s="12"/>
      <c r="BH655" s="12"/>
      <c r="BI655" s="12"/>
      <c r="BJ655" s="12"/>
      <c r="BK655" s="12"/>
    </row>
    <row r="656" spans="33:63" x14ac:dyDescent="0.15">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E656" s="12"/>
      <c r="BF656" s="12"/>
      <c r="BG656" s="12"/>
      <c r="BH656" s="12"/>
      <c r="BI656" s="12"/>
      <c r="BJ656" s="12"/>
      <c r="BK656" s="12"/>
    </row>
    <row r="657" spans="33:63" x14ac:dyDescent="0.15">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E657" s="12"/>
      <c r="BF657" s="12"/>
      <c r="BG657" s="12"/>
      <c r="BH657" s="12"/>
      <c r="BI657" s="12"/>
      <c r="BJ657" s="12"/>
      <c r="BK657" s="12"/>
    </row>
    <row r="658" spans="33:63" x14ac:dyDescent="0.15">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E658" s="12"/>
      <c r="BF658" s="12"/>
      <c r="BG658" s="12"/>
      <c r="BH658" s="12"/>
      <c r="BI658" s="12"/>
      <c r="BJ658" s="12"/>
      <c r="BK658" s="12"/>
    </row>
    <row r="659" spans="33:63" x14ac:dyDescent="0.15">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E659" s="12"/>
      <c r="BF659" s="12"/>
      <c r="BG659" s="12"/>
      <c r="BH659" s="12"/>
      <c r="BI659" s="12"/>
      <c r="BJ659" s="12"/>
      <c r="BK659" s="12"/>
    </row>
    <row r="660" spans="33:63" x14ac:dyDescent="0.15">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E660" s="12"/>
      <c r="BF660" s="12"/>
      <c r="BG660" s="12"/>
      <c r="BH660" s="12"/>
      <c r="BI660" s="12"/>
      <c r="BJ660" s="12"/>
      <c r="BK660" s="12"/>
    </row>
    <row r="661" spans="33:63" x14ac:dyDescent="0.15">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E661" s="12"/>
      <c r="BF661" s="12"/>
      <c r="BG661" s="12"/>
      <c r="BH661" s="12"/>
      <c r="BI661" s="12"/>
      <c r="BJ661" s="12"/>
      <c r="BK661" s="12"/>
    </row>
    <row r="662" spans="33:63" x14ac:dyDescent="0.15">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E662" s="12"/>
      <c r="BF662" s="12"/>
      <c r="BG662" s="12"/>
      <c r="BH662" s="12"/>
      <c r="BI662" s="12"/>
      <c r="BJ662" s="12"/>
      <c r="BK662" s="12"/>
    </row>
    <row r="663" spans="33:63" x14ac:dyDescent="0.15">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E663" s="12"/>
      <c r="BF663" s="12"/>
      <c r="BG663" s="12"/>
      <c r="BH663" s="12"/>
      <c r="BI663" s="12"/>
      <c r="BJ663" s="12"/>
      <c r="BK663" s="12"/>
    </row>
    <row r="664" spans="33:63" x14ac:dyDescent="0.15">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E664" s="12"/>
      <c r="BF664" s="12"/>
      <c r="BG664" s="12"/>
      <c r="BH664" s="12"/>
      <c r="BI664" s="12"/>
      <c r="BJ664" s="12"/>
      <c r="BK664" s="12"/>
    </row>
    <row r="665" spans="33:63" x14ac:dyDescent="0.15">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E665" s="12"/>
      <c r="BF665" s="12"/>
      <c r="BG665" s="12"/>
      <c r="BH665" s="12"/>
      <c r="BI665" s="12"/>
      <c r="BJ665" s="12"/>
      <c r="BK665" s="12"/>
    </row>
    <row r="666" spans="33:63" x14ac:dyDescent="0.15">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E666" s="12"/>
      <c r="BF666" s="12"/>
      <c r="BG666" s="12"/>
      <c r="BH666" s="12"/>
      <c r="BI666" s="12"/>
      <c r="BJ666" s="12"/>
      <c r="BK666" s="12"/>
    </row>
    <row r="667" spans="33:63" x14ac:dyDescent="0.15">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E667" s="12"/>
      <c r="BF667" s="12"/>
      <c r="BG667" s="12"/>
      <c r="BH667" s="12"/>
      <c r="BI667" s="12"/>
      <c r="BJ667" s="12"/>
      <c r="BK667" s="12"/>
    </row>
    <row r="668" spans="33:63" x14ac:dyDescent="0.15">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E668" s="12"/>
      <c r="BF668" s="12"/>
      <c r="BG668" s="12"/>
      <c r="BH668" s="12"/>
      <c r="BI668" s="12"/>
      <c r="BJ668" s="12"/>
      <c r="BK668" s="12"/>
    </row>
    <row r="669" spans="33:63" x14ac:dyDescent="0.15">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E669" s="12"/>
      <c r="BF669" s="12"/>
      <c r="BG669" s="12"/>
      <c r="BH669" s="12"/>
      <c r="BI669" s="12"/>
      <c r="BJ669" s="12"/>
      <c r="BK669" s="12"/>
    </row>
    <row r="670" spans="33:63" x14ac:dyDescent="0.15">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E670" s="12"/>
      <c r="BF670" s="12"/>
      <c r="BG670" s="12"/>
      <c r="BH670" s="12"/>
      <c r="BI670" s="12"/>
      <c r="BJ670" s="12"/>
      <c r="BK670" s="12"/>
    </row>
    <row r="671" spans="33:63" x14ac:dyDescent="0.15">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E671" s="12"/>
      <c r="BF671" s="12"/>
      <c r="BG671" s="12"/>
      <c r="BH671" s="12"/>
      <c r="BI671" s="12"/>
      <c r="BJ671" s="12"/>
      <c r="BK671" s="12"/>
    </row>
    <row r="672" spans="33:63" x14ac:dyDescent="0.15">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E672" s="12"/>
      <c r="BF672" s="12"/>
      <c r="BG672" s="12"/>
      <c r="BH672" s="12"/>
      <c r="BI672" s="12"/>
      <c r="BJ672" s="12"/>
      <c r="BK672" s="12"/>
    </row>
    <row r="673" spans="33:63" x14ac:dyDescent="0.15">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E673" s="12"/>
      <c r="BF673" s="12"/>
      <c r="BG673" s="12"/>
      <c r="BH673" s="12"/>
      <c r="BI673" s="12"/>
      <c r="BJ673" s="12"/>
      <c r="BK673" s="12"/>
    </row>
    <row r="674" spans="33:63" x14ac:dyDescent="0.15">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E674" s="12"/>
      <c r="BF674" s="12"/>
      <c r="BG674" s="12"/>
      <c r="BH674" s="12"/>
      <c r="BI674" s="12"/>
      <c r="BJ674" s="12"/>
      <c r="BK674" s="12"/>
    </row>
    <row r="675" spans="33:63" x14ac:dyDescent="0.15">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E675" s="12"/>
      <c r="BF675" s="12"/>
      <c r="BG675" s="12"/>
      <c r="BH675" s="12"/>
      <c r="BI675" s="12"/>
      <c r="BJ675" s="12"/>
      <c r="BK675" s="12"/>
    </row>
    <row r="676" spans="33:63" x14ac:dyDescent="0.15">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E676" s="12"/>
      <c r="BF676" s="12"/>
      <c r="BG676" s="12"/>
      <c r="BH676" s="12"/>
      <c r="BI676" s="12"/>
      <c r="BJ676" s="12"/>
      <c r="BK676" s="12"/>
    </row>
    <row r="677" spans="33:63" x14ac:dyDescent="0.15">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E677" s="12"/>
      <c r="BF677" s="12"/>
      <c r="BG677" s="12"/>
      <c r="BH677" s="12"/>
      <c r="BI677" s="12"/>
      <c r="BJ677" s="12"/>
      <c r="BK677" s="12"/>
    </row>
    <row r="678" spans="33:63" x14ac:dyDescent="0.15">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E678" s="12"/>
      <c r="BF678" s="12"/>
      <c r="BG678" s="12"/>
      <c r="BH678" s="12"/>
      <c r="BI678" s="12"/>
      <c r="BJ678" s="12"/>
      <c r="BK678" s="12"/>
    </row>
    <row r="679" spans="33:63" x14ac:dyDescent="0.15">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E679" s="12"/>
      <c r="BF679" s="12"/>
      <c r="BG679" s="12"/>
      <c r="BH679" s="12"/>
      <c r="BI679" s="12"/>
      <c r="BJ679" s="12"/>
      <c r="BK679" s="12"/>
    </row>
    <row r="680" spans="33:63" x14ac:dyDescent="0.15">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E680" s="12"/>
      <c r="BF680" s="12"/>
      <c r="BG680" s="12"/>
      <c r="BH680" s="12"/>
      <c r="BI680" s="12"/>
      <c r="BJ680" s="12"/>
      <c r="BK680" s="12"/>
    </row>
    <row r="681" spans="33:63" x14ac:dyDescent="0.15">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E681" s="12"/>
      <c r="BF681" s="12"/>
      <c r="BG681" s="12"/>
      <c r="BH681" s="12"/>
      <c r="BI681" s="12"/>
      <c r="BJ681" s="12"/>
      <c r="BK681" s="12"/>
    </row>
    <row r="682" spans="33:63" x14ac:dyDescent="0.15">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E682" s="12"/>
      <c r="BF682" s="12"/>
      <c r="BG682" s="12"/>
      <c r="BH682" s="12"/>
      <c r="BI682" s="12"/>
      <c r="BJ682" s="12"/>
      <c r="BK682" s="12"/>
    </row>
    <row r="683" spans="33:63" x14ac:dyDescent="0.15">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E683" s="12"/>
      <c r="BF683" s="12"/>
      <c r="BG683" s="12"/>
      <c r="BH683" s="12"/>
      <c r="BI683" s="12"/>
      <c r="BJ683" s="12"/>
      <c r="BK683" s="12"/>
    </row>
    <row r="684" spans="33:63" x14ac:dyDescent="0.15">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E684" s="12"/>
      <c r="BF684" s="12"/>
      <c r="BG684" s="12"/>
      <c r="BH684" s="12"/>
      <c r="BI684" s="12"/>
      <c r="BJ684" s="12"/>
      <c r="BK684" s="12"/>
    </row>
    <row r="685" spans="33:63" x14ac:dyDescent="0.15">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E685" s="12"/>
      <c r="BF685" s="12"/>
      <c r="BG685" s="12"/>
      <c r="BH685" s="12"/>
      <c r="BI685" s="12"/>
      <c r="BJ685" s="12"/>
      <c r="BK685" s="12"/>
    </row>
    <row r="686" spans="33:63" x14ac:dyDescent="0.15">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E686" s="12"/>
      <c r="BF686" s="12"/>
      <c r="BG686" s="12"/>
      <c r="BH686" s="12"/>
      <c r="BI686" s="12"/>
      <c r="BJ686" s="12"/>
      <c r="BK686" s="12"/>
    </row>
    <row r="687" spans="33:63" x14ac:dyDescent="0.15">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E687" s="12"/>
      <c r="BF687" s="12"/>
      <c r="BG687" s="12"/>
      <c r="BH687" s="12"/>
      <c r="BI687" s="12"/>
      <c r="BJ687" s="12"/>
      <c r="BK687" s="12"/>
    </row>
    <row r="688" spans="33:63" x14ac:dyDescent="0.15">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E688" s="12"/>
      <c r="BF688" s="12"/>
      <c r="BG688" s="12"/>
      <c r="BH688" s="12"/>
      <c r="BI688" s="12"/>
      <c r="BJ688" s="12"/>
      <c r="BK688" s="12"/>
    </row>
    <row r="689" spans="33:63" x14ac:dyDescent="0.15">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E689" s="12"/>
      <c r="BF689" s="12"/>
      <c r="BG689" s="12"/>
      <c r="BH689" s="12"/>
      <c r="BI689" s="12"/>
      <c r="BJ689" s="12"/>
      <c r="BK689" s="12"/>
    </row>
    <row r="690" spans="33:63" x14ac:dyDescent="0.15">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E690" s="12"/>
      <c r="BF690" s="12"/>
      <c r="BG690" s="12"/>
      <c r="BH690" s="12"/>
      <c r="BI690" s="12"/>
      <c r="BJ690" s="12"/>
      <c r="BK690" s="12"/>
    </row>
    <row r="691" spans="33:63" x14ac:dyDescent="0.15">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E691" s="12"/>
      <c r="BF691" s="12"/>
      <c r="BG691" s="12"/>
      <c r="BH691" s="12"/>
      <c r="BI691" s="12"/>
      <c r="BJ691" s="12"/>
      <c r="BK691" s="12"/>
    </row>
    <row r="692" spans="33:63" x14ac:dyDescent="0.15">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E692" s="12"/>
      <c r="BF692" s="12"/>
      <c r="BG692" s="12"/>
      <c r="BH692" s="12"/>
      <c r="BI692" s="12"/>
      <c r="BJ692" s="12"/>
      <c r="BK692" s="12"/>
    </row>
    <row r="693" spans="33:63" x14ac:dyDescent="0.15">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E693" s="12"/>
      <c r="BF693" s="12"/>
      <c r="BG693" s="12"/>
      <c r="BH693" s="12"/>
      <c r="BI693" s="12"/>
      <c r="BJ693" s="12"/>
      <c r="BK693" s="12"/>
    </row>
    <row r="694" spans="33:63" x14ac:dyDescent="0.15">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E694" s="12"/>
      <c r="BF694" s="12"/>
      <c r="BG694" s="12"/>
      <c r="BH694" s="12"/>
      <c r="BI694" s="12"/>
      <c r="BJ694" s="12"/>
      <c r="BK694" s="12"/>
    </row>
    <row r="695" spans="33:63" x14ac:dyDescent="0.15">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E695" s="12"/>
      <c r="BF695" s="12"/>
      <c r="BG695" s="12"/>
      <c r="BH695" s="12"/>
      <c r="BI695" s="12"/>
      <c r="BJ695" s="12"/>
      <c r="BK695" s="12"/>
    </row>
    <row r="696" spans="33:63" x14ac:dyDescent="0.15">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E696" s="12"/>
      <c r="BF696" s="12"/>
      <c r="BG696" s="12"/>
      <c r="BH696" s="12"/>
      <c r="BI696" s="12"/>
      <c r="BJ696" s="12"/>
      <c r="BK696" s="12"/>
    </row>
    <row r="697" spans="33:63" x14ac:dyDescent="0.15">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E697" s="12"/>
      <c r="BF697" s="12"/>
      <c r="BG697" s="12"/>
      <c r="BH697" s="12"/>
      <c r="BI697" s="12"/>
      <c r="BJ697" s="12"/>
      <c r="BK697" s="12"/>
    </row>
    <row r="698" spans="33:63" x14ac:dyDescent="0.15">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E698" s="12"/>
      <c r="BF698" s="12"/>
      <c r="BG698" s="12"/>
      <c r="BH698" s="12"/>
      <c r="BI698" s="12"/>
      <c r="BJ698" s="12"/>
      <c r="BK698" s="12"/>
    </row>
    <row r="699" spans="33:63" x14ac:dyDescent="0.15">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E699" s="12"/>
      <c r="BF699" s="12"/>
      <c r="BG699" s="12"/>
      <c r="BH699" s="12"/>
      <c r="BI699" s="12"/>
      <c r="BJ699" s="12"/>
      <c r="BK699" s="12"/>
    </row>
    <row r="700" spans="33:63" x14ac:dyDescent="0.15">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E700" s="12"/>
      <c r="BF700" s="12"/>
      <c r="BG700" s="12"/>
      <c r="BH700" s="12"/>
      <c r="BI700" s="12"/>
      <c r="BJ700" s="12"/>
      <c r="BK700" s="12"/>
    </row>
    <row r="701" spans="33:63" x14ac:dyDescent="0.15">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E701" s="12"/>
      <c r="BF701" s="12"/>
      <c r="BG701" s="12"/>
      <c r="BH701" s="12"/>
      <c r="BI701" s="12"/>
      <c r="BJ701" s="12"/>
      <c r="BK701" s="12"/>
    </row>
    <row r="702" spans="33:63" x14ac:dyDescent="0.15">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E702" s="12"/>
      <c r="BF702" s="12"/>
      <c r="BG702" s="12"/>
      <c r="BH702" s="12"/>
      <c r="BI702" s="12"/>
      <c r="BJ702" s="12"/>
      <c r="BK702" s="12"/>
    </row>
    <row r="703" spans="33:63" x14ac:dyDescent="0.15">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E703" s="12"/>
      <c r="BF703" s="12"/>
      <c r="BG703" s="12"/>
      <c r="BH703" s="12"/>
      <c r="BI703" s="12"/>
      <c r="BJ703" s="12"/>
      <c r="BK703" s="12"/>
    </row>
    <row r="704" spans="33:63" x14ac:dyDescent="0.15">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E704" s="12"/>
      <c r="BF704" s="12"/>
      <c r="BG704" s="12"/>
      <c r="BH704" s="12"/>
      <c r="BI704" s="12"/>
      <c r="BJ704" s="12"/>
      <c r="BK704" s="12"/>
    </row>
    <row r="705" spans="33:63" x14ac:dyDescent="0.15">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E705" s="12"/>
      <c r="BF705" s="12"/>
      <c r="BG705" s="12"/>
      <c r="BH705" s="12"/>
      <c r="BI705" s="12"/>
      <c r="BJ705" s="12"/>
      <c r="BK705" s="12"/>
    </row>
    <row r="706" spans="33:63" x14ac:dyDescent="0.15">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E706" s="12"/>
      <c r="BF706" s="12"/>
      <c r="BG706" s="12"/>
      <c r="BH706" s="12"/>
      <c r="BI706" s="12"/>
      <c r="BJ706" s="12"/>
      <c r="BK706" s="12"/>
    </row>
    <row r="707" spans="33:63" x14ac:dyDescent="0.15">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E707" s="12"/>
      <c r="BF707" s="12"/>
      <c r="BG707" s="12"/>
      <c r="BH707" s="12"/>
      <c r="BI707" s="12"/>
      <c r="BJ707" s="12"/>
      <c r="BK707" s="12"/>
    </row>
    <row r="708" spans="33:63" x14ac:dyDescent="0.15">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E708" s="12"/>
      <c r="BF708" s="12"/>
      <c r="BG708" s="12"/>
      <c r="BH708" s="12"/>
      <c r="BI708" s="12"/>
      <c r="BJ708" s="12"/>
      <c r="BK708" s="12"/>
    </row>
    <row r="709" spans="33:63" x14ac:dyDescent="0.15">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E709" s="12"/>
      <c r="BF709" s="12"/>
      <c r="BG709" s="12"/>
      <c r="BH709" s="12"/>
      <c r="BI709" s="12"/>
      <c r="BJ709" s="12"/>
      <c r="BK709" s="12"/>
    </row>
    <row r="710" spans="33:63" x14ac:dyDescent="0.15">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E710" s="12"/>
      <c r="BF710" s="12"/>
      <c r="BG710" s="12"/>
      <c r="BH710" s="12"/>
      <c r="BI710" s="12"/>
      <c r="BJ710" s="12"/>
      <c r="BK710" s="12"/>
    </row>
    <row r="711" spans="33:63" x14ac:dyDescent="0.15">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E711" s="12"/>
      <c r="BF711" s="12"/>
      <c r="BG711" s="12"/>
      <c r="BH711" s="12"/>
      <c r="BI711" s="12"/>
      <c r="BJ711" s="12"/>
      <c r="BK711" s="12"/>
    </row>
    <row r="712" spans="33:63" x14ac:dyDescent="0.15">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E712" s="12"/>
      <c r="BF712" s="12"/>
      <c r="BG712" s="12"/>
      <c r="BH712" s="12"/>
      <c r="BI712" s="12"/>
      <c r="BJ712" s="12"/>
      <c r="BK712" s="12"/>
    </row>
    <row r="713" spans="33:63" x14ac:dyDescent="0.15">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E713" s="12"/>
      <c r="BF713" s="12"/>
      <c r="BG713" s="12"/>
      <c r="BH713" s="12"/>
      <c r="BI713" s="12"/>
      <c r="BJ713" s="12"/>
      <c r="BK713" s="12"/>
    </row>
    <row r="714" spans="33:63" x14ac:dyDescent="0.15">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E714" s="12"/>
      <c r="BF714" s="12"/>
      <c r="BG714" s="12"/>
      <c r="BH714" s="12"/>
      <c r="BI714" s="12"/>
      <c r="BJ714" s="12"/>
      <c r="BK714" s="12"/>
    </row>
    <row r="715" spans="33:63" x14ac:dyDescent="0.15">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E715" s="12"/>
      <c r="BF715" s="12"/>
      <c r="BG715" s="12"/>
      <c r="BH715" s="12"/>
      <c r="BI715" s="12"/>
      <c r="BJ715" s="12"/>
      <c r="BK715" s="12"/>
    </row>
    <row r="716" spans="33:63" x14ac:dyDescent="0.15">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E716" s="12"/>
      <c r="BF716" s="12"/>
      <c r="BG716" s="12"/>
      <c r="BH716" s="12"/>
      <c r="BI716" s="12"/>
      <c r="BJ716" s="12"/>
      <c r="BK716" s="12"/>
    </row>
    <row r="717" spans="33:63" x14ac:dyDescent="0.15">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E717" s="12"/>
      <c r="BF717" s="12"/>
      <c r="BG717" s="12"/>
      <c r="BH717" s="12"/>
      <c r="BI717" s="12"/>
      <c r="BJ717" s="12"/>
      <c r="BK717" s="12"/>
    </row>
    <row r="718" spans="33:63" x14ac:dyDescent="0.15">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E718" s="12"/>
      <c r="BF718" s="12"/>
      <c r="BG718" s="12"/>
      <c r="BH718" s="12"/>
      <c r="BI718" s="12"/>
      <c r="BJ718" s="12"/>
      <c r="BK718" s="12"/>
    </row>
    <row r="719" spans="33:63" x14ac:dyDescent="0.15">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E719" s="12"/>
      <c r="BF719" s="12"/>
      <c r="BG719" s="12"/>
      <c r="BH719" s="12"/>
      <c r="BI719" s="12"/>
      <c r="BJ719" s="12"/>
      <c r="BK719" s="12"/>
    </row>
    <row r="720" spans="33:63" x14ac:dyDescent="0.15">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E720" s="12"/>
      <c r="BF720" s="12"/>
      <c r="BG720" s="12"/>
      <c r="BH720" s="12"/>
      <c r="BI720" s="12"/>
      <c r="BJ720" s="12"/>
      <c r="BK720" s="12"/>
    </row>
    <row r="721" spans="33:63" x14ac:dyDescent="0.15">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E721" s="12"/>
      <c r="BF721" s="12"/>
      <c r="BG721" s="12"/>
      <c r="BH721" s="12"/>
      <c r="BI721" s="12"/>
      <c r="BJ721" s="12"/>
      <c r="BK721" s="12"/>
    </row>
    <row r="722" spans="33:63" x14ac:dyDescent="0.15">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E722" s="12"/>
      <c r="BF722" s="12"/>
      <c r="BG722" s="12"/>
      <c r="BH722" s="12"/>
      <c r="BI722" s="12"/>
      <c r="BJ722" s="12"/>
      <c r="BK722" s="12"/>
    </row>
    <row r="723" spans="33:63" x14ac:dyDescent="0.15">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E723" s="12"/>
      <c r="BF723" s="12"/>
      <c r="BG723" s="12"/>
      <c r="BH723" s="12"/>
      <c r="BI723" s="12"/>
      <c r="BJ723" s="12"/>
      <c r="BK723" s="12"/>
    </row>
    <row r="724" spans="33:63" x14ac:dyDescent="0.15">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E724" s="12"/>
      <c r="BF724" s="12"/>
      <c r="BG724" s="12"/>
      <c r="BH724" s="12"/>
      <c r="BI724" s="12"/>
      <c r="BJ724" s="12"/>
      <c r="BK724" s="12"/>
    </row>
    <row r="725" spans="33:63" x14ac:dyDescent="0.15">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E725" s="12"/>
      <c r="BF725" s="12"/>
      <c r="BG725" s="12"/>
      <c r="BH725" s="12"/>
      <c r="BI725" s="12"/>
      <c r="BJ725" s="12"/>
      <c r="BK725" s="12"/>
    </row>
    <row r="726" spans="33:63" x14ac:dyDescent="0.15">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E726" s="12"/>
      <c r="BF726" s="12"/>
      <c r="BG726" s="12"/>
      <c r="BH726" s="12"/>
      <c r="BI726" s="12"/>
      <c r="BJ726" s="12"/>
      <c r="BK726" s="12"/>
    </row>
    <row r="727" spans="33:63" x14ac:dyDescent="0.15">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E727" s="12"/>
      <c r="BF727" s="12"/>
      <c r="BG727" s="12"/>
      <c r="BH727" s="12"/>
      <c r="BI727" s="12"/>
      <c r="BJ727" s="12"/>
      <c r="BK727" s="12"/>
    </row>
    <row r="728" spans="33:63" x14ac:dyDescent="0.15">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E728" s="12"/>
      <c r="BF728" s="12"/>
      <c r="BG728" s="12"/>
      <c r="BH728" s="12"/>
      <c r="BI728" s="12"/>
      <c r="BJ728" s="12"/>
      <c r="BK728" s="12"/>
    </row>
    <row r="729" spans="33:63" x14ac:dyDescent="0.15">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E729" s="12"/>
      <c r="BF729" s="12"/>
      <c r="BG729" s="12"/>
      <c r="BH729" s="12"/>
      <c r="BI729" s="12"/>
      <c r="BJ729" s="12"/>
      <c r="BK729" s="12"/>
    </row>
    <row r="730" spans="33:63" x14ac:dyDescent="0.15">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E730" s="12"/>
      <c r="BF730" s="12"/>
      <c r="BG730" s="12"/>
      <c r="BH730" s="12"/>
      <c r="BI730" s="12"/>
      <c r="BJ730" s="12"/>
      <c r="BK730" s="12"/>
    </row>
    <row r="731" spans="33:63" x14ac:dyDescent="0.15">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E731" s="12"/>
      <c r="BF731" s="12"/>
      <c r="BG731" s="12"/>
      <c r="BH731" s="12"/>
      <c r="BI731" s="12"/>
      <c r="BJ731" s="12"/>
      <c r="BK731" s="12"/>
    </row>
    <row r="732" spans="33:63" x14ac:dyDescent="0.15">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E732" s="12"/>
      <c r="BF732" s="12"/>
      <c r="BG732" s="12"/>
      <c r="BH732" s="12"/>
      <c r="BI732" s="12"/>
      <c r="BJ732" s="12"/>
      <c r="BK732" s="12"/>
    </row>
    <row r="733" spans="33:63" x14ac:dyDescent="0.15">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E733" s="12"/>
      <c r="BF733" s="12"/>
      <c r="BG733" s="12"/>
      <c r="BH733" s="12"/>
      <c r="BI733" s="12"/>
      <c r="BJ733" s="12"/>
      <c r="BK733" s="12"/>
    </row>
    <row r="734" spans="33:63" x14ac:dyDescent="0.15">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E734" s="12"/>
      <c r="BF734" s="12"/>
      <c r="BG734" s="12"/>
      <c r="BH734" s="12"/>
      <c r="BI734" s="12"/>
      <c r="BJ734" s="12"/>
      <c r="BK734" s="12"/>
    </row>
    <row r="735" spans="33:63" x14ac:dyDescent="0.15">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E735" s="12"/>
      <c r="BF735" s="12"/>
      <c r="BG735" s="12"/>
      <c r="BH735" s="12"/>
      <c r="BI735" s="12"/>
      <c r="BJ735" s="12"/>
      <c r="BK735" s="12"/>
    </row>
    <row r="736" spans="33:63" x14ac:dyDescent="0.15">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E736" s="12"/>
      <c r="BF736" s="12"/>
      <c r="BG736" s="12"/>
      <c r="BH736" s="12"/>
      <c r="BI736" s="12"/>
      <c r="BJ736" s="12"/>
      <c r="BK736" s="12"/>
    </row>
    <row r="737" spans="33:63" x14ac:dyDescent="0.15">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E737" s="12"/>
      <c r="BF737" s="12"/>
      <c r="BG737" s="12"/>
      <c r="BH737" s="12"/>
      <c r="BI737" s="12"/>
      <c r="BJ737" s="12"/>
      <c r="BK737" s="12"/>
    </row>
    <row r="738" spans="33:63" x14ac:dyDescent="0.15">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E738" s="12"/>
      <c r="BF738" s="12"/>
      <c r="BG738" s="12"/>
      <c r="BH738" s="12"/>
      <c r="BI738" s="12"/>
      <c r="BJ738" s="12"/>
      <c r="BK738" s="12"/>
    </row>
    <row r="739" spans="33:63" x14ac:dyDescent="0.15">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E739" s="12"/>
      <c r="BF739" s="12"/>
      <c r="BG739" s="12"/>
      <c r="BH739" s="12"/>
      <c r="BI739" s="12"/>
      <c r="BJ739" s="12"/>
      <c r="BK739" s="12"/>
    </row>
    <row r="740" spans="33:63" x14ac:dyDescent="0.15">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E740" s="12"/>
      <c r="BF740" s="12"/>
      <c r="BG740" s="12"/>
      <c r="BH740" s="12"/>
      <c r="BI740" s="12"/>
      <c r="BJ740" s="12"/>
      <c r="BK740" s="12"/>
    </row>
    <row r="741" spans="33:63" x14ac:dyDescent="0.15">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E741" s="12"/>
      <c r="BF741" s="12"/>
      <c r="BG741" s="12"/>
      <c r="BH741" s="12"/>
      <c r="BI741" s="12"/>
      <c r="BJ741" s="12"/>
      <c r="BK741" s="12"/>
    </row>
    <row r="742" spans="33:63" x14ac:dyDescent="0.15">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E742" s="12"/>
      <c r="BF742" s="12"/>
      <c r="BG742" s="12"/>
      <c r="BH742" s="12"/>
      <c r="BI742" s="12"/>
      <c r="BJ742" s="12"/>
      <c r="BK742" s="12"/>
    </row>
    <row r="743" spans="33:63" x14ac:dyDescent="0.15">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E743" s="12"/>
      <c r="BF743" s="12"/>
      <c r="BG743" s="12"/>
      <c r="BH743" s="12"/>
      <c r="BI743" s="12"/>
      <c r="BJ743" s="12"/>
      <c r="BK743" s="12"/>
    </row>
    <row r="744" spans="33:63" x14ac:dyDescent="0.15">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E744" s="12"/>
      <c r="BF744" s="12"/>
      <c r="BG744" s="12"/>
      <c r="BH744" s="12"/>
      <c r="BI744" s="12"/>
      <c r="BJ744" s="12"/>
      <c r="BK744" s="12"/>
    </row>
    <row r="745" spans="33:63" x14ac:dyDescent="0.15">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E745" s="12"/>
      <c r="BF745" s="12"/>
      <c r="BG745" s="12"/>
      <c r="BH745" s="12"/>
      <c r="BI745" s="12"/>
      <c r="BJ745" s="12"/>
      <c r="BK745" s="12"/>
    </row>
    <row r="746" spans="33:63" x14ac:dyDescent="0.15">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E746" s="12"/>
      <c r="BF746" s="12"/>
      <c r="BG746" s="12"/>
      <c r="BH746" s="12"/>
      <c r="BI746" s="12"/>
      <c r="BJ746" s="12"/>
      <c r="BK746" s="12"/>
    </row>
    <row r="747" spans="33:63" x14ac:dyDescent="0.15">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E747" s="12"/>
      <c r="BF747" s="12"/>
      <c r="BG747" s="12"/>
      <c r="BH747" s="12"/>
      <c r="BI747" s="12"/>
      <c r="BJ747" s="12"/>
      <c r="BK747" s="12"/>
    </row>
    <row r="748" spans="33:63" x14ac:dyDescent="0.15">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E748" s="12"/>
      <c r="BF748" s="12"/>
      <c r="BG748" s="12"/>
      <c r="BH748" s="12"/>
      <c r="BI748" s="12"/>
      <c r="BJ748" s="12"/>
      <c r="BK748" s="12"/>
    </row>
    <row r="749" spans="33:63" x14ac:dyDescent="0.15">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E749" s="12"/>
      <c r="BF749" s="12"/>
      <c r="BG749" s="12"/>
      <c r="BH749" s="12"/>
      <c r="BI749" s="12"/>
      <c r="BJ749" s="12"/>
      <c r="BK749" s="12"/>
    </row>
    <row r="750" spans="33:63" x14ac:dyDescent="0.15">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E750" s="12"/>
      <c r="BF750" s="12"/>
      <c r="BG750" s="12"/>
      <c r="BH750" s="12"/>
      <c r="BI750" s="12"/>
      <c r="BJ750" s="12"/>
      <c r="BK750" s="12"/>
    </row>
    <row r="751" spans="33:63" x14ac:dyDescent="0.15">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E751" s="12"/>
      <c r="BF751" s="12"/>
      <c r="BG751" s="12"/>
      <c r="BH751" s="12"/>
      <c r="BI751" s="12"/>
      <c r="BJ751" s="12"/>
      <c r="BK751" s="12"/>
    </row>
    <row r="752" spans="33:63" x14ac:dyDescent="0.15">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E752" s="12"/>
      <c r="BF752" s="12"/>
      <c r="BG752" s="12"/>
      <c r="BH752" s="12"/>
      <c r="BI752" s="12"/>
      <c r="BJ752" s="12"/>
      <c r="BK752" s="12"/>
    </row>
    <row r="753" spans="33:63" x14ac:dyDescent="0.15">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E753" s="12"/>
      <c r="BF753" s="12"/>
      <c r="BG753" s="12"/>
      <c r="BH753" s="12"/>
      <c r="BI753" s="12"/>
      <c r="BJ753" s="12"/>
      <c r="BK753" s="12"/>
    </row>
    <row r="754" spans="33:63" x14ac:dyDescent="0.15">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E754" s="12"/>
      <c r="BF754" s="12"/>
      <c r="BG754" s="12"/>
      <c r="BH754" s="12"/>
      <c r="BI754" s="12"/>
      <c r="BJ754" s="12"/>
      <c r="BK754" s="12"/>
    </row>
    <row r="755" spans="33:63" x14ac:dyDescent="0.15">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E755" s="12"/>
      <c r="BF755" s="12"/>
      <c r="BG755" s="12"/>
      <c r="BH755" s="12"/>
      <c r="BI755" s="12"/>
      <c r="BJ755" s="12"/>
      <c r="BK755" s="12"/>
    </row>
    <row r="756" spans="33:63" x14ac:dyDescent="0.15">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E756" s="12"/>
      <c r="BF756" s="12"/>
      <c r="BG756" s="12"/>
      <c r="BH756" s="12"/>
      <c r="BI756" s="12"/>
      <c r="BJ756" s="12"/>
      <c r="BK756" s="12"/>
    </row>
    <row r="757" spans="33:63" x14ac:dyDescent="0.15">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E757" s="12"/>
      <c r="BF757" s="12"/>
      <c r="BG757" s="12"/>
      <c r="BH757" s="12"/>
      <c r="BI757" s="12"/>
      <c r="BJ757" s="12"/>
      <c r="BK757" s="12"/>
    </row>
    <row r="758" spans="33:63" x14ac:dyDescent="0.15">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E758" s="12"/>
      <c r="BF758" s="12"/>
      <c r="BG758" s="12"/>
      <c r="BH758" s="12"/>
      <c r="BI758" s="12"/>
      <c r="BJ758" s="12"/>
      <c r="BK758" s="12"/>
    </row>
    <row r="759" spans="33:63" x14ac:dyDescent="0.15">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E759" s="12"/>
      <c r="BF759" s="12"/>
      <c r="BG759" s="12"/>
      <c r="BH759" s="12"/>
      <c r="BI759" s="12"/>
      <c r="BJ759" s="12"/>
      <c r="BK759" s="12"/>
    </row>
    <row r="760" spans="33:63" x14ac:dyDescent="0.15">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E760" s="12"/>
      <c r="BF760" s="12"/>
      <c r="BG760" s="12"/>
      <c r="BH760" s="12"/>
      <c r="BI760" s="12"/>
      <c r="BJ760" s="12"/>
      <c r="BK760" s="12"/>
    </row>
    <row r="761" spans="33:63" x14ac:dyDescent="0.15">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E761" s="12"/>
      <c r="BF761" s="12"/>
      <c r="BG761" s="12"/>
      <c r="BH761" s="12"/>
      <c r="BI761" s="12"/>
      <c r="BJ761" s="12"/>
      <c r="BK761" s="12"/>
    </row>
    <row r="762" spans="33:63" x14ac:dyDescent="0.15">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E762" s="12"/>
      <c r="BF762" s="12"/>
      <c r="BG762" s="12"/>
      <c r="BH762" s="12"/>
      <c r="BI762" s="12"/>
      <c r="BJ762" s="12"/>
      <c r="BK762" s="12"/>
    </row>
    <row r="763" spans="33:63" x14ac:dyDescent="0.15">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E763" s="12"/>
      <c r="BF763" s="12"/>
      <c r="BG763" s="12"/>
      <c r="BH763" s="12"/>
      <c r="BI763" s="12"/>
      <c r="BJ763" s="12"/>
      <c r="BK763" s="12"/>
    </row>
    <row r="764" spans="33:63" x14ac:dyDescent="0.15">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E764" s="12"/>
      <c r="BF764" s="12"/>
      <c r="BG764" s="12"/>
      <c r="BH764" s="12"/>
      <c r="BI764" s="12"/>
      <c r="BJ764" s="12"/>
      <c r="BK764" s="12"/>
    </row>
    <row r="765" spans="33:63" x14ac:dyDescent="0.15">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E765" s="12"/>
      <c r="BF765" s="12"/>
      <c r="BG765" s="12"/>
      <c r="BH765" s="12"/>
      <c r="BI765" s="12"/>
      <c r="BJ765" s="12"/>
      <c r="BK765" s="12"/>
    </row>
    <row r="766" spans="33:63" x14ac:dyDescent="0.15">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E766" s="12"/>
      <c r="BF766" s="12"/>
      <c r="BG766" s="12"/>
      <c r="BH766" s="12"/>
      <c r="BI766" s="12"/>
      <c r="BJ766" s="12"/>
      <c r="BK766" s="12"/>
    </row>
    <row r="767" spans="33:63" x14ac:dyDescent="0.15">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E767" s="12"/>
      <c r="BF767" s="12"/>
      <c r="BG767" s="12"/>
      <c r="BH767" s="12"/>
      <c r="BI767" s="12"/>
      <c r="BJ767" s="12"/>
      <c r="BK767" s="12"/>
    </row>
    <row r="768" spans="33:63" x14ac:dyDescent="0.15">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E768" s="12"/>
      <c r="BF768" s="12"/>
      <c r="BG768" s="12"/>
      <c r="BH768" s="12"/>
      <c r="BI768" s="12"/>
      <c r="BJ768" s="12"/>
      <c r="BK768" s="12"/>
    </row>
    <row r="769" spans="33:63" x14ac:dyDescent="0.15">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E769" s="12"/>
      <c r="BF769" s="12"/>
      <c r="BG769" s="12"/>
      <c r="BH769" s="12"/>
      <c r="BI769" s="12"/>
      <c r="BJ769" s="12"/>
      <c r="BK769" s="12"/>
    </row>
    <row r="770" spans="33:63" x14ac:dyDescent="0.15">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E770" s="12"/>
      <c r="BF770" s="12"/>
      <c r="BG770" s="12"/>
      <c r="BH770" s="12"/>
      <c r="BI770" s="12"/>
      <c r="BJ770" s="12"/>
      <c r="BK770" s="12"/>
    </row>
    <row r="771" spans="33:63" x14ac:dyDescent="0.15">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E771" s="12"/>
      <c r="BF771" s="12"/>
      <c r="BG771" s="12"/>
      <c r="BH771" s="12"/>
      <c r="BI771" s="12"/>
      <c r="BJ771" s="12"/>
      <c r="BK771" s="12"/>
    </row>
    <row r="772" spans="33:63" x14ac:dyDescent="0.15">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E772" s="12"/>
      <c r="BF772" s="12"/>
      <c r="BG772" s="12"/>
      <c r="BH772" s="12"/>
      <c r="BI772" s="12"/>
      <c r="BJ772" s="12"/>
      <c r="BK772" s="12"/>
    </row>
    <row r="773" spans="33:63" x14ac:dyDescent="0.15">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E773" s="12"/>
      <c r="BF773" s="12"/>
      <c r="BG773" s="12"/>
      <c r="BH773" s="12"/>
      <c r="BI773" s="12"/>
      <c r="BJ773" s="12"/>
      <c r="BK773" s="12"/>
    </row>
    <row r="774" spans="33:63" x14ac:dyDescent="0.15">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E774" s="12"/>
      <c r="BF774" s="12"/>
      <c r="BG774" s="12"/>
      <c r="BH774" s="12"/>
      <c r="BI774" s="12"/>
      <c r="BJ774" s="12"/>
      <c r="BK774" s="12"/>
    </row>
    <row r="775" spans="33:63" x14ac:dyDescent="0.15">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E775" s="12"/>
      <c r="BF775" s="12"/>
      <c r="BG775" s="12"/>
      <c r="BH775" s="12"/>
      <c r="BI775" s="12"/>
      <c r="BJ775" s="12"/>
      <c r="BK775" s="12"/>
    </row>
    <row r="776" spans="33:63" x14ac:dyDescent="0.15">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E776" s="12"/>
      <c r="BF776" s="12"/>
      <c r="BG776" s="12"/>
      <c r="BH776" s="12"/>
      <c r="BI776" s="12"/>
      <c r="BJ776" s="12"/>
      <c r="BK776" s="12"/>
    </row>
    <row r="777" spans="33:63" x14ac:dyDescent="0.15">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E777" s="12"/>
      <c r="BF777" s="12"/>
      <c r="BG777" s="12"/>
      <c r="BH777" s="12"/>
      <c r="BI777" s="12"/>
      <c r="BJ777" s="12"/>
      <c r="BK777" s="12"/>
    </row>
    <row r="778" spans="33:63" x14ac:dyDescent="0.15">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E778" s="12"/>
      <c r="BF778" s="12"/>
      <c r="BG778" s="12"/>
      <c r="BH778" s="12"/>
      <c r="BI778" s="12"/>
      <c r="BJ778" s="12"/>
      <c r="BK778" s="12"/>
    </row>
    <row r="779" spans="33:63" x14ac:dyDescent="0.15">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E779" s="12"/>
      <c r="BF779" s="12"/>
      <c r="BG779" s="12"/>
      <c r="BH779" s="12"/>
      <c r="BI779" s="12"/>
      <c r="BJ779" s="12"/>
      <c r="BK779" s="12"/>
    </row>
    <row r="780" spans="33:63" x14ac:dyDescent="0.15">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E780" s="12"/>
      <c r="BF780" s="12"/>
      <c r="BG780" s="12"/>
      <c r="BH780" s="12"/>
      <c r="BI780" s="12"/>
      <c r="BJ780" s="12"/>
      <c r="BK780" s="12"/>
    </row>
    <row r="781" spans="33:63" x14ac:dyDescent="0.15">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E781" s="12"/>
      <c r="BF781" s="12"/>
      <c r="BG781" s="12"/>
      <c r="BH781" s="12"/>
      <c r="BI781" s="12"/>
      <c r="BJ781" s="12"/>
      <c r="BK781" s="12"/>
    </row>
    <row r="782" spans="33:63" x14ac:dyDescent="0.15">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E782" s="12"/>
      <c r="BF782" s="12"/>
      <c r="BG782" s="12"/>
      <c r="BH782" s="12"/>
      <c r="BI782" s="12"/>
      <c r="BJ782" s="12"/>
      <c r="BK782" s="12"/>
    </row>
    <row r="783" spans="33:63" x14ac:dyDescent="0.15">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E783" s="12"/>
      <c r="BF783" s="12"/>
      <c r="BG783" s="12"/>
      <c r="BH783" s="12"/>
      <c r="BI783" s="12"/>
      <c r="BJ783" s="12"/>
      <c r="BK783" s="12"/>
    </row>
    <row r="784" spans="33:63" x14ac:dyDescent="0.15">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E784" s="12"/>
      <c r="BF784" s="12"/>
      <c r="BG784" s="12"/>
      <c r="BH784" s="12"/>
      <c r="BI784" s="12"/>
      <c r="BJ784" s="12"/>
      <c r="BK784" s="12"/>
    </row>
    <row r="785" spans="33:63" x14ac:dyDescent="0.15">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E785" s="12"/>
      <c r="BF785" s="12"/>
      <c r="BG785" s="12"/>
      <c r="BH785" s="12"/>
      <c r="BI785" s="12"/>
      <c r="BJ785" s="12"/>
      <c r="BK785" s="12"/>
    </row>
    <row r="786" spans="33:63" x14ac:dyDescent="0.15">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E786" s="12"/>
      <c r="BF786" s="12"/>
      <c r="BG786" s="12"/>
      <c r="BH786" s="12"/>
      <c r="BI786" s="12"/>
      <c r="BJ786" s="12"/>
      <c r="BK786" s="12"/>
    </row>
    <row r="787" spans="33:63" x14ac:dyDescent="0.15">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E787" s="12"/>
      <c r="BF787" s="12"/>
      <c r="BG787" s="12"/>
      <c r="BH787" s="12"/>
      <c r="BI787" s="12"/>
      <c r="BJ787" s="12"/>
      <c r="BK787" s="12"/>
    </row>
    <row r="788" spans="33:63" x14ac:dyDescent="0.15">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E788" s="12"/>
      <c r="BF788" s="12"/>
      <c r="BG788" s="12"/>
      <c r="BH788" s="12"/>
      <c r="BI788" s="12"/>
      <c r="BJ788" s="12"/>
      <c r="BK788" s="12"/>
    </row>
    <row r="789" spans="33:63" x14ac:dyDescent="0.15">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E789" s="12"/>
      <c r="BF789" s="12"/>
      <c r="BG789" s="12"/>
      <c r="BH789" s="12"/>
      <c r="BI789" s="12"/>
      <c r="BJ789" s="12"/>
      <c r="BK789" s="12"/>
    </row>
    <row r="790" spans="33:63" x14ac:dyDescent="0.15">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E790" s="12"/>
      <c r="BF790" s="12"/>
      <c r="BG790" s="12"/>
      <c r="BH790" s="12"/>
      <c r="BI790" s="12"/>
      <c r="BJ790" s="12"/>
      <c r="BK790" s="12"/>
    </row>
    <row r="791" spans="33:63" x14ac:dyDescent="0.15">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E791" s="12"/>
      <c r="BF791" s="12"/>
      <c r="BG791" s="12"/>
      <c r="BH791" s="12"/>
      <c r="BI791" s="12"/>
      <c r="BJ791" s="12"/>
      <c r="BK791" s="12"/>
    </row>
    <row r="792" spans="33:63" x14ac:dyDescent="0.15">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E792" s="12"/>
      <c r="BF792" s="12"/>
      <c r="BG792" s="12"/>
      <c r="BH792" s="12"/>
      <c r="BI792" s="12"/>
      <c r="BJ792" s="12"/>
      <c r="BK792" s="12"/>
    </row>
    <row r="793" spans="33:63" x14ac:dyDescent="0.15">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E793" s="12"/>
      <c r="BF793" s="12"/>
      <c r="BG793" s="12"/>
      <c r="BH793" s="12"/>
      <c r="BI793" s="12"/>
      <c r="BJ793" s="12"/>
      <c r="BK793" s="12"/>
    </row>
    <row r="794" spans="33:63" x14ac:dyDescent="0.15">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E794" s="12"/>
      <c r="BF794" s="12"/>
      <c r="BG794" s="12"/>
      <c r="BH794" s="12"/>
      <c r="BI794" s="12"/>
      <c r="BJ794" s="12"/>
      <c r="BK794" s="12"/>
    </row>
    <row r="795" spans="33:63" x14ac:dyDescent="0.15">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E795" s="12"/>
      <c r="BF795" s="12"/>
      <c r="BG795" s="12"/>
      <c r="BH795" s="12"/>
      <c r="BI795" s="12"/>
      <c r="BJ795" s="12"/>
      <c r="BK795" s="12"/>
    </row>
    <row r="796" spans="33:63" x14ac:dyDescent="0.15">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E796" s="12"/>
      <c r="BF796" s="12"/>
      <c r="BG796" s="12"/>
      <c r="BH796" s="12"/>
      <c r="BI796" s="12"/>
      <c r="BJ796" s="12"/>
      <c r="BK796" s="12"/>
    </row>
    <row r="797" spans="33:63" x14ac:dyDescent="0.15">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E797" s="12"/>
      <c r="BF797" s="12"/>
      <c r="BG797" s="12"/>
      <c r="BH797" s="12"/>
      <c r="BI797" s="12"/>
      <c r="BJ797" s="12"/>
      <c r="BK797" s="12"/>
    </row>
    <row r="798" spans="33:63" x14ac:dyDescent="0.15">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E798" s="12"/>
      <c r="BF798" s="12"/>
      <c r="BG798" s="12"/>
      <c r="BH798" s="12"/>
      <c r="BI798" s="12"/>
      <c r="BJ798" s="12"/>
      <c r="BK798" s="12"/>
    </row>
    <row r="799" spans="33:63" x14ac:dyDescent="0.15">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E799" s="12"/>
      <c r="BF799" s="12"/>
      <c r="BG799" s="12"/>
      <c r="BH799" s="12"/>
      <c r="BI799" s="12"/>
      <c r="BJ799" s="12"/>
      <c r="BK799" s="12"/>
    </row>
    <row r="800" spans="33:63" x14ac:dyDescent="0.15">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E800" s="12"/>
      <c r="BF800" s="12"/>
      <c r="BG800" s="12"/>
      <c r="BH800" s="12"/>
      <c r="BI800" s="12"/>
      <c r="BJ800" s="12"/>
      <c r="BK800" s="12"/>
    </row>
    <row r="801" spans="33:63" x14ac:dyDescent="0.15">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E801" s="12"/>
      <c r="BF801" s="12"/>
      <c r="BG801" s="12"/>
      <c r="BH801" s="12"/>
      <c r="BI801" s="12"/>
      <c r="BJ801" s="12"/>
      <c r="BK801" s="12"/>
    </row>
    <row r="802" spans="33:63" x14ac:dyDescent="0.15">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E802" s="12"/>
      <c r="BF802" s="12"/>
      <c r="BG802" s="12"/>
      <c r="BH802" s="12"/>
      <c r="BI802" s="12"/>
      <c r="BJ802" s="12"/>
      <c r="BK802" s="12"/>
    </row>
    <row r="803" spans="33:63" x14ac:dyDescent="0.15">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E803" s="12"/>
      <c r="BF803" s="12"/>
      <c r="BG803" s="12"/>
      <c r="BH803" s="12"/>
      <c r="BI803" s="12"/>
      <c r="BJ803" s="12"/>
      <c r="BK803" s="12"/>
    </row>
    <row r="804" spans="33:63" x14ac:dyDescent="0.15">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E804" s="12"/>
      <c r="BF804" s="12"/>
      <c r="BG804" s="12"/>
      <c r="BH804" s="12"/>
      <c r="BI804" s="12"/>
      <c r="BJ804" s="12"/>
      <c r="BK804" s="12"/>
    </row>
    <row r="805" spans="33:63" x14ac:dyDescent="0.15">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E805" s="12"/>
      <c r="BF805" s="12"/>
      <c r="BG805" s="12"/>
      <c r="BH805" s="12"/>
      <c r="BI805" s="12"/>
      <c r="BJ805" s="12"/>
      <c r="BK805" s="12"/>
    </row>
    <row r="806" spans="33:63" x14ac:dyDescent="0.15">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E806" s="12"/>
      <c r="BF806" s="12"/>
      <c r="BG806" s="12"/>
      <c r="BH806" s="12"/>
      <c r="BI806" s="12"/>
      <c r="BJ806" s="12"/>
      <c r="BK806" s="12"/>
    </row>
    <row r="807" spans="33:63" x14ac:dyDescent="0.15">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E807" s="12"/>
      <c r="BF807" s="12"/>
      <c r="BG807" s="12"/>
      <c r="BH807" s="12"/>
      <c r="BI807" s="12"/>
      <c r="BJ807" s="12"/>
      <c r="BK807" s="12"/>
    </row>
    <row r="808" spans="33:63" x14ac:dyDescent="0.15">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E808" s="12"/>
      <c r="BF808" s="12"/>
      <c r="BG808" s="12"/>
      <c r="BH808" s="12"/>
      <c r="BI808" s="12"/>
      <c r="BJ808" s="12"/>
      <c r="BK808" s="12"/>
    </row>
    <row r="809" spans="33:63" x14ac:dyDescent="0.15">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E809" s="12"/>
      <c r="BF809" s="12"/>
      <c r="BG809" s="12"/>
      <c r="BH809" s="12"/>
      <c r="BI809" s="12"/>
      <c r="BJ809" s="12"/>
      <c r="BK809" s="12"/>
    </row>
    <row r="810" spans="33:63" x14ac:dyDescent="0.15">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E810" s="12"/>
      <c r="BF810" s="12"/>
      <c r="BG810" s="12"/>
      <c r="BH810" s="12"/>
      <c r="BI810" s="12"/>
      <c r="BJ810" s="12"/>
      <c r="BK810" s="12"/>
    </row>
    <row r="811" spans="33:63" x14ac:dyDescent="0.15">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E811" s="12"/>
      <c r="BF811" s="12"/>
      <c r="BG811" s="12"/>
      <c r="BH811" s="12"/>
      <c r="BI811" s="12"/>
      <c r="BJ811" s="12"/>
      <c r="BK811" s="12"/>
    </row>
    <row r="812" spans="33:63" x14ac:dyDescent="0.15">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E812" s="12"/>
      <c r="BF812" s="12"/>
      <c r="BG812" s="12"/>
      <c r="BH812" s="12"/>
      <c r="BI812" s="12"/>
      <c r="BJ812" s="12"/>
      <c r="BK812" s="12"/>
    </row>
    <row r="813" spans="33:63" x14ac:dyDescent="0.15">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E813" s="12"/>
      <c r="BF813" s="12"/>
      <c r="BG813" s="12"/>
      <c r="BH813" s="12"/>
      <c r="BI813" s="12"/>
      <c r="BJ813" s="12"/>
      <c r="BK813" s="12"/>
    </row>
    <row r="814" spans="33:63" x14ac:dyDescent="0.15">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E814" s="12"/>
      <c r="BF814" s="12"/>
      <c r="BG814" s="12"/>
      <c r="BH814" s="12"/>
      <c r="BI814" s="12"/>
      <c r="BJ814" s="12"/>
      <c r="BK814" s="12"/>
    </row>
    <row r="815" spans="33:63" x14ac:dyDescent="0.15">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E815" s="12"/>
      <c r="BF815" s="12"/>
      <c r="BG815" s="12"/>
      <c r="BH815" s="12"/>
      <c r="BI815" s="12"/>
      <c r="BJ815" s="12"/>
      <c r="BK815" s="12"/>
    </row>
    <row r="816" spans="33:63" x14ac:dyDescent="0.15">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E816" s="12"/>
      <c r="BF816" s="12"/>
      <c r="BG816" s="12"/>
      <c r="BH816" s="12"/>
      <c r="BI816" s="12"/>
      <c r="BJ816" s="12"/>
      <c r="BK816" s="12"/>
    </row>
    <row r="817" spans="33:63" x14ac:dyDescent="0.15">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E817" s="12"/>
      <c r="BF817" s="12"/>
      <c r="BG817" s="12"/>
      <c r="BH817" s="12"/>
      <c r="BI817" s="12"/>
      <c r="BJ817" s="12"/>
      <c r="BK817" s="12"/>
    </row>
    <row r="818" spans="33:63" x14ac:dyDescent="0.15">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E818" s="12"/>
      <c r="BF818" s="12"/>
      <c r="BG818" s="12"/>
      <c r="BH818" s="12"/>
      <c r="BI818" s="12"/>
      <c r="BJ818" s="12"/>
      <c r="BK818" s="12"/>
    </row>
    <row r="819" spans="33:63" x14ac:dyDescent="0.15">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E819" s="12"/>
      <c r="BF819" s="12"/>
      <c r="BG819" s="12"/>
      <c r="BH819" s="12"/>
      <c r="BI819" s="12"/>
      <c r="BJ819" s="12"/>
      <c r="BK819" s="12"/>
    </row>
    <row r="820" spans="33:63" x14ac:dyDescent="0.15">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E820" s="12"/>
      <c r="BF820" s="12"/>
      <c r="BG820" s="12"/>
      <c r="BH820" s="12"/>
      <c r="BI820" s="12"/>
      <c r="BJ820" s="12"/>
      <c r="BK820" s="12"/>
    </row>
    <row r="821" spans="33:63" x14ac:dyDescent="0.15">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E821" s="12"/>
      <c r="BF821" s="12"/>
      <c r="BG821" s="12"/>
      <c r="BH821" s="12"/>
      <c r="BI821" s="12"/>
      <c r="BJ821" s="12"/>
      <c r="BK821" s="12"/>
    </row>
    <row r="822" spans="33:63" x14ac:dyDescent="0.15">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E822" s="12"/>
      <c r="BF822" s="12"/>
      <c r="BG822" s="12"/>
      <c r="BH822" s="12"/>
      <c r="BI822" s="12"/>
      <c r="BJ822" s="12"/>
      <c r="BK822" s="12"/>
    </row>
    <row r="823" spans="33:63" x14ac:dyDescent="0.15">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E823" s="12"/>
      <c r="BF823" s="12"/>
      <c r="BG823" s="12"/>
      <c r="BH823" s="12"/>
      <c r="BI823" s="12"/>
      <c r="BJ823" s="12"/>
      <c r="BK823" s="12"/>
    </row>
    <row r="824" spans="33:63" x14ac:dyDescent="0.15">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E824" s="12"/>
      <c r="BF824" s="12"/>
      <c r="BG824" s="12"/>
      <c r="BH824" s="12"/>
      <c r="BI824" s="12"/>
      <c r="BJ824" s="12"/>
      <c r="BK824" s="12"/>
    </row>
    <row r="825" spans="33:63" x14ac:dyDescent="0.15">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E825" s="12"/>
      <c r="BF825" s="12"/>
      <c r="BG825" s="12"/>
      <c r="BH825" s="12"/>
      <c r="BI825" s="12"/>
      <c r="BJ825" s="12"/>
      <c r="BK825" s="12"/>
    </row>
    <row r="826" spans="33:63" x14ac:dyDescent="0.15">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E826" s="12"/>
      <c r="BF826" s="12"/>
      <c r="BG826" s="12"/>
      <c r="BH826" s="12"/>
      <c r="BI826" s="12"/>
      <c r="BJ826" s="12"/>
      <c r="BK826" s="12"/>
    </row>
    <row r="827" spans="33:63" x14ac:dyDescent="0.15">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E827" s="12"/>
      <c r="BF827" s="12"/>
      <c r="BG827" s="12"/>
      <c r="BH827" s="12"/>
      <c r="BI827" s="12"/>
      <c r="BJ827" s="12"/>
      <c r="BK827" s="12"/>
    </row>
    <row r="828" spans="33:63" x14ac:dyDescent="0.15">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E828" s="12"/>
      <c r="BF828" s="12"/>
      <c r="BG828" s="12"/>
      <c r="BH828" s="12"/>
      <c r="BI828" s="12"/>
      <c r="BJ828" s="12"/>
      <c r="BK828" s="12"/>
    </row>
    <row r="829" spans="33:63" x14ac:dyDescent="0.15">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E829" s="12"/>
      <c r="BF829" s="12"/>
      <c r="BG829" s="12"/>
      <c r="BH829" s="12"/>
      <c r="BI829" s="12"/>
      <c r="BJ829" s="12"/>
      <c r="BK829" s="12"/>
    </row>
    <row r="830" spans="33:63" x14ac:dyDescent="0.15">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E830" s="12"/>
      <c r="BF830" s="12"/>
      <c r="BG830" s="12"/>
      <c r="BH830" s="12"/>
      <c r="BI830" s="12"/>
      <c r="BJ830" s="12"/>
      <c r="BK830" s="12"/>
    </row>
    <row r="831" spans="33:63" x14ac:dyDescent="0.15">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E831" s="12"/>
      <c r="BF831" s="12"/>
      <c r="BG831" s="12"/>
      <c r="BH831" s="12"/>
      <c r="BI831" s="12"/>
      <c r="BJ831" s="12"/>
      <c r="BK831" s="12"/>
    </row>
    <row r="832" spans="33:63" x14ac:dyDescent="0.15">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E832" s="12"/>
      <c r="BF832" s="12"/>
      <c r="BG832" s="12"/>
      <c r="BH832" s="12"/>
      <c r="BI832" s="12"/>
      <c r="BJ832" s="12"/>
      <c r="BK832" s="12"/>
    </row>
    <row r="833" spans="33:63" x14ac:dyDescent="0.15">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E833" s="12"/>
      <c r="BF833" s="12"/>
      <c r="BG833" s="12"/>
      <c r="BH833" s="12"/>
      <c r="BI833" s="12"/>
      <c r="BJ833" s="12"/>
      <c r="BK833" s="12"/>
    </row>
    <row r="834" spans="33:63" x14ac:dyDescent="0.15">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E834" s="12"/>
      <c r="BF834" s="12"/>
      <c r="BG834" s="12"/>
      <c r="BH834" s="12"/>
      <c r="BI834" s="12"/>
      <c r="BJ834" s="12"/>
      <c r="BK834" s="12"/>
    </row>
    <row r="835" spans="33:63" x14ac:dyDescent="0.15">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E835" s="12"/>
      <c r="BF835" s="12"/>
      <c r="BG835" s="12"/>
      <c r="BH835" s="12"/>
      <c r="BI835" s="12"/>
      <c r="BJ835" s="12"/>
      <c r="BK835" s="12"/>
    </row>
    <row r="836" spans="33:63" x14ac:dyDescent="0.15">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E836" s="12"/>
      <c r="BF836" s="12"/>
      <c r="BG836" s="12"/>
      <c r="BH836" s="12"/>
      <c r="BI836" s="12"/>
      <c r="BJ836" s="12"/>
      <c r="BK836" s="12"/>
    </row>
    <row r="837" spans="33:63" x14ac:dyDescent="0.15">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E837" s="12"/>
      <c r="BF837" s="12"/>
      <c r="BG837" s="12"/>
      <c r="BH837" s="12"/>
      <c r="BI837" s="12"/>
      <c r="BJ837" s="12"/>
      <c r="BK837" s="12"/>
    </row>
    <row r="838" spans="33:63" x14ac:dyDescent="0.15">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E838" s="12"/>
      <c r="BF838" s="12"/>
      <c r="BG838" s="12"/>
      <c r="BH838" s="12"/>
      <c r="BI838" s="12"/>
      <c r="BJ838" s="12"/>
      <c r="BK838" s="12"/>
    </row>
    <row r="839" spans="33:63" x14ac:dyDescent="0.15">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E839" s="12"/>
      <c r="BF839" s="12"/>
      <c r="BG839" s="12"/>
      <c r="BH839" s="12"/>
      <c r="BI839" s="12"/>
      <c r="BJ839" s="12"/>
      <c r="BK839" s="12"/>
    </row>
    <row r="840" spans="33:63" x14ac:dyDescent="0.15">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E840" s="12"/>
      <c r="BF840" s="12"/>
      <c r="BG840" s="12"/>
      <c r="BH840" s="12"/>
      <c r="BI840" s="12"/>
      <c r="BJ840" s="12"/>
      <c r="BK840" s="12"/>
    </row>
    <row r="841" spans="33:63" x14ac:dyDescent="0.15">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E841" s="12"/>
      <c r="BF841" s="12"/>
      <c r="BG841" s="12"/>
      <c r="BH841" s="12"/>
      <c r="BI841" s="12"/>
      <c r="BJ841" s="12"/>
      <c r="BK841" s="12"/>
    </row>
    <row r="842" spans="33:63" x14ac:dyDescent="0.15">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E842" s="12"/>
      <c r="BF842" s="12"/>
      <c r="BG842" s="12"/>
      <c r="BH842" s="12"/>
      <c r="BI842" s="12"/>
      <c r="BJ842" s="12"/>
      <c r="BK842" s="12"/>
    </row>
    <row r="843" spans="33:63" x14ac:dyDescent="0.15">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E843" s="12"/>
      <c r="BF843" s="12"/>
      <c r="BG843" s="12"/>
      <c r="BH843" s="12"/>
      <c r="BI843" s="12"/>
      <c r="BJ843" s="12"/>
      <c r="BK843" s="12"/>
    </row>
    <row r="844" spans="33:63" x14ac:dyDescent="0.15">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E844" s="12"/>
      <c r="BF844" s="12"/>
      <c r="BG844" s="12"/>
      <c r="BH844" s="12"/>
      <c r="BI844" s="12"/>
      <c r="BJ844" s="12"/>
      <c r="BK844" s="12"/>
    </row>
    <row r="845" spans="33:63" x14ac:dyDescent="0.15">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E845" s="12"/>
      <c r="BF845" s="12"/>
      <c r="BG845" s="12"/>
      <c r="BH845" s="12"/>
      <c r="BI845" s="12"/>
      <c r="BJ845" s="12"/>
      <c r="BK845" s="12"/>
    </row>
    <row r="846" spans="33:63" x14ac:dyDescent="0.15">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E846" s="12"/>
      <c r="BF846" s="12"/>
      <c r="BG846" s="12"/>
      <c r="BH846" s="12"/>
      <c r="BI846" s="12"/>
      <c r="BJ846" s="12"/>
      <c r="BK846" s="12"/>
    </row>
    <row r="847" spans="33:63" x14ac:dyDescent="0.15">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E847" s="12"/>
      <c r="BF847" s="12"/>
      <c r="BG847" s="12"/>
      <c r="BH847" s="12"/>
      <c r="BI847" s="12"/>
      <c r="BJ847" s="12"/>
      <c r="BK847" s="12"/>
    </row>
    <row r="848" spans="33:63" x14ac:dyDescent="0.15">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E848" s="12"/>
      <c r="BF848" s="12"/>
      <c r="BG848" s="12"/>
      <c r="BH848" s="12"/>
      <c r="BI848" s="12"/>
      <c r="BJ848" s="12"/>
      <c r="BK848" s="12"/>
    </row>
    <row r="849" spans="33:63" x14ac:dyDescent="0.15">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E849" s="12"/>
      <c r="BF849" s="12"/>
      <c r="BG849" s="12"/>
      <c r="BH849" s="12"/>
      <c r="BI849" s="12"/>
      <c r="BJ849" s="12"/>
      <c r="BK849" s="12"/>
    </row>
    <row r="850" spans="33:63" x14ac:dyDescent="0.15">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E850" s="12"/>
      <c r="BF850" s="12"/>
      <c r="BG850" s="12"/>
      <c r="BH850" s="12"/>
      <c r="BI850" s="12"/>
      <c r="BJ850" s="12"/>
      <c r="BK850" s="12"/>
    </row>
    <row r="851" spans="33:63" x14ac:dyDescent="0.15">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E851" s="12"/>
      <c r="BF851" s="12"/>
      <c r="BG851" s="12"/>
      <c r="BH851" s="12"/>
      <c r="BI851" s="12"/>
      <c r="BJ851" s="12"/>
      <c r="BK851" s="12"/>
    </row>
    <row r="852" spans="33:63" x14ac:dyDescent="0.15">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E852" s="12"/>
      <c r="BF852" s="12"/>
      <c r="BG852" s="12"/>
      <c r="BH852" s="12"/>
      <c r="BI852" s="12"/>
      <c r="BJ852" s="12"/>
      <c r="BK852" s="12"/>
    </row>
    <row r="853" spans="33:63" x14ac:dyDescent="0.15">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E853" s="12"/>
      <c r="BF853" s="12"/>
      <c r="BG853" s="12"/>
      <c r="BH853" s="12"/>
      <c r="BI853" s="12"/>
      <c r="BJ853" s="12"/>
      <c r="BK853" s="12"/>
    </row>
    <row r="854" spans="33:63" x14ac:dyDescent="0.15">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E854" s="12"/>
      <c r="BF854" s="12"/>
      <c r="BG854" s="12"/>
      <c r="BH854" s="12"/>
      <c r="BI854" s="12"/>
      <c r="BJ854" s="12"/>
      <c r="BK854" s="12"/>
    </row>
    <row r="855" spans="33:63" x14ac:dyDescent="0.15">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E855" s="12"/>
      <c r="BF855" s="12"/>
      <c r="BG855" s="12"/>
      <c r="BH855" s="12"/>
      <c r="BI855" s="12"/>
      <c r="BJ855" s="12"/>
      <c r="BK855" s="12"/>
    </row>
    <row r="856" spans="33:63" x14ac:dyDescent="0.15">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E856" s="12"/>
      <c r="BF856" s="12"/>
      <c r="BG856" s="12"/>
      <c r="BH856" s="12"/>
      <c r="BI856" s="12"/>
      <c r="BJ856" s="12"/>
      <c r="BK856" s="12"/>
    </row>
    <row r="857" spans="33:63" x14ac:dyDescent="0.15">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E857" s="12"/>
      <c r="BF857" s="12"/>
      <c r="BG857" s="12"/>
      <c r="BH857" s="12"/>
      <c r="BI857" s="12"/>
      <c r="BJ857" s="12"/>
      <c r="BK857" s="12"/>
    </row>
    <row r="858" spans="33:63" x14ac:dyDescent="0.15">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E858" s="12"/>
      <c r="BF858" s="12"/>
      <c r="BG858" s="12"/>
      <c r="BH858" s="12"/>
      <c r="BI858" s="12"/>
      <c r="BJ858" s="12"/>
      <c r="BK858" s="12"/>
    </row>
    <row r="859" spans="33:63" x14ac:dyDescent="0.15">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E859" s="12"/>
      <c r="BF859" s="12"/>
      <c r="BG859" s="12"/>
      <c r="BH859" s="12"/>
      <c r="BI859" s="12"/>
      <c r="BJ859" s="12"/>
      <c r="BK859" s="12"/>
    </row>
    <row r="860" spans="33:63" x14ac:dyDescent="0.15">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E860" s="12"/>
      <c r="BF860" s="12"/>
      <c r="BG860" s="12"/>
      <c r="BH860" s="12"/>
      <c r="BI860" s="12"/>
      <c r="BJ860" s="12"/>
      <c r="BK860" s="12"/>
    </row>
    <row r="861" spans="33:63" x14ac:dyDescent="0.15">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E861" s="12"/>
      <c r="BF861" s="12"/>
      <c r="BG861" s="12"/>
      <c r="BH861" s="12"/>
      <c r="BI861" s="12"/>
      <c r="BJ861" s="12"/>
      <c r="BK861" s="12"/>
    </row>
    <row r="862" spans="33:63" x14ac:dyDescent="0.15">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E862" s="12"/>
      <c r="BF862" s="12"/>
      <c r="BG862" s="12"/>
      <c r="BH862" s="12"/>
      <c r="BI862" s="12"/>
      <c r="BJ862" s="12"/>
      <c r="BK862" s="12"/>
    </row>
    <row r="863" spans="33:63" x14ac:dyDescent="0.15">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E863" s="12"/>
      <c r="BF863" s="12"/>
      <c r="BG863" s="12"/>
      <c r="BH863" s="12"/>
      <c r="BI863" s="12"/>
      <c r="BJ863" s="12"/>
      <c r="BK863" s="12"/>
    </row>
    <row r="864" spans="33:63" x14ac:dyDescent="0.15">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E864" s="12"/>
      <c r="BF864" s="12"/>
      <c r="BG864" s="12"/>
      <c r="BH864" s="12"/>
      <c r="BI864" s="12"/>
      <c r="BJ864" s="12"/>
      <c r="BK864" s="12"/>
    </row>
    <row r="865" spans="33:63" x14ac:dyDescent="0.15">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E865" s="12"/>
      <c r="BF865" s="12"/>
      <c r="BG865" s="12"/>
      <c r="BH865" s="12"/>
      <c r="BI865" s="12"/>
      <c r="BJ865" s="12"/>
      <c r="BK865" s="12"/>
    </row>
    <row r="866" spans="33:63" x14ac:dyDescent="0.15">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E866" s="12"/>
      <c r="BF866" s="12"/>
      <c r="BG866" s="12"/>
      <c r="BH866" s="12"/>
      <c r="BI866" s="12"/>
      <c r="BJ866" s="12"/>
      <c r="BK866" s="12"/>
    </row>
    <row r="867" spans="33:63" x14ac:dyDescent="0.15">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E867" s="12"/>
      <c r="BF867" s="12"/>
      <c r="BG867" s="12"/>
      <c r="BH867" s="12"/>
      <c r="BI867" s="12"/>
      <c r="BJ867" s="12"/>
      <c r="BK867" s="12"/>
    </row>
    <row r="868" spans="33:63" x14ac:dyDescent="0.15">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E868" s="12"/>
      <c r="BF868" s="12"/>
      <c r="BG868" s="12"/>
      <c r="BH868" s="12"/>
      <c r="BI868" s="12"/>
      <c r="BJ868" s="12"/>
      <c r="BK868" s="12"/>
    </row>
    <row r="869" spans="33:63" x14ac:dyDescent="0.15">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E869" s="12"/>
      <c r="BF869" s="12"/>
      <c r="BG869" s="12"/>
      <c r="BH869" s="12"/>
      <c r="BI869" s="12"/>
      <c r="BJ869" s="12"/>
      <c r="BK869" s="12"/>
    </row>
    <row r="870" spans="33:63" x14ac:dyDescent="0.15">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E870" s="12"/>
      <c r="BF870" s="12"/>
      <c r="BG870" s="12"/>
      <c r="BH870" s="12"/>
      <c r="BI870" s="12"/>
      <c r="BJ870" s="12"/>
      <c r="BK870" s="12"/>
    </row>
    <row r="871" spans="33:63" x14ac:dyDescent="0.15">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E871" s="12"/>
      <c r="BF871" s="12"/>
      <c r="BG871" s="12"/>
      <c r="BH871" s="12"/>
      <c r="BI871" s="12"/>
      <c r="BJ871" s="12"/>
      <c r="BK871" s="12"/>
    </row>
    <row r="872" spans="33:63" x14ac:dyDescent="0.15">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E872" s="12"/>
      <c r="BF872" s="12"/>
      <c r="BG872" s="12"/>
      <c r="BH872" s="12"/>
      <c r="BI872" s="12"/>
      <c r="BJ872" s="12"/>
      <c r="BK872" s="12"/>
    </row>
    <row r="873" spans="33:63" x14ac:dyDescent="0.15">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E873" s="12"/>
      <c r="BF873" s="12"/>
      <c r="BG873" s="12"/>
      <c r="BH873" s="12"/>
      <c r="BI873" s="12"/>
      <c r="BJ873" s="12"/>
      <c r="BK873" s="12"/>
    </row>
    <row r="874" spans="33:63" x14ac:dyDescent="0.15">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E874" s="12"/>
      <c r="BF874" s="12"/>
      <c r="BG874" s="12"/>
      <c r="BH874" s="12"/>
      <c r="BI874" s="12"/>
      <c r="BJ874" s="12"/>
      <c r="BK874" s="12"/>
    </row>
    <row r="875" spans="33:63" x14ac:dyDescent="0.15">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E875" s="12"/>
      <c r="BF875" s="12"/>
      <c r="BG875" s="12"/>
      <c r="BH875" s="12"/>
      <c r="BI875" s="12"/>
      <c r="BJ875" s="12"/>
      <c r="BK875" s="12"/>
    </row>
    <row r="876" spans="33:63" x14ac:dyDescent="0.15">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E876" s="12"/>
      <c r="BF876" s="12"/>
      <c r="BG876" s="12"/>
      <c r="BH876" s="12"/>
      <c r="BI876" s="12"/>
      <c r="BJ876" s="12"/>
      <c r="BK876" s="12"/>
    </row>
    <row r="877" spans="33:63" x14ac:dyDescent="0.15">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E877" s="12"/>
      <c r="BF877" s="12"/>
      <c r="BG877" s="12"/>
      <c r="BH877" s="12"/>
      <c r="BI877" s="12"/>
      <c r="BJ877" s="12"/>
      <c r="BK877" s="12"/>
    </row>
    <row r="878" spans="33:63" x14ac:dyDescent="0.15">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E878" s="12"/>
      <c r="BF878" s="12"/>
      <c r="BG878" s="12"/>
      <c r="BH878" s="12"/>
      <c r="BI878" s="12"/>
      <c r="BJ878" s="12"/>
      <c r="BK878" s="12"/>
    </row>
    <row r="879" spans="33:63" x14ac:dyDescent="0.15">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E879" s="12"/>
      <c r="BF879" s="12"/>
      <c r="BG879" s="12"/>
      <c r="BH879" s="12"/>
      <c r="BI879" s="12"/>
      <c r="BJ879" s="12"/>
      <c r="BK879" s="12"/>
    </row>
    <row r="880" spans="33:63" x14ac:dyDescent="0.15">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E880" s="12"/>
      <c r="BF880" s="12"/>
      <c r="BG880" s="12"/>
      <c r="BH880" s="12"/>
      <c r="BI880" s="12"/>
      <c r="BJ880" s="12"/>
      <c r="BK880" s="12"/>
    </row>
    <row r="881" spans="33:63" x14ac:dyDescent="0.15">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E881" s="12"/>
      <c r="BF881" s="12"/>
      <c r="BG881" s="12"/>
      <c r="BH881" s="12"/>
      <c r="BI881" s="12"/>
      <c r="BJ881" s="12"/>
      <c r="BK881" s="12"/>
    </row>
    <row r="882" spans="33:63" x14ac:dyDescent="0.15">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E882" s="12"/>
      <c r="BF882" s="12"/>
      <c r="BG882" s="12"/>
      <c r="BH882" s="12"/>
      <c r="BI882" s="12"/>
      <c r="BJ882" s="12"/>
      <c r="BK882" s="12"/>
    </row>
    <row r="883" spans="33:63" x14ac:dyDescent="0.15">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E883" s="12"/>
      <c r="BF883" s="12"/>
      <c r="BG883" s="12"/>
      <c r="BH883" s="12"/>
      <c r="BI883" s="12"/>
      <c r="BJ883" s="12"/>
      <c r="BK883" s="12"/>
    </row>
    <row r="884" spans="33:63" x14ac:dyDescent="0.15">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E884" s="12"/>
      <c r="BF884" s="12"/>
      <c r="BG884" s="12"/>
      <c r="BH884" s="12"/>
      <c r="BI884" s="12"/>
      <c r="BJ884" s="12"/>
      <c r="BK884" s="12"/>
    </row>
    <row r="885" spans="33:63" x14ac:dyDescent="0.15">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E885" s="12"/>
      <c r="BF885" s="12"/>
      <c r="BG885" s="12"/>
      <c r="BH885" s="12"/>
      <c r="BI885" s="12"/>
      <c r="BJ885" s="12"/>
      <c r="BK885" s="12"/>
    </row>
    <row r="886" spans="33:63" x14ac:dyDescent="0.15">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E886" s="12"/>
      <c r="BF886" s="12"/>
      <c r="BG886" s="12"/>
      <c r="BH886" s="12"/>
      <c r="BI886" s="12"/>
      <c r="BJ886" s="12"/>
      <c r="BK886" s="12"/>
    </row>
    <row r="887" spans="33:63" x14ac:dyDescent="0.15">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E887" s="12"/>
      <c r="BF887" s="12"/>
      <c r="BG887" s="12"/>
      <c r="BH887" s="12"/>
      <c r="BI887" s="12"/>
      <c r="BJ887" s="12"/>
      <c r="BK887" s="12"/>
    </row>
    <row r="888" spans="33:63" x14ac:dyDescent="0.15">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E888" s="12"/>
      <c r="BF888" s="12"/>
      <c r="BG888" s="12"/>
      <c r="BH888" s="12"/>
      <c r="BI888" s="12"/>
      <c r="BJ888" s="12"/>
      <c r="BK888" s="12"/>
    </row>
    <row r="889" spans="33:63" x14ac:dyDescent="0.15">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E889" s="12"/>
      <c r="BF889" s="12"/>
      <c r="BG889" s="12"/>
      <c r="BH889" s="12"/>
      <c r="BI889" s="12"/>
      <c r="BJ889" s="12"/>
      <c r="BK889" s="12"/>
    </row>
    <row r="890" spans="33:63" x14ac:dyDescent="0.15">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E890" s="12"/>
      <c r="BF890" s="12"/>
      <c r="BG890" s="12"/>
      <c r="BH890" s="12"/>
      <c r="BI890" s="12"/>
      <c r="BJ890" s="12"/>
      <c r="BK890" s="12"/>
    </row>
    <row r="891" spans="33:63" x14ac:dyDescent="0.15">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E891" s="12"/>
      <c r="BF891" s="12"/>
      <c r="BG891" s="12"/>
      <c r="BH891" s="12"/>
      <c r="BI891" s="12"/>
      <c r="BJ891" s="12"/>
      <c r="BK891" s="12"/>
    </row>
    <row r="892" spans="33:63" x14ac:dyDescent="0.15">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E892" s="12"/>
      <c r="BF892" s="12"/>
      <c r="BG892" s="12"/>
      <c r="BH892" s="12"/>
      <c r="BI892" s="12"/>
      <c r="BJ892" s="12"/>
      <c r="BK892" s="12"/>
    </row>
    <row r="893" spans="33:63" x14ac:dyDescent="0.15">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E893" s="12"/>
      <c r="BF893" s="12"/>
      <c r="BG893" s="12"/>
      <c r="BH893" s="12"/>
      <c r="BI893" s="12"/>
      <c r="BJ893" s="12"/>
      <c r="BK893" s="12"/>
    </row>
    <row r="894" spans="33:63" x14ac:dyDescent="0.15">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E894" s="12"/>
      <c r="BF894" s="12"/>
      <c r="BG894" s="12"/>
      <c r="BH894" s="12"/>
      <c r="BI894" s="12"/>
      <c r="BJ894" s="12"/>
      <c r="BK894" s="12"/>
    </row>
    <row r="895" spans="33:63" x14ac:dyDescent="0.15">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E895" s="12"/>
      <c r="BF895" s="12"/>
      <c r="BG895" s="12"/>
      <c r="BH895" s="12"/>
      <c r="BI895" s="12"/>
      <c r="BJ895" s="12"/>
      <c r="BK895" s="12"/>
    </row>
    <row r="896" spans="33:63" x14ac:dyDescent="0.15">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E896" s="12"/>
      <c r="BF896" s="12"/>
      <c r="BG896" s="12"/>
      <c r="BH896" s="12"/>
      <c r="BI896" s="12"/>
      <c r="BJ896" s="12"/>
      <c r="BK896" s="12"/>
    </row>
    <row r="897" spans="33:63" x14ac:dyDescent="0.15">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E897" s="12"/>
      <c r="BF897" s="12"/>
      <c r="BG897" s="12"/>
      <c r="BH897" s="12"/>
      <c r="BI897" s="12"/>
      <c r="BJ897" s="12"/>
      <c r="BK897" s="12"/>
    </row>
    <row r="898" spans="33:63" x14ac:dyDescent="0.15">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E898" s="12"/>
      <c r="BF898" s="12"/>
      <c r="BG898" s="12"/>
      <c r="BH898" s="12"/>
      <c r="BI898" s="12"/>
      <c r="BJ898" s="12"/>
      <c r="BK898" s="12"/>
    </row>
    <row r="899" spans="33:63" x14ac:dyDescent="0.15">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E899" s="12"/>
      <c r="BF899" s="12"/>
      <c r="BG899" s="12"/>
      <c r="BH899" s="12"/>
      <c r="BI899" s="12"/>
      <c r="BJ899" s="12"/>
      <c r="BK899" s="12"/>
    </row>
    <row r="900" spans="33:63" x14ac:dyDescent="0.15">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E900" s="12"/>
      <c r="BF900" s="12"/>
      <c r="BG900" s="12"/>
      <c r="BH900" s="12"/>
      <c r="BI900" s="12"/>
      <c r="BJ900" s="12"/>
      <c r="BK900" s="12"/>
    </row>
    <row r="901" spans="33:63" x14ac:dyDescent="0.15">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E901" s="12"/>
      <c r="BF901" s="12"/>
      <c r="BG901" s="12"/>
      <c r="BH901" s="12"/>
      <c r="BI901" s="12"/>
      <c r="BJ901" s="12"/>
      <c r="BK901" s="12"/>
    </row>
    <row r="902" spans="33:63" x14ac:dyDescent="0.15">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E902" s="12"/>
      <c r="BF902" s="12"/>
      <c r="BG902" s="12"/>
      <c r="BH902" s="12"/>
      <c r="BI902" s="12"/>
      <c r="BJ902" s="12"/>
      <c r="BK902" s="12"/>
    </row>
    <row r="903" spans="33:63" x14ac:dyDescent="0.15">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E903" s="12"/>
      <c r="BF903" s="12"/>
      <c r="BG903" s="12"/>
      <c r="BH903" s="12"/>
      <c r="BI903" s="12"/>
      <c r="BJ903" s="12"/>
      <c r="BK903" s="12"/>
    </row>
    <row r="904" spans="33:63" x14ac:dyDescent="0.15">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E904" s="12"/>
      <c r="BF904" s="12"/>
      <c r="BG904" s="12"/>
      <c r="BH904" s="12"/>
      <c r="BI904" s="12"/>
      <c r="BJ904" s="12"/>
      <c r="BK904" s="12"/>
    </row>
    <row r="905" spans="33:63" x14ac:dyDescent="0.15">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E905" s="12"/>
      <c r="BF905" s="12"/>
      <c r="BG905" s="12"/>
      <c r="BH905" s="12"/>
      <c r="BI905" s="12"/>
      <c r="BJ905" s="12"/>
      <c r="BK905" s="12"/>
    </row>
    <row r="906" spans="33:63" x14ac:dyDescent="0.15">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E906" s="12"/>
      <c r="BF906" s="12"/>
      <c r="BG906" s="12"/>
      <c r="BH906" s="12"/>
      <c r="BI906" s="12"/>
      <c r="BJ906" s="12"/>
      <c r="BK906" s="12"/>
    </row>
    <row r="907" spans="33:63" x14ac:dyDescent="0.15">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E907" s="12"/>
      <c r="BF907" s="12"/>
      <c r="BG907" s="12"/>
      <c r="BH907" s="12"/>
      <c r="BI907" s="12"/>
      <c r="BJ907" s="12"/>
      <c r="BK907" s="12"/>
    </row>
    <row r="908" spans="33:63" x14ac:dyDescent="0.15">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E908" s="12"/>
      <c r="BF908" s="12"/>
      <c r="BG908" s="12"/>
      <c r="BH908" s="12"/>
      <c r="BI908" s="12"/>
      <c r="BJ908" s="12"/>
      <c r="BK908" s="12"/>
    </row>
    <row r="909" spans="33:63" x14ac:dyDescent="0.15">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E909" s="12"/>
      <c r="BF909" s="12"/>
      <c r="BG909" s="12"/>
      <c r="BH909" s="12"/>
      <c r="BI909" s="12"/>
      <c r="BJ909" s="12"/>
      <c r="BK909" s="12"/>
    </row>
    <row r="910" spans="33:63" x14ac:dyDescent="0.15">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E910" s="12"/>
      <c r="BF910" s="12"/>
      <c r="BG910" s="12"/>
      <c r="BH910" s="12"/>
      <c r="BI910" s="12"/>
      <c r="BJ910" s="12"/>
      <c r="BK910" s="12"/>
    </row>
    <row r="911" spans="33:63" x14ac:dyDescent="0.15">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E911" s="12"/>
      <c r="BF911" s="12"/>
      <c r="BG911" s="12"/>
      <c r="BH911" s="12"/>
      <c r="BI911" s="12"/>
      <c r="BJ911" s="12"/>
      <c r="BK911" s="12"/>
    </row>
    <row r="912" spans="33:63" x14ac:dyDescent="0.15">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E912" s="12"/>
      <c r="BF912" s="12"/>
      <c r="BG912" s="12"/>
      <c r="BH912" s="12"/>
      <c r="BI912" s="12"/>
      <c r="BJ912" s="12"/>
      <c r="BK912" s="12"/>
    </row>
    <row r="913" spans="33:63" x14ac:dyDescent="0.15">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E913" s="12"/>
      <c r="BF913" s="12"/>
      <c r="BG913" s="12"/>
      <c r="BH913" s="12"/>
      <c r="BI913" s="12"/>
      <c r="BJ913" s="12"/>
      <c r="BK913" s="12"/>
    </row>
    <row r="914" spans="33:63" x14ac:dyDescent="0.15">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E914" s="12"/>
      <c r="BF914" s="12"/>
      <c r="BG914" s="12"/>
      <c r="BH914" s="12"/>
      <c r="BI914" s="12"/>
      <c r="BJ914" s="12"/>
      <c r="BK914" s="12"/>
    </row>
    <row r="915" spans="33:63" x14ac:dyDescent="0.15">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E915" s="12"/>
      <c r="BF915" s="12"/>
      <c r="BG915" s="12"/>
      <c r="BH915" s="12"/>
      <c r="BI915" s="12"/>
      <c r="BJ915" s="12"/>
      <c r="BK915" s="12"/>
    </row>
    <row r="916" spans="33:63" x14ac:dyDescent="0.15">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E916" s="12"/>
      <c r="BF916" s="12"/>
      <c r="BG916" s="12"/>
      <c r="BH916" s="12"/>
      <c r="BI916" s="12"/>
      <c r="BJ916" s="12"/>
      <c r="BK916" s="12"/>
    </row>
    <row r="917" spans="33:63" x14ac:dyDescent="0.15">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E917" s="12"/>
      <c r="BF917" s="12"/>
      <c r="BG917" s="12"/>
      <c r="BH917" s="12"/>
      <c r="BI917" s="12"/>
      <c r="BJ917" s="12"/>
      <c r="BK917" s="12"/>
    </row>
    <row r="918" spans="33:63" x14ac:dyDescent="0.15">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E918" s="12"/>
      <c r="BF918" s="12"/>
      <c r="BG918" s="12"/>
      <c r="BH918" s="12"/>
      <c r="BI918" s="12"/>
      <c r="BJ918" s="12"/>
      <c r="BK918" s="12"/>
    </row>
    <row r="919" spans="33:63" x14ac:dyDescent="0.15">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E919" s="12"/>
      <c r="BF919" s="12"/>
      <c r="BG919" s="12"/>
      <c r="BH919" s="12"/>
      <c r="BI919" s="12"/>
      <c r="BJ919" s="12"/>
      <c r="BK919" s="12"/>
    </row>
    <row r="920" spans="33:63" x14ac:dyDescent="0.15">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E920" s="12"/>
      <c r="BF920" s="12"/>
      <c r="BG920" s="12"/>
      <c r="BH920" s="12"/>
      <c r="BI920" s="12"/>
      <c r="BJ920" s="12"/>
      <c r="BK920" s="12"/>
    </row>
    <row r="921" spans="33:63" x14ac:dyDescent="0.15">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E921" s="12"/>
      <c r="BF921" s="12"/>
      <c r="BG921" s="12"/>
      <c r="BH921" s="12"/>
      <c r="BI921" s="12"/>
      <c r="BJ921" s="12"/>
      <c r="BK921" s="12"/>
    </row>
    <row r="922" spans="33:63" x14ac:dyDescent="0.15">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E922" s="12"/>
      <c r="BF922" s="12"/>
      <c r="BG922" s="12"/>
      <c r="BH922" s="12"/>
      <c r="BI922" s="12"/>
      <c r="BJ922" s="12"/>
      <c r="BK922" s="12"/>
    </row>
    <row r="923" spans="33:63" x14ac:dyDescent="0.15">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E923" s="12"/>
      <c r="BF923" s="12"/>
      <c r="BG923" s="12"/>
      <c r="BH923" s="12"/>
      <c r="BI923" s="12"/>
      <c r="BJ923" s="12"/>
      <c r="BK923" s="12"/>
    </row>
    <row r="924" spans="33:63" x14ac:dyDescent="0.15">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E924" s="12"/>
      <c r="BF924" s="12"/>
      <c r="BG924" s="12"/>
      <c r="BH924" s="12"/>
      <c r="BI924" s="12"/>
      <c r="BJ924" s="12"/>
      <c r="BK924" s="12"/>
    </row>
    <row r="925" spans="33:63" x14ac:dyDescent="0.15">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E925" s="12"/>
      <c r="BF925" s="12"/>
      <c r="BG925" s="12"/>
      <c r="BH925" s="12"/>
      <c r="BI925" s="12"/>
      <c r="BJ925" s="12"/>
      <c r="BK925" s="12"/>
    </row>
    <row r="926" spans="33:63" x14ac:dyDescent="0.15">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E926" s="12"/>
      <c r="BF926" s="12"/>
      <c r="BG926" s="12"/>
      <c r="BH926" s="12"/>
      <c r="BI926" s="12"/>
      <c r="BJ926" s="12"/>
      <c r="BK926" s="12"/>
    </row>
    <row r="927" spans="33:63" x14ac:dyDescent="0.15">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E927" s="12"/>
      <c r="BF927" s="12"/>
      <c r="BG927" s="12"/>
      <c r="BH927" s="12"/>
      <c r="BI927" s="12"/>
      <c r="BJ927" s="12"/>
      <c r="BK927" s="12"/>
    </row>
    <row r="928" spans="33:63" x14ac:dyDescent="0.15">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E928" s="12"/>
      <c r="BF928" s="12"/>
      <c r="BG928" s="12"/>
      <c r="BH928" s="12"/>
      <c r="BI928" s="12"/>
      <c r="BJ928" s="12"/>
      <c r="BK928" s="12"/>
    </row>
    <row r="929" spans="33:63" x14ac:dyDescent="0.15">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E929" s="12"/>
      <c r="BF929" s="12"/>
      <c r="BG929" s="12"/>
      <c r="BH929" s="12"/>
      <c r="BI929" s="12"/>
      <c r="BJ929" s="12"/>
      <c r="BK929" s="12"/>
    </row>
    <row r="930" spans="33:63" x14ac:dyDescent="0.15">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E930" s="12"/>
      <c r="BF930" s="12"/>
      <c r="BG930" s="12"/>
      <c r="BH930" s="12"/>
      <c r="BI930" s="12"/>
      <c r="BJ930" s="12"/>
      <c r="BK930" s="12"/>
    </row>
    <row r="931" spans="33:63" x14ac:dyDescent="0.15">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E931" s="12"/>
      <c r="BF931" s="12"/>
      <c r="BG931" s="12"/>
      <c r="BH931" s="12"/>
      <c r="BI931" s="12"/>
      <c r="BJ931" s="12"/>
      <c r="BK931" s="12"/>
    </row>
    <row r="932" spans="33:63" x14ac:dyDescent="0.15">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E932" s="12"/>
      <c r="BF932" s="12"/>
      <c r="BG932" s="12"/>
      <c r="BH932" s="12"/>
      <c r="BI932" s="12"/>
      <c r="BJ932" s="12"/>
      <c r="BK932" s="12"/>
    </row>
    <row r="933" spans="33:63" x14ac:dyDescent="0.15">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E933" s="12"/>
      <c r="BF933" s="12"/>
      <c r="BG933" s="12"/>
      <c r="BH933" s="12"/>
      <c r="BI933" s="12"/>
      <c r="BJ933" s="12"/>
      <c r="BK933" s="12"/>
    </row>
    <row r="934" spans="33:63" x14ac:dyDescent="0.15">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E934" s="12"/>
      <c r="BF934" s="12"/>
      <c r="BG934" s="12"/>
      <c r="BH934" s="12"/>
      <c r="BI934" s="12"/>
      <c r="BJ934" s="12"/>
      <c r="BK934" s="12"/>
    </row>
    <row r="935" spans="33:63" x14ac:dyDescent="0.15">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E935" s="12"/>
      <c r="BF935" s="12"/>
      <c r="BG935" s="12"/>
      <c r="BH935" s="12"/>
      <c r="BI935" s="12"/>
      <c r="BJ935" s="12"/>
      <c r="BK935" s="12"/>
    </row>
    <row r="936" spans="33:63" x14ac:dyDescent="0.15">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E936" s="12"/>
      <c r="BF936" s="12"/>
      <c r="BG936" s="12"/>
      <c r="BH936" s="12"/>
      <c r="BI936" s="12"/>
      <c r="BJ936" s="12"/>
      <c r="BK936" s="12"/>
    </row>
    <row r="937" spans="33:63" x14ac:dyDescent="0.15">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E937" s="12"/>
      <c r="BF937" s="12"/>
      <c r="BG937" s="12"/>
      <c r="BH937" s="12"/>
      <c r="BI937" s="12"/>
      <c r="BJ937" s="12"/>
      <c r="BK937" s="12"/>
    </row>
    <row r="938" spans="33:63" x14ac:dyDescent="0.15">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E938" s="12"/>
      <c r="BF938" s="12"/>
      <c r="BG938" s="12"/>
      <c r="BH938" s="12"/>
      <c r="BI938" s="12"/>
      <c r="BJ938" s="12"/>
      <c r="BK938" s="12"/>
    </row>
    <row r="939" spans="33:63" x14ac:dyDescent="0.15">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E939" s="12"/>
      <c r="BF939" s="12"/>
      <c r="BG939" s="12"/>
      <c r="BH939" s="12"/>
      <c r="BI939" s="12"/>
      <c r="BJ939" s="12"/>
      <c r="BK939" s="12"/>
    </row>
    <row r="940" spans="33:63" x14ac:dyDescent="0.15">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E940" s="12"/>
      <c r="BF940" s="12"/>
      <c r="BG940" s="12"/>
      <c r="BH940" s="12"/>
      <c r="BI940" s="12"/>
      <c r="BJ940" s="12"/>
      <c r="BK940" s="12"/>
    </row>
    <row r="941" spans="33:63" x14ac:dyDescent="0.15">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E941" s="12"/>
      <c r="BF941" s="12"/>
      <c r="BG941" s="12"/>
      <c r="BH941" s="12"/>
      <c r="BI941" s="12"/>
      <c r="BJ941" s="12"/>
      <c r="BK941" s="12"/>
    </row>
    <row r="942" spans="33:63" x14ac:dyDescent="0.15">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E942" s="12"/>
      <c r="BF942" s="12"/>
      <c r="BG942" s="12"/>
      <c r="BH942" s="12"/>
      <c r="BI942" s="12"/>
      <c r="BJ942" s="12"/>
      <c r="BK942" s="12"/>
    </row>
    <row r="943" spans="33:63" x14ac:dyDescent="0.15">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E943" s="12"/>
      <c r="BF943" s="12"/>
      <c r="BG943" s="12"/>
      <c r="BH943" s="12"/>
      <c r="BI943" s="12"/>
      <c r="BJ943" s="12"/>
      <c r="BK943" s="12"/>
    </row>
    <row r="944" spans="33:63" x14ac:dyDescent="0.15">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E944" s="12"/>
      <c r="BF944" s="12"/>
      <c r="BG944" s="12"/>
      <c r="BH944" s="12"/>
      <c r="BI944" s="12"/>
      <c r="BJ944" s="12"/>
      <c r="BK944" s="12"/>
    </row>
    <row r="945" spans="33:63" x14ac:dyDescent="0.15">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E945" s="12"/>
      <c r="BF945" s="12"/>
      <c r="BG945" s="12"/>
      <c r="BH945" s="12"/>
      <c r="BI945" s="12"/>
      <c r="BJ945" s="12"/>
      <c r="BK945" s="12"/>
    </row>
    <row r="946" spans="33:63" x14ac:dyDescent="0.15">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E946" s="12"/>
      <c r="BF946" s="12"/>
      <c r="BG946" s="12"/>
      <c r="BH946" s="12"/>
      <c r="BI946" s="12"/>
      <c r="BJ946" s="12"/>
      <c r="BK946" s="12"/>
    </row>
    <row r="947" spans="33:63" x14ac:dyDescent="0.15">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E947" s="12"/>
      <c r="BF947" s="12"/>
      <c r="BG947" s="12"/>
      <c r="BH947" s="12"/>
      <c r="BI947" s="12"/>
      <c r="BJ947" s="12"/>
      <c r="BK947" s="12"/>
    </row>
    <row r="948" spans="33:63" x14ac:dyDescent="0.15">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E948" s="12"/>
      <c r="BF948" s="12"/>
      <c r="BG948" s="12"/>
      <c r="BH948" s="12"/>
      <c r="BI948" s="12"/>
      <c r="BJ948" s="12"/>
      <c r="BK948" s="12"/>
    </row>
    <row r="949" spans="33:63" x14ac:dyDescent="0.15">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E949" s="12"/>
      <c r="BF949" s="12"/>
      <c r="BG949" s="12"/>
      <c r="BH949" s="12"/>
      <c r="BI949" s="12"/>
      <c r="BJ949" s="12"/>
      <c r="BK949" s="12"/>
    </row>
    <row r="950" spans="33:63" x14ac:dyDescent="0.15">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E950" s="12"/>
      <c r="BF950" s="12"/>
      <c r="BG950" s="12"/>
      <c r="BH950" s="12"/>
      <c r="BI950" s="12"/>
      <c r="BJ950" s="12"/>
      <c r="BK950" s="12"/>
    </row>
    <row r="951" spans="33:63" x14ac:dyDescent="0.15">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E951" s="12"/>
      <c r="BF951" s="12"/>
      <c r="BG951" s="12"/>
      <c r="BH951" s="12"/>
      <c r="BI951" s="12"/>
      <c r="BJ951" s="12"/>
      <c r="BK951" s="12"/>
    </row>
    <row r="952" spans="33:63" x14ac:dyDescent="0.15">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E952" s="12"/>
      <c r="BF952" s="12"/>
      <c r="BG952" s="12"/>
      <c r="BH952" s="12"/>
      <c r="BI952" s="12"/>
      <c r="BJ952" s="12"/>
      <c r="BK952" s="12"/>
    </row>
    <row r="953" spans="33:63" x14ac:dyDescent="0.15">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E953" s="12"/>
      <c r="BF953" s="12"/>
      <c r="BG953" s="12"/>
      <c r="BH953" s="12"/>
      <c r="BI953" s="12"/>
      <c r="BJ953" s="12"/>
      <c r="BK953" s="12"/>
    </row>
    <row r="954" spans="33:63" x14ac:dyDescent="0.15">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E954" s="12"/>
      <c r="BF954" s="12"/>
      <c r="BG954" s="12"/>
      <c r="BH954" s="12"/>
      <c r="BI954" s="12"/>
      <c r="BJ954" s="12"/>
      <c r="BK954" s="12"/>
    </row>
    <row r="955" spans="33:63" x14ac:dyDescent="0.15">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E955" s="12"/>
      <c r="BF955" s="12"/>
      <c r="BG955" s="12"/>
      <c r="BH955" s="12"/>
      <c r="BI955" s="12"/>
      <c r="BJ955" s="12"/>
      <c r="BK955" s="12"/>
    </row>
    <row r="956" spans="33:63" x14ac:dyDescent="0.15">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E956" s="12"/>
      <c r="BF956" s="12"/>
      <c r="BG956" s="12"/>
      <c r="BH956" s="12"/>
      <c r="BI956" s="12"/>
      <c r="BJ956" s="12"/>
      <c r="BK956" s="12"/>
    </row>
    <row r="957" spans="33:63" x14ac:dyDescent="0.15">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E957" s="12"/>
      <c r="BF957" s="12"/>
      <c r="BG957" s="12"/>
      <c r="BH957" s="12"/>
      <c r="BI957" s="12"/>
      <c r="BJ957" s="12"/>
      <c r="BK957" s="12"/>
    </row>
    <row r="958" spans="33:63" x14ac:dyDescent="0.15">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E958" s="12"/>
      <c r="BF958" s="12"/>
      <c r="BG958" s="12"/>
      <c r="BH958" s="12"/>
      <c r="BI958" s="12"/>
      <c r="BJ958" s="12"/>
      <c r="BK958" s="12"/>
    </row>
    <row r="959" spans="33:63" x14ac:dyDescent="0.15">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E959" s="12"/>
      <c r="BF959" s="12"/>
      <c r="BG959" s="12"/>
      <c r="BH959" s="12"/>
      <c r="BI959" s="12"/>
      <c r="BJ959" s="12"/>
      <c r="BK959" s="12"/>
    </row>
    <row r="960" spans="33:63" x14ac:dyDescent="0.15">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E960" s="12"/>
      <c r="BF960" s="12"/>
      <c r="BG960" s="12"/>
      <c r="BH960" s="12"/>
      <c r="BI960" s="12"/>
      <c r="BJ960" s="12"/>
      <c r="BK960" s="12"/>
    </row>
    <row r="961" spans="33:63" x14ac:dyDescent="0.15">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E961" s="12"/>
      <c r="BF961" s="12"/>
      <c r="BG961" s="12"/>
      <c r="BH961" s="12"/>
      <c r="BI961" s="12"/>
      <c r="BJ961" s="12"/>
      <c r="BK961" s="12"/>
    </row>
    <row r="962" spans="33:63" x14ac:dyDescent="0.15">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E962" s="12"/>
      <c r="BF962" s="12"/>
      <c r="BG962" s="12"/>
      <c r="BH962" s="12"/>
      <c r="BI962" s="12"/>
      <c r="BJ962" s="12"/>
      <c r="BK962" s="12"/>
    </row>
    <row r="963" spans="33:63" x14ac:dyDescent="0.15">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E963" s="12"/>
      <c r="BF963" s="12"/>
      <c r="BG963" s="12"/>
      <c r="BH963" s="12"/>
      <c r="BI963" s="12"/>
      <c r="BJ963" s="12"/>
      <c r="BK963" s="12"/>
    </row>
    <row r="964" spans="33:63" x14ac:dyDescent="0.15">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E964" s="12"/>
      <c r="BF964" s="12"/>
      <c r="BG964" s="12"/>
      <c r="BH964" s="12"/>
      <c r="BI964" s="12"/>
      <c r="BJ964" s="12"/>
      <c r="BK964" s="12"/>
    </row>
    <row r="965" spans="33:63" x14ac:dyDescent="0.15">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E965" s="12"/>
      <c r="BF965" s="12"/>
      <c r="BG965" s="12"/>
      <c r="BH965" s="12"/>
      <c r="BI965" s="12"/>
      <c r="BJ965" s="12"/>
      <c r="BK965" s="12"/>
    </row>
    <row r="966" spans="33:63" x14ac:dyDescent="0.15">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E966" s="12"/>
      <c r="BF966" s="12"/>
      <c r="BG966" s="12"/>
      <c r="BH966" s="12"/>
      <c r="BI966" s="12"/>
      <c r="BJ966" s="12"/>
      <c r="BK966" s="12"/>
    </row>
    <row r="967" spans="33:63" x14ac:dyDescent="0.15">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E967" s="12"/>
      <c r="BF967" s="12"/>
      <c r="BG967" s="12"/>
      <c r="BH967" s="12"/>
      <c r="BI967" s="12"/>
      <c r="BJ967" s="12"/>
      <c r="BK967" s="12"/>
    </row>
    <row r="968" spans="33:63" x14ac:dyDescent="0.15">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E968" s="12"/>
      <c r="BF968" s="12"/>
      <c r="BG968" s="12"/>
      <c r="BH968" s="12"/>
      <c r="BI968" s="12"/>
      <c r="BJ968" s="12"/>
      <c r="BK968" s="12"/>
    </row>
    <row r="969" spans="33:63" x14ac:dyDescent="0.15">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E969" s="12"/>
      <c r="BF969" s="12"/>
      <c r="BG969" s="12"/>
      <c r="BH969" s="12"/>
      <c r="BI969" s="12"/>
      <c r="BJ969" s="12"/>
      <c r="BK969" s="12"/>
    </row>
    <row r="970" spans="33:63" x14ac:dyDescent="0.15">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E970" s="12"/>
      <c r="BF970" s="12"/>
      <c r="BG970" s="12"/>
      <c r="BH970" s="12"/>
      <c r="BI970" s="12"/>
      <c r="BJ970" s="12"/>
      <c r="BK970" s="12"/>
    </row>
    <row r="971" spans="33:63" x14ac:dyDescent="0.15">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E971" s="12"/>
      <c r="BF971" s="12"/>
      <c r="BG971" s="12"/>
      <c r="BH971" s="12"/>
      <c r="BI971" s="12"/>
      <c r="BJ971" s="12"/>
      <c r="BK971" s="12"/>
    </row>
    <row r="972" spans="33:63" x14ac:dyDescent="0.15">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E972" s="12"/>
      <c r="BF972" s="12"/>
      <c r="BG972" s="12"/>
      <c r="BH972" s="12"/>
      <c r="BI972" s="12"/>
      <c r="BJ972" s="12"/>
      <c r="BK972" s="12"/>
    </row>
    <row r="973" spans="33:63" x14ac:dyDescent="0.15">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E973" s="12"/>
      <c r="BF973" s="12"/>
      <c r="BG973" s="12"/>
      <c r="BH973" s="12"/>
      <c r="BI973" s="12"/>
      <c r="BJ973" s="12"/>
      <c r="BK973" s="12"/>
    </row>
    <row r="974" spans="33:63" x14ac:dyDescent="0.15">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E974" s="12"/>
      <c r="BF974" s="12"/>
      <c r="BG974" s="12"/>
      <c r="BH974" s="12"/>
      <c r="BI974" s="12"/>
      <c r="BJ974" s="12"/>
      <c r="BK974" s="12"/>
    </row>
    <row r="975" spans="33:63" x14ac:dyDescent="0.15">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E975" s="12"/>
      <c r="BF975" s="12"/>
      <c r="BG975" s="12"/>
      <c r="BH975" s="12"/>
      <c r="BI975" s="12"/>
      <c r="BJ975" s="12"/>
      <c r="BK975" s="12"/>
    </row>
    <row r="976" spans="33:63" x14ac:dyDescent="0.15">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E976" s="12"/>
      <c r="BF976" s="12"/>
      <c r="BG976" s="12"/>
      <c r="BH976" s="12"/>
      <c r="BI976" s="12"/>
      <c r="BJ976" s="12"/>
      <c r="BK976" s="12"/>
    </row>
    <row r="977" spans="33:63" x14ac:dyDescent="0.15">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E977" s="12"/>
      <c r="BF977" s="12"/>
      <c r="BG977" s="12"/>
      <c r="BH977" s="12"/>
      <c r="BI977" s="12"/>
      <c r="BJ977" s="12"/>
      <c r="BK977" s="12"/>
    </row>
    <row r="978" spans="33:63" x14ac:dyDescent="0.15">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E978" s="12"/>
      <c r="BF978" s="12"/>
      <c r="BG978" s="12"/>
      <c r="BH978" s="12"/>
      <c r="BI978" s="12"/>
      <c r="BJ978" s="12"/>
      <c r="BK978" s="12"/>
    </row>
    <row r="979" spans="33:63" x14ac:dyDescent="0.15">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E979" s="12"/>
      <c r="BF979" s="12"/>
      <c r="BG979" s="12"/>
      <c r="BH979" s="12"/>
      <c r="BI979" s="12"/>
      <c r="BJ979" s="12"/>
      <c r="BK979" s="12"/>
    </row>
    <row r="980" spans="33:63" x14ac:dyDescent="0.15">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E980" s="12"/>
      <c r="BF980" s="12"/>
      <c r="BG980" s="12"/>
      <c r="BH980" s="12"/>
      <c r="BI980" s="12"/>
      <c r="BJ980" s="12"/>
      <c r="BK980" s="12"/>
    </row>
    <row r="981" spans="33:63" x14ac:dyDescent="0.15">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E981" s="12"/>
      <c r="BF981" s="12"/>
      <c r="BG981" s="12"/>
      <c r="BH981" s="12"/>
      <c r="BI981" s="12"/>
      <c r="BJ981" s="12"/>
      <c r="BK981" s="12"/>
    </row>
    <row r="982" spans="33:63" x14ac:dyDescent="0.15">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E982" s="12"/>
      <c r="BF982" s="12"/>
      <c r="BG982" s="12"/>
      <c r="BH982" s="12"/>
      <c r="BI982" s="12"/>
      <c r="BJ982" s="12"/>
      <c r="BK982" s="12"/>
    </row>
    <row r="983" spans="33:63" x14ac:dyDescent="0.15">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E983" s="12"/>
      <c r="BF983" s="12"/>
      <c r="BG983" s="12"/>
      <c r="BH983" s="12"/>
      <c r="BI983" s="12"/>
      <c r="BJ983" s="12"/>
      <c r="BK983" s="12"/>
    </row>
    <row r="984" spans="33:63" x14ac:dyDescent="0.15">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E984" s="12"/>
      <c r="BF984" s="12"/>
      <c r="BG984" s="12"/>
      <c r="BH984" s="12"/>
      <c r="BI984" s="12"/>
      <c r="BJ984" s="12"/>
      <c r="BK984" s="12"/>
    </row>
    <row r="985" spans="33:63" x14ac:dyDescent="0.15">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E985" s="12"/>
      <c r="BF985" s="12"/>
      <c r="BG985" s="12"/>
      <c r="BH985" s="12"/>
      <c r="BI985" s="12"/>
      <c r="BJ985" s="12"/>
      <c r="BK985" s="12"/>
    </row>
    <row r="986" spans="33:63" x14ac:dyDescent="0.15">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E986" s="12"/>
      <c r="BF986" s="12"/>
      <c r="BG986" s="12"/>
      <c r="BH986" s="12"/>
      <c r="BI986" s="12"/>
      <c r="BJ986" s="12"/>
      <c r="BK986" s="12"/>
    </row>
    <row r="987" spans="33:63" x14ac:dyDescent="0.15">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E987" s="12"/>
      <c r="BF987" s="12"/>
      <c r="BG987" s="12"/>
      <c r="BH987" s="12"/>
      <c r="BI987" s="12"/>
      <c r="BJ987" s="12"/>
      <c r="BK987" s="12"/>
    </row>
    <row r="988" spans="33:63" x14ac:dyDescent="0.15">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E988" s="12"/>
      <c r="BF988" s="12"/>
      <c r="BG988" s="12"/>
      <c r="BH988" s="12"/>
      <c r="BI988" s="12"/>
      <c r="BJ988" s="12"/>
      <c r="BK988" s="12"/>
    </row>
    <row r="989" spans="33:63" x14ac:dyDescent="0.15">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E989" s="12"/>
      <c r="BF989" s="12"/>
      <c r="BG989" s="12"/>
      <c r="BH989" s="12"/>
      <c r="BI989" s="12"/>
      <c r="BJ989" s="12"/>
      <c r="BK989" s="12"/>
    </row>
    <row r="990" spans="33:63" x14ac:dyDescent="0.15">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E990" s="12"/>
      <c r="BF990" s="12"/>
      <c r="BG990" s="12"/>
      <c r="BH990" s="12"/>
      <c r="BI990" s="12"/>
      <c r="BJ990" s="12"/>
      <c r="BK990" s="12"/>
    </row>
    <row r="991" spans="33:63" x14ac:dyDescent="0.15">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E991" s="12"/>
      <c r="BF991" s="12"/>
      <c r="BG991" s="12"/>
      <c r="BH991" s="12"/>
      <c r="BI991" s="12"/>
      <c r="BJ991" s="12"/>
      <c r="BK991" s="12"/>
    </row>
    <row r="992" spans="33:63" x14ac:dyDescent="0.15">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E992" s="12"/>
      <c r="BF992" s="12"/>
      <c r="BG992" s="12"/>
      <c r="BH992" s="12"/>
      <c r="BI992" s="12"/>
      <c r="BJ992" s="12"/>
      <c r="BK992" s="12"/>
    </row>
    <row r="993" spans="33:63" x14ac:dyDescent="0.15">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E993" s="12"/>
      <c r="BF993" s="12"/>
      <c r="BG993" s="12"/>
      <c r="BH993" s="12"/>
      <c r="BI993" s="12"/>
      <c r="BJ993" s="12"/>
      <c r="BK993" s="12"/>
    </row>
    <row r="994" spans="33:63" x14ac:dyDescent="0.15">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E994" s="12"/>
      <c r="BF994" s="12"/>
      <c r="BG994" s="12"/>
      <c r="BH994" s="12"/>
      <c r="BI994" s="12"/>
      <c r="BJ994" s="12"/>
      <c r="BK994" s="12"/>
    </row>
    <row r="995" spans="33:63" x14ac:dyDescent="0.15">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E995" s="12"/>
      <c r="BF995" s="12"/>
      <c r="BG995" s="12"/>
      <c r="BH995" s="12"/>
      <c r="BI995" s="12"/>
      <c r="BJ995" s="12"/>
      <c r="BK995" s="12"/>
    </row>
    <row r="996" spans="33:63" x14ac:dyDescent="0.15">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E996" s="12"/>
      <c r="BF996" s="12"/>
      <c r="BG996" s="12"/>
      <c r="BH996" s="12"/>
      <c r="BI996" s="12"/>
      <c r="BJ996" s="12"/>
      <c r="BK996" s="12"/>
    </row>
    <row r="997" spans="33:63" x14ac:dyDescent="0.15">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E997" s="12"/>
      <c r="BF997" s="12"/>
      <c r="BG997" s="12"/>
      <c r="BH997" s="12"/>
      <c r="BI997" s="12"/>
      <c r="BJ997" s="12"/>
      <c r="BK997" s="12"/>
    </row>
    <row r="998" spans="33:63" x14ac:dyDescent="0.15">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E998" s="12"/>
      <c r="BF998" s="12"/>
      <c r="BG998" s="12"/>
      <c r="BH998" s="12"/>
      <c r="BI998" s="12"/>
      <c r="BJ998" s="12"/>
      <c r="BK998" s="12"/>
    </row>
    <row r="999" spans="33:63" x14ac:dyDescent="0.15">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E999" s="12"/>
      <c r="BF999" s="12"/>
      <c r="BG999" s="12"/>
      <c r="BH999" s="12"/>
      <c r="BI999" s="12"/>
      <c r="BJ999" s="12"/>
      <c r="BK999" s="12"/>
    </row>
    <row r="1000" spans="33:63" x14ac:dyDescent="0.15">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E1000" s="12"/>
      <c r="BF1000" s="12"/>
      <c r="BG1000" s="12"/>
      <c r="BH1000" s="12"/>
      <c r="BI1000" s="12"/>
      <c r="BJ1000" s="12"/>
      <c r="BK1000" s="12"/>
    </row>
    <row r="1001" spans="33:63" x14ac:dyDescent="0.15">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E1001" s="12"/>
      <c r="BF1001" s="12"/>
      <c r="BG1001" s="12"/>
      <c r="BH1001" s="12"/>
      <c r="BI1001" s="12"/>
      <c r="BJ1001" s="12"/>
      <c r="BK1001" s="12"/>
    </row>
    <row r="1002" spans="33:63" x14ac:dyDescent="0.15">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E1002" s="12"/>
      <c r="BF1002" s="12"/>
      <c r="BG1002" s="12"/>
      <c r="BH1002" s="12"/>
      <c r="BI1002" s="12"/>
      <c r="BJ1002" s="12"/>
      <c r="BK1002" s="12"/>
    </row>
    <row r="1003" spans="33:63" x14ac:dyDescent="0.15">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E1003" s="12"/>
      <c r="BF1003" s="12"/>
      <c r="BG1003" s="12"/>
      <c r="BH1003" s="12"/>
      <c r="BI1003" s="12"/>
      <c r="BJ1003" s="12"/>
      <c r="BK1003" s="12"/>
    </row>
    <row r="1004" spans="33:63" x14ac:dyDescent="0.15">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E1004" s="12"/>
      <c r="BF1004" s="12"/>
      <c r="BG1004" s="12"/>
      <c r="BH1004" s="12"/>
      <c r="BI1004" s="12"/>
      <c r="BJ1004" s="12"/>
      <c r="BK1004" s="12"/>
    </row>
    <row r="1005" spans="33:63" x14ac:dyDescent="0.15">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E1005" s="12"/>
      <c r="BF1005" s="12"/>
      <c r="BG1005" s="12"/>
      <c r="BH1005" s="12"/>
      <c r="BI1005" s="12"/>
      <c r="BJ1005" s="12"/>
      <c r="BK1005" s="12"/>
    </row>
    <row r="1006" spans="33:63" x14ac:dyDescent="0.15">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E1006" s="12"/>
      <c r="BF1006" s="12"/>
      <c r="BG1006" s="12"/>
      <c r="BH1006" s="12"/>
      <c r="BI1006" s="12"/>
      <c r="BJ1006" s="12"/>
      <c r="BK1006" s="12"/>
    </row>
    <row r="1007" spans="33:63" x14ac:dyDescent="0.15">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E1007" s="12"/>
      <c r="BF1007" s="12"/>
      <c r="BG1007" s="12"/>
      <c r="BH1007" s="12"/>
      <c r="BI1007" s="12"/>
      <c r="BJ1007" s="12"/>
      <c r="BK1007" s="12"/>
    </row>
    <row r="1008" spans="33:63" x14ac:dyDescent="0.15">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E1008" s="12"/>
      <c r="BF1008" s="12"/>
      <c r="BG1008" s="12"/>
      <c r="BH1008" s="12"/>
      <c r="BI1008" s="12"/>
      <c r="BJ1008" s="12"/>
      <c r="BK1008" s="12"/>
    </row>
    <row r="1009" spans="33:63" x14ac:dyDescent="0.15">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E1009" s="12"/>
      <c r="BF1009" s="12"/>
      <c r="BG1009" s="12"/>
      <c r="BH1009" s="12"/>
      <c r="BI1009" s="12"/>
      <c r="BJ1009" s="12"/>
      <c r="BK1009" s="12"/>
    </row>
    <row r="1010" spans="33:63" x14ac:dyDescent="0.15">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E1010" s="12"/>
      <c r="BF1010" s="12"/>
      <c r="BG1010" s="12"/>
      <c r="BH1010" s="12"/>
      <c r="BI1010" s="12"/>
      <c r="BJ1010" s="12"/>
      <c r="BK1010" s="12"/>
    </row>
    <row r="1011" spans="33:63" x14ac:dyDescent="0.15">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E1011" s="12"/>
      <c r="BF1011" s="12"/>
      <c r="BG1011" s="12"/>
      <c r="BH1011" s="12"/>
      <c r="BI1011" s="12"/>
      <c r="BJ1011" s="12"/>
      <c r="BK1011" s="12"/>
    </row>
    <row r="1012" spans="33:63" x14ac:dyDescent="0.15">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E1012" s="12"/>
      <c r="BF1012" s="12"/>
      <c r="BG1012" s="12"/>
      <c r="BH1012" s="12"/>
      <c r="BI1012" s="12"/>
      <c r="BJ1012" s="12"/>
      <c r="BK1012" s="12"/>
    </row>
    <row r="1013" spans="33:63" x14ac:dyDescent="0.15">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E1013" s="12"/>
      <c r="BF1013" s="12"/>
      <c r="BG1013" s="12"/>
      <c r="BH1013" s="12"/>
      <c r="BI1013" s="12"/>
      <c r="BJ1013" s="12"/>
      <c r="BK1013" s="12"/>
    </row>
    <row r="1014" spans="33:63" x14ac:dyDescent="0.15">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E1014" s="12"/>
      <c r="BF1014" s="12"/>
      <c r="BG1014" s="12"/>
      <c r="BH1014" s="12"/>
      <c r="BI1014" s="12"/>
      <c r="BJ1014" s="12"/>
      <c r="BK1014" s="12"/>
    </row>
    <row r="1015" spans="33:63" x14ac:dyDescent="0.15">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E1015" s="12"/>
      <c r="BF1015" s="12"/>
      <c r="BG1015" s="12"/>
      <c r="BH1015" s="12"/>
      <c r="BI1015" s="12"/>
      <c r="BJ1015" s="12"/>
      <c r="BK1015" s="12"/>
    </row>
    <row r="1016" spans="33:63" x14ac:dyDescent="0.15">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E1016" s="12"/>
      <c r="BF1016" s="12"/>
      <c r="BG1016" s="12"/>
      <c r="BH1016" s="12"/>
      <c r="BI1016" s="12"/>
      <c r="BJ1016" s="12"/>
      <c r="BK1016" s="12"/>
    </row>
    <row r="1017" spans="33:63" x14ac:dyDescent="0.15">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E1017" s="12"/>
      <c r="BF1017" s="12"/>
      <c r="BG1017" s="12"/>
      <c r="BH1017" s="12"/>
      <c r="BI1017" s="12"/>
      <c r="BJ1017" s="12"/>
      <c r="BK1017" s="12"/>
    </row>
    <row r="1018" spans="33:63" x14ac:dyDescent="0.15">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E1018" s="12"/>
      <c r="BF1018" s="12"/>
      <c r="BG1018" s="12"/>
      <c r="BH1018" s="12"/>
      <c r="BI1018" s="12"/>
      <c r="BJ1018" s="12"/>
      <c r="BK1018" s="12"/>
    </row>
    <row r="1019" spans="33:63" x14ac:dyDescent="0.15">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E1019" s="12"/>
      <c r="BF1019" s="12"/>
      <c r="BG1019" s="12"/>
      <c r="BH1019" s="12"/>
      <c r="BI1019" s="12"/>
      <c r="BJ1019" s="12"/>
      <c r="BK1019" s="12"/>
    </row>
    <row r="1020" spans="33:63" x14ac:dyDescent="0.15">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E1020" s="12"/>
      <c r="BF1020" s="12"/>
      <c r="BG1020" s="12"/>
      <c r="BH1020" s="12"/>
      <c r="BI1020" s="12"/>
      <c r="BJ1020" s="12"/>
      <c r="BK1020" s="12"/>
    </row>
    <row r="1021" spans="33:63" x14ac:dyDescent="0.15">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E1021" s="12"/>
      <c r="BF1021" s="12"/>
      <c r="BG1021" s="12"/>
      <c r="BH1021" s="12"/>
      <c r="BI1021" s="12"/>
      <c r="BJ1021" s="12"/>
      <c r="BK1021" s="12"/>
    </row>
    <row r="1022" spans="33:63" x14ac:dyDescent="0.15">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E1022" s="12"/>
      <c r="BF1022" s="12"/>
      <c r="BG1022" s="12"/>
      <c r="BH1022" s="12"/>
      <c r="BI1022" s="12"/>
      <c r="BJ1022" s="12"/>
      <c r="BK1022" s="12"/>
    </row>
    <row r="1023" spans="33:63" x14ac:dyDescent="0.15">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E1023" s="12"/>
      <c r="BF1023" s="12"/>
      <c r="BG1023" s="12"/>
      <c r="BH1023" s="12"/>
      <c r="BI1023" s="12"/>
      <c r="BJ1023" s="12"/>
      <c r="BK1023" s="12"/>
    </row>
    <row r="1024" spans="33:63" x14ac:dyDescent="0.15">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E1024" s="12"/>
      <c r="BF1024" s="12"/>
      <c r="BG1024" s="12"/>
      <c r="BH1024" s="12"/>
      <c r="BI1024" s="12"/>
      <c r="BJ1024" s="12"/>
      <c r="BK1024" s="12"/>
    </row>
    <row r="1025" spans="33:63" x14ac:dyDescent="0.15">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E1025" s="12"/>
      <c r="BF1025" s="12"/>
      <c r="BG1025" s="12"/>
      <c r="BH1025" s="12"/>
      <c r="BI1025" s="12"/>
      <c r="BJ1025" s="12"/>
      <c r="BK1025" s="12"/>
    </row>
    <row r="1026" spans="33:63" x14ac:dyDescent="0.15">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E1026" s="12"/>
      <c r="BF1026" s="12"/>
      <c r="BG1026" s="12"/>
      <c r="BH1026" s="12"/>
      <c r="BI1026" s="12"/>
      <c r="BJ1026" s="12"/>
      <c r="BK1026" s="12"/>
    </row>
    <row r="1027" spans="33:63" x14ac:dyDescent="0.15">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E1027" s="12"/>
      <c r="BF1027" s="12"/>
      <c r="BG1027" s="12"/>
      <c r="BH1027" s="12"/>
      <c r="BI1027" s="12"/>
      <c r="BJ1027" s="12"/>
      <c r="BK1027" s="12"/>
    </row>
    <row r="1028" spans="33:63" x14ac:dyDescent="0.15">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E1028" s="12"/>
      <c r="BF1028" s="12"/>
      <c r="BG1028" s="12"/>
      <c r="BH1028" s="12"/>
      <c r="BI1028" s="12"/>
      <c r="BJ1028" s="12"/>
      <c r="BK1028" s="12"/>
    </row>
    <row r="1029" spans="33:63" x14ac:dyDescent="0.15">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E1029" s="12"/>
      <c r="BF1029" s="12"/>
      <c r="BG1029" s="12"/>
      <c r="BH1029" s="12"/>
      <c r="BI1029" s="12"/>
      <c r="BJ1029" s="12"/>
      <c r="BK1029" s="12"/>
    </row>
    <row r="1030" spans="33:63" x14ac:dyDescent="0.15">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E1030" s="12"/>
      <c r="BF1030" s="12"/>
      <c r="BG1030" s="12"/>
      <c r="BH1030" s="12"/>
      <c r="BI1030" s="12"/>
      <c r="BJ1030" s="12"/>
      <c r="BK1030" s="12"/>
    </row>
    <row r="1031" spans="33:63" x14ac:dyDescent="0.15">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E1031" s="12"/>
      <c r="BF1031" s="12"/>
      <c r="BG1031" s="12"/>
      <c r="BH1031" s="12"/>
      <c r="BI1031" s="12"/>
      <c r="BJ1031" s="12"/>
      <c r="BK1031" s="12"/>
    </row>
    <row r="1032" spans="33:63" x14ac:dyDescent="0.15">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E1032" s="12"/>
      <c r="BF1032" s="12"/>
      <c r="BG1032" s="12"/>
      <c r="BH1032" s="12"/>
      <c r="BI1032" s="12"/>
      <c r="BJ1032" s="12"/>
      <c r="BK1032" s="12"/>
    </row>
    <row r="1033" spans="33:63" x14ac:dyDescent="0.15">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E1033" s="12"/>
      <c r="BF1033" s="12"/>
      <c r="BG1033" s="12"/>
      <c r="BH1033" s="12"/>
      <c r="BI1033" s="12"/>
      <c r="BJ1033" s="12"/>
      <c r="BK1033" s="12"/>
    </row>
    <row r="1034" spans="33:63" x14ac:dyDescent="0.15">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E1034" s="12"/>
      <c r="BF1034" s="12"/>
      <c r="BG1034" s="12"/>
      <c r="BH1034" s="12"/>
      <c r="BI1034" s="12"/>
      <c r="BJ1034" s="12"/>
      <c r="BK1034" s="12"/>
    </row>
    <row r="1035" spans="33:63" x14ac:dyDescent="0.15">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E1035" s="12"/>
      <c r="BF1035" s="12"/>
      <c r="BG1035" s="12"/>
      <c r="BH1035" s="12"/>
      <c r="BI1035" s="12"/>
      <c r="BJ1035" s="12"/>
      <c r="BK1035" s="12"/>
    </row>
    <row r="1036" spans="33:63" x14ac:dyDescent="0.15">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E1036" s="12"/>
      <c r="BF1036" s="12"/>
      <c r="BG1036" s="12"/>
      <c r="BH1036" s="12"/>
      <c r="BI1036" s="12"/>
      <c r="BJ1036" s="12"/>
      <c r="BK1036" s="12"/>
    </row>
    <row r="1037" spans="33:63" x14ac:dyDescent="0.15">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E1037" s="12"/>
      <c r="BF1037" s="12"/>
      <c r="BG1037" s="12"/>
      <c r="BH1037" s="12"/>
      <c r="BI1037" s="12"/>
      <c r="BJ1037" s="12"/>
      <c r="BK1037" s="12"/>
    </row>
    <row r="1038" spans="33:63" x14ac:dyDescent="0.15">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E1038" s="12"/>
      <c r="BF1038" s="12"/>
      <c r="BG1038" s="12"/>
      <c r="BH1038" s="12"/>
      <c r="BI1038" s="12"/>
      <c r="BJ1038" s="12"/>
      <c r="BK1038" s="12"/>
    </row>
    <row r="1039" spans="33:63" x14ac:dyDescent="0.15">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E1039" s="12"/>
      <c r="BF1039" s="12"/>
      <c r="BG1039" s="12"/>
      <c r="BH1039" s="12"/>
      <c r="BI1039" s="12"/>
      <c r="BJ1039" s="12"/>
      <c r="BK1039" s="12"/>
    </row>
    <row r="1040" spans="33:63" x14ac:dyDescent="0.15">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E1040" s="12"/>
      <c r="BF1040" s="12"/>
      <c r="BG1040" s="12"/>
      <c r="BH1040" s="12"/>
      <c r="BI1040" s="12"/>
      <c r="BJ1040" s="12"/>
      <c r="BK1040" s="12"/>
    </row>
    <row r="1041" spans="33:63" x14ac:dyDescent="0.15">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E1041" s="12"/>
      <c r="BF1041" s="12"/>
      <c r="BG1041" s="12"/>
      <c r="BH1041" s="12"/>
      <c r="BI1041" s="12"/>
      <c r="BJ1041" s="12"/>
      <c r="BK1041" s="12"/>
    </row>
    <row r="1042" spans="33:63" x14ac:dyDescent="0.15">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E1042" s="12"/>
      <c r="BF1042" s="12"/>
      <c r="BG1042" s="12"/>
      <c r="BH1042" s="12"/>
      <c r="BI1042" s="12"/>
      <c r="BJ1042" s="12"/>
      <c r="BK1042" s="12"/>
    </row>
    <row r="1043" spans="33:63" x14ac:dyDescent="0.15">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E1043" s="12"/>
      <c r="BF1043" s="12"/>
      <c r="BG1043" s="12"/>
      <c r="BH1043" s="12"/>
      <c r="BI1043" s="12"/>
      <c r="BJ1043" s="12"/>
      <c r="BK1043" s="12"/>
    </row>
    <row r="1044" spans="33:63" x14ac:dyDescent="0.15">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E1044" s="12"/>
      <c r="BF1044" s="12"/>
      <c r="BG1044" s="12"/>
      <c r="BH1044" s="12"/>
      <c r="BI1044" s="12"/>
      <c r="BJ1044" s="12"/>
      <c r="BK1044" s="12"/>
    </row>
    <row r="1045" spans="33:63" x14ac:dyDescent="0.15">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E1045" s="12"/>
      <c r="BF1045" s="12"/>
      <c r="BG1045" s="12"/>
      <c r="BH1045" s="12"/>
      <c r="BI1045" s="12"/>
      <c r="BJ1045" s="12"/>
      <c r="BK1045" s="12"/>
    </row>
    <row r="1046" spans="33:63" x14ac:dyDescent="0.15">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E1046" s="12"/>
      <c r="BF1046" s="12"/>
      <c r="BG1046" s="12"/>
      <c r="BH1046" s="12"/>
      <c r="BI1046" s="12"/>
      <c r="BJ1046" s="12"/>
      <c r="BK1046" s="12"/>
    </row>
    <row r="1047" spans="33:63" x14ac:dyDescent="0.15">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E1047" s="12"/>
      <c r="BF1047" s="12"/>
      <c r="BG1047" s="12"/>
      <c r="BH1047" s="12"/>
      <c r="BI1047" s="12"/>
      <c r="BJ1047" s="12"/>
      <c r="BK1047" s="12"/>
    </row>
    <row r="1048" spans="33:63" x14ac:dyDescent="0.15">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E1048" s="12"/>
      <c r="BF1048" s="12"/>
      <c r="BG1048" s="12"/>
      <c r="BH1048" s="12"/>
      <c r="BI1048" s="12"/>
      <c r="BJ1048" s="12"/>
      <c r="BK1048" s="12"/>
    </row>
    <row r="1049" spans="33:63" x14ac:dyDescent="0.15">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E1049" s="12"/>
      <c r="BF1049" s="12"/>
      <c r="BG1049" s="12"/>
      <c r="BH1049" s="12"/>
      <c r="BI1049" s="12"/>
      <c r="BJ1049" s="12"/>
      <c r="BK1049" s="12"/>
    </row>
    <row r="1050" spans="33:63" x14ac:dyDescent="0.15">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E1050" s="12"/>
      <c r="BF1050" s="12"/>
      <c r="BG1050" s="12"/>
      <c r="BH1050" s="12"/>
      <c r="BI1050" s="12"/>
      <c r="BJ1050" s="12"/>
      <c r="BK1050" s="12"/>
    </row>
    <row r="1051" spans="33:63" x14ac:dyDescent="0.15">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E1051" s="12"/>
      <c r="BF1051" s="12"/>
      <c r="BG1051" s="12"/>
      <c r="BH1051" s="12"/>
      <c r="BI1051" s="12"/>
      <c r="BJ1051" s="12"/>
      <c r="BK1051" s="12"/>
    </row>
    <row r="1052" spans="33:63" x14ac:dyDescent="0.15">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E1052" s="12"/>
      <c r="BF1052" s="12"/>
      <c r="BG1052" s="12"/>
      <c r="BH1052" s="12"/>
      <c r="BI1052" s="12"/>
      <c r="BJ1052" s="12"/>
      <c r="BK1052" s="12"/>
    </row>
    <row r="1053" spans="33:63" x14ac:dyDescent="0.15">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E1053" s="12"/>
      <c r="BF1053" s="12"/>
      <c r="BG1053" s="12"/>
      <c r="BH1053" s="12"/>
      <c r="BI1053" s="12"/>
      <c r="BJ1053" s="12"/>
      <c r="BK1053" s="12"/>
    </row>
    <row r="1054" spans="33:63" x14ac:dyDescent="0.15">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E1054" s="12"/>
      <c r="BF1054" s="12"/>
      <c r="BG1054" s="12"/>
      <c r="BH1054" s="12"/>
      <c r="BI1054" s="12"/>
      <c r="BJ1054" s="12"/>
      <c r="BK1054" s="12"/>
    </row>
    <row r="1055" spans="33:63" x14ac:dyDescent="0.15">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E1055" s="12"/>
      <c r="BF1055" s="12"/>
      <c r="BG1055" s="12"/>
      <c r="BH1055" s="12"/>
      <c r="BI1055" s="12"/>
      <c r="BJ1055" s="12"/>
      <c r="BK1055" s="12"/>
    </row>
    <row r="1056" spans="33:63" x14ac:dyDescent="0.15">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E1056" s="12"/>
      <c r="BF1056" s="12"/>
      <c r="BG1056" s="12"/>
      <c r="BH1056" s="12"/>
      <c r="BI1056" s="12"/>
      <c r="BJ1056" s="12"/>
      <c r="BK1056" s="12"/>
    </row>
    <row r="1057" spans="33:63" x14ac:dyDescent="0.15">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E1057" s="12"/>
      <c r="BF1057" s="12"/>
      <c r="BG1057" s="12"/>
      <c r="BH1057" s="12"/>
      <c r="BI1057" s="12"/>
      <c r="BJ1057" s="12"/>
      <c r="BK1057" s="12"/>
    </row>
    <row r="1058" spans="33:63" x14ac:dyDescent="0.15">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E1058" s="12"/>
      <c r="BF1058" s="12"/>
      <c r="BG1058" s="12"/>
      <c r="BH1058" s="12"/>
      <c r="BI1058" s="12"/>
      <c r="BJ1058" s="12"/>
      <c r="BK1058" s="12"/>
    </row>
    <row r="1059" spans="33:63" x14ac:dyDescent="0.15">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E1059" s="12"/>
      <c r="BF1059" s="12"/>
      <c r="BG1059" s="12"/>
      <c r="BH1059" s="12"/>
      <c r="BI1059" s="12"/>
      <c r="BJ1059" s="12"/>
      <c r="BK1059" s="12"/>
    </row>
    <row r="1060" spans="33:63" x14ac:dyDescent="0.15">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E1060" s="12"/>
      <c r="BF1060" s="12"/>
      <c r="BG1060" s="12"/>
      <c r="BH1060" s="12"/>
      <c r="BI1060" s="12"/>
      <c r="BJ1060" s="12"/>
      <c r="BK1060" s="12"/>
    </row>
    <row r="1061" spans="33:63" x14ac:dyDescent="0.15">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E1061" s="12"/>
      <c r="BF1061" s="12"/>
      <c r="BG1061" s="12"/>
      <c r="BH1061" s="12"/>
      <c r="BI1061" s="12"/>
      <c r="BJ1061" s="12"/>
      <c r="BK1061" s="12"/>
    </row>
    <row r="1062" spans="33:63" x14ac:dyDescent="0.15">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E1062" s="12"/>
      <c r="BF1062" s="12"/>
      <c r="BG1062" s="12"/>
      <c r="BH1062" s="12"/>
      <c r="BI1062" s="12"/>
      <c r="BJ1062" s="12"/>
      <c r="BK1062" s="12"/>
    </row>
    <row r="1063" spans="33:63" x14ac:dyDescent="0.15">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E1063" s="12"/>
      <c r="BF1063" s="12"/>
      <c r="BG1063" s="12"/>
      <c r="BH1063" s="12"/>
      <c r="BI1063" s="12"/>
      <c r="BJ1063" s="12"/>
      <c r="BK1063" s="12"/>
    </row>
    <row r="1064" spans="33:63" x14ac:dyDescent="0.15">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E1064" s="12"/>
      <c r="BF1064" s="12"/>
      <c r="BG1064" s="12"/>
      <c r="BH1064" s="12"/>
      <c r="BI1064" s="12"/>
      <c r="BJ1064" s="12"/>
      <c r="BK1064" s="12"/>
    </row>
    <row r="1065" spans="33:63" x14ac:dyDescent="0.15">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E1065" s="12"/>
      <c r="BF1065" s="12"/>
      <c r="BG1065" s="12"/>
      <c r="BH1065" s="12"/>
      <c r="BI1065" s="12"/>
      <c r="BJ1065" s="12"/>
      <c r="BK1065" s="12"/>
    </row>
    <row r="1066" spans="33:63" x14ac:dyDescent="0.15">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E1066" s="12"/>
      <c r="BF1066" s="12"/>
      <c r="BG1066" s="12"/>
      <c r="BH1066" s="12"/>
      <c r="BI1066" s="12"/>
      <c r="BJ1066" s="12"/>
      <c r="BK1066" s="12"/>
    </row>
    <row r="1067" spans="33:63" x14ac:dyDescent="0.15">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E1067" s="12"/>
      <c r="BF1067" s="12"/>
      <c r="BG1067" s="12"/>
      <c r="BH1067" s="12"/>
      <c r="BI1067" s="12"/>
      <c r="BJ1067" s="12"/>
      <c r="BK1067" s="12"/>
    </row>
    <row r="1068" spans="33:63" x14ac:dyDescent="0.15">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E1068" s="12"/>
      <c r="BF1068" s="12"/>
      <c r="BG1068" s="12"/>
      <c r="BH1068" s="12"/>
      <c r="BI1068" s="12"/>
      <c r="BJ1068" s="12"/>
      <c r="BK1068" s="12"/>
    </row>
    <row r="1069" spans="33:63" x14ac:dyDescent="0.15">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E1069" s="12"/>
      <c r="BF1069" s="12"/>
      <c r="BG1069" s="12"/>
      <c r="BH1069" s="12"/>
      <c r="BI1069" s="12"/>
      <c r="BJ1069" s="12"/>
      <c r="BK1069" s="12"/>
    </row>
    <row r="1070" spans="33:63" x14ac:dyDescent="0.15">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E1070" s="12"/>
      <c r="BF1070" s="12"/>
      <c r="BG1070" s="12"/>
      <c r="BH1070" s="12"/>
      <c r="BI1070" s="12"/>
      <c r="BJ1070" s="12"/>
      <c r="BK1070" s="12"/>
    </row>
    <row r="1071" spans="33:63" x14ac:dyDescent="0.15">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E1071" s="12"/>
      <c r="BF1071" s="12"/>
      <c r="BG1071" s="12"/>
      <c r="BH1071" s="12"/>
      <c r="BI1071" s="12"/>
      <c r="BJ1071" s="12"/>
      <c r="BK1071" s="12"/>
    </row>
    <row r="1072" spans="33:63" x14ac:dyDescent="0.15">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E1072" s="12"/>
      <c r="BF1072" s="12"/>
      <c r="BG1072" s="12"/>
      <c r="BH1072" s="12"/>
      <c r="BI1072" s="12"/>
      <c r="BJ1072" s="12"/>
      <c r="BK1072" s="12"/>
    </row>
    <row r="1073" spans="33:63" x14ac:dyDescent="0.15">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E1073" s="12"/>
      <c r="BF1073" s="12"/>
      <c r="BG1073" s="12"/>
      <c r="BH1073" s="12"/>
      <c r="BI1073" s="12"/>
      <c r="BJ1073" s="12"/>
      <c r="BK1073" s="12"/>
    </row>
    <row r="1074" spans="33:63" x14ac:dyDescent="0.15">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E1074" s="12"/>
      <c r="BF1074" s="12"/>
      <c r="BG1074" s="12"/>
      <c r="BH1074" s="12"/>
      <c r="BI1074" s="12"/>
      <c r="BJ1074" s="12"/>
      <c r="BK1074" s="12"/>
    </row>
    <row r="1075" spans="33:63" x14ac:dyDescent="0.15">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E1075" s="12"/>
      <c r="BF1075" s="12"/>
      <c r="BG1075" s="12"/>
      <c r="BH1075" s="12"/>
      <c r="BI1075" s="12"/>
      <c r="BJ1075" s="12"/>
      <c r="BK1075" s="12"/>
    </row>
    <row r="1076" spans="33:63" x14ac:dyDescent="0.15">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E1076" s="12"/>
      <c r="BF1076" s="12"/>
      <c r="BG1076" s="12"/>
      <c r="BH1076" s="12"/>
      <c r="BI1076" s="12"/>
      <c r="BJ1076" s="12"/>
      <c r="BK1076" s="12"/>
    </row>
    <row r="1077" spans="33:63" x14ac:dyDescent="0.15">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E1077" s="12"/>
      <c r="BF1077" s="12"/>
      <c r="BG1077" s="12"/>
      <c r="BH1077" s="12"/>
      <c r="BI1077" s="12"/>
      <c r="BJ1077" s="12"/>
      <c r="BK1077" s="12"/>
    </row>
    <row r="1078" spans="33:63" x14ac:dyDescent="0.15">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E1078" s="12"/>
      <c r="BF1078" s="12"/>
      <c r="BG1078" s="12"/>
      <c r="BH1078" s="12"/>
      <c r="BI1078" s="12"/>
      <c r="BJ1078" s="12"/>
      <c r="BK1078" s="12"/>
    </row>
    <row r="1079" spans="33:63" x14ac:dyDescent="0.15">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E1079" s="12"/>
      <c r="BF1079" s="12"/>
      <c r="BG1079" s="12"/>
      <c r="BH1079" s="12"/>
      <c r="BI1079" s="12"/>
      <c r="BJ1079" s="12"/>
      <c r="BK1079" s="12"/>
    </row>
    <row r="1080" spans="33:63" x14ac:dyDescent="0.15">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E1080" s="12"/>
      <c r="BF1080" s="12"/>
      <c r="BG1080" s="12"/>
      <c r="BH1080" s="12"/>
      <c r="BI1080" s="12"/>
      <c r="BJ1080" s="12"/>
      <c r="BK1080" s="12"/>
    </row>
    <row r="1081" spans="33:63" x14ac:dyDescent="0.15">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E1081" s="12"/>
      <c r="BF1081" s="12"/>
      <c r="BG1081" s="12"/>
      <c r="BH1081" s="12"/>
      <c r="BI1081" s="12"/>
      <c r="BJ1081" s="12"/>
      <c r="BK1081" s="12"/>
    </row>
    <row r="1082" spans="33:63" x14ac:dyDescent="0.15">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E1082" s="12"/>
      <c r="BF1082" s="12"/>
      <c r="BG1082" s="12"/>
      <c r="BH1082" s="12"/>
      <c r="BI1082" s="12"/>
      <c r="BJ1082" s="12"/>
      <c r="BK1082" s="12"/>
    </row>
    <row r="1083" spans="33:63" x14ac:dyDescent="0.15">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E1083" s="12"/>
      <c r="BF1083" s="12"/>
      <c r="BG1083" s="12"/>
      <c r="BH1083" s="12"/>
      <c r="BI1083" s="12"/>
      <c r="BJ1083" s="12"/>
      <c r="BK1083" s="12"/>
    </row>
    <row r="1084" spans="33:63" x14ac:dyDescent="0.15">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E1084" s="12"/>
      <c r="BF1084" s="12"/>
      <c r="BG1084" s="12"/>
      <c r="BH1084" s="12"/>
      <c r="BI1084" s="12"/>
      <c r="BJ1084" s="12"/>
      <c r="BK1084" s="12"/>
    </row>
    <row r="1085" spans="33:63" x14ac:dyDescent="0.15">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E1085" s="12"/>
      <c r="BF1085" s="12"/>
      <c r="BG1085" s="12"/>
      <c r="BH1085" s="12"/>
      <c r="BI1085" s="12"/>
      <c r="BJ1085" s="12"/>
      <c r="BK1085" s="12"/>
    </row>
    <row r="1086" spans="33:63" x14ac:dyDescent="0.15">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E1086" s="12"/>
      <c r="BF1086" s="12"/>
      <c r="BG1086" s="12"/>
      <c r="BH1086" s="12"/>
      <c r="BI1086" s="12"/>
      <c r="BJ1086" s="12"/>
      <c r="BK1086" s="12"/>
    </row>
    <row r="1087" spans="33:63" x14ac:dyDescent="0.15">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E1087" s="12"/>
      <c r="BF1087" s="12"/>
      <c r="BG1087" s="12"/>
      <c r="BH1087" s="12"/>
      <c r="BI1087" s="12"/>
      <c r="BJ1087" s="12"/>
      <c r="BK1087" s="12"/>
    </row>
    <row r="1088" spans="33:63" x14ac:dyDescent="0.15">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E1088" s="12"/>
      <c r="BF1088" s="12"/>
      <c r="BG1088" s="12"/>
      <c r="BH1088" s="12"/>
      <c r="BI1088" s="12"/>
      <c r="BJ1088" s="12"/>
      <c r="BK1088" s="12"/>
    </row>
    <row r="1089" spans="33:63" x14ac:dyDescent="0.15">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E1089" s="12"/>
      <c r="BF1089" s="12"/>
      <c r="BG1089" s="12"/>
      <c r="BH1089" s="12"/>
      <c r="BI1089" s="12"/>
      <c r="BJ1089" s="12"/>
      <c r="BK1089" s="12"/>
    </row>
    <row r="1090" spans="33:63" x14ac:dyDescent="0.15">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E1090" s="12"/>
      <c r="BF1090" s="12"/>
      <c r="BG1090" s="12"/>
      <c r="BH1090" s="12"/>
      <c r="BI1090" s="12"/>
      <c r="BJ1090" s="12"/>
      <c r="BK1090" s="12"/>
    </row>
    <row r="1091" spans="33:63" x14ac:dyDescent="0.15">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E1091" s="12"/>
      <c r="BF1091" s="12"/>
      <c r="BG1091" s="12"/>
      <c r="BH1091" s="12"/>
      <c r="BI1091" s="12"/>
      <c r="BJ1091" s="12"/>
      <c r="BK1091" s="12"/>
    </row>
    <row r="1092" spans="33:63" x14ac:dyDescent="0.15">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E1092" s="12"/>
      <c r="BF1092" s="12"/>
      <c r="BG1092" s="12"/>
      <c r="BH1092" s="12"/>
      <c r="BI1092" s="12"/>
      <c r="BJ1092" s="12"/>
      <c r="BK1092" s="12"/>
    </row>
    <row r="1093" spans="33:63" x14ac:dyDescent="0.15">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E1093" s="12"/>
      <c r="BF1093" s="12"/>
      <c r="BG1093" s="12"/>
      <c r="BH1093" s="12"/>
      <c r="BI1093" s="12"/>
      <c r="BJ1093" s="12"/>
      <c r="BK1093" s="12"/>
    </row>
    <row r="1094" spans="33:63" x14ac:dyDescent="0.15">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E1094" s="12"/>
      <c r="BF1094" s="12"/>
      <c r="BG1094" s="12"/>
      <c r="BH1094" s="12"/>
      <c r="BI1094" s="12"/>
      <c r="BJ1094" s="12"/>
      <c r="BK1094" s="12"/>
    </row>
    <row r="1095" spans="33:63" x14ac:dyDescent="0.15">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E1095" s="12"/>
      <c r="BF1095" s="12"/>
      <c r="BG1095" s="12"/>
      <c r="BH1095" s="12"/>
      <c r="BI1095" s="12"/>
      <c r="BJ1095" s="12"/>
      <c r="BK1095" s="12"/>
    </row>
    <row r="1096" spans="33:63" x14ac:dyDescent="0.15">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E1096" s="12"/>
      <c r="BF1096" s="12"/>
      <c r="BG1096" s="12"/>
      <c r="BH1096" s="12"/>
      <c r="BI1096" s="12"/>
      <c r="BJ1096" s="12"/>
      <c r="BK1096" s="12"/>
    </row>
    <row r="1097" spans="33:63" x14ac:dyDescent="0.15">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E1097" s="12"/>
      <c r="BF1097" s="12"/>
      <c r="BG1097" s="12"/>
      <c r="BH1097" s="12"/>
      <c r="BI1097" s="12"/>
      <c r="BJ1097" s="12"/>
      <c r="BK1097" s="12"/>
    </row>
    <row r="1098" spans="33:63" x14ac:dyDescent="0.15">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E1098" s="12"/>
      <c r="BF1098" s="12"/>
      <c r="BG1098" s="12"/>
      <c r="BH1098" s="12"/>
      <c r="BI1098" s="12"/>
      <c r="BJ1098" s="12"/>
      <c r="BK1098" s="12"/>
    </row>
    <row r="1099" spans="33:63" x14ac:dyDescent="0.15">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E1099" s="12"/>
      <c r="BF1099" s="12"/>
      <c r="BG1099" s="12"/>
      <c r="BH1099" s="12"/>
      <c r="BI1099" s="12"/>
      <c r="BJ1099" s="12"/>
      <c r="BK1099" s="12"/>
    </row>
    <row r="1100" spans="33:63" x14ac:dyDescent="0.15">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E1100" s="12"/>
      <c r="BF1100" s="12"/>
      <c r="BG1100" s="12"/>
      <c r="BH1100" s="12"/>
      <c r="BI1100" s="12"/>
      <c r="BJ1100" s="12"/>
      <c r="BK1100" s="12"/>
    </row>
    <row r="1101" spans="33:63" x14ac:dyDescent="0.15">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E1101" s="12"/>
      <c r="BF1101" s="12"/>
      <c r="BG1101" s="12"/>
      <c r="BH1101" s="12"/>
      <c r="BI1101" s="12"/>
      <c r="BJ1101" s="12"/>
      <c r="BK1101" s="12"/>
    </row>
    <row r="1102" spans="33:63" x14ac:dyDescent="0.15">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E1102" s="12"/>
      <c r="BF1102" s="12"/>
      <c r="BG1102" s="12"/>
      <c r="BH1102" s="12"/>
      <c r="BI1102" s="12"/>
      <c r="BJ1102" s="12"/>
      <c r="BK1102" s="12"/>
    </row>
    <row r="1103" spans="33:63" x14ac:dyDescent="0.15">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E1103" s="12"/>
      <c r="BF1103" s="12"/>
      <c r="BG1103" s="12"/>
      <c r="BH1103" s="12"/>
      <c r="BI1103" s="12"/>
      <c r="BJ1103" s="12"/>
      <c r="BK1103" s="12"/>
    </row>
    <row r="1104" spans="33:63" x14ac:dyDescent="0.15">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E1104" s="12"/>
      <c r="BF1104" s="12"/>
      <c r="BG1104" s="12"/>
      <c r="BH1104" s="12"/>
      <c r="BI1104" s="12"/>
      <c r="BJ1104" s="12"/>
      <c r="BK1104" s="12"/>
    </row>
    <row r="1105" spans="33:63" x14ac:dyDescent="0.15">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E1105" s="12"/>
      <c r="BF1105" s="12"/>
      <c r="BG1105" s="12"/>
      <c r="BH1105" s="12"/>
      <c r="BI1105" s="12"/>
      <c r="BJ1105" s="12"/>
      <c r="BK1105" s="12"/>
    </row>
    <row r="1106" spans="33:63" x14ac:dyDescent="0.15">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E1106" s="12"/>
      <c r="BF1106" s="12"/>
      <c r="BG1106" s="12"/>
      <c r="BH1106" s="12"/>
      <c r="BI1106" s="12"/>
      <c r="BJ1106" s="12"/>
      <c r="BK1106" s="12"/>
    </row>
    <row r="1107" spans="33:63" x14ac:dyDescent="0.15">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E1107" s="12"/>
      <c r="BF1107" s="12"/>
      <c r="BG1107" s="12"/>
      <c r="BH1107" s="12"/>
      <c r="BI1107" s="12"/>
      <c r="BJ1107" s="12"/>
      <c r="BK1107" s="12"/>
    </row>
    <row r="1108" spans="33:63" x14ac:dyDescent="0.15">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E1108" s="12"/>
      <c r="BF1108" s="12"/>
      <c r="BG1108" s="12"/>
      <c r="BH1108" s="12"/>
      <c r="BI1108" s="12"/>
      <c r="BJ1108" s="12"/>
      <c r="BK1108" s="12"/>
    </row>
    <row r="1109" spans="33:63" x14ac:dyDescent="0.15">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E1109" s="12"/>
      <c r="BF1109" s="12"/>
      <c r="BG1109" s="12"/>
      <c r="BH1109" s="12"/>
      <c r="BI1109" s="12"/>
      <c r="BJ1109" s="12"/>
      <c r="BK1109" s="12"/>
    </row>
    <row r="1110" spans="33:63" x14ac:dyDescent="0.15">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E1110" s="12"/>
      <c r="BF1110" s="12"/>
      <c r="BG1110" s="12"/>
      <c r="BH1110" s="12"/>
      <c r="BI1110" s="12"/>
      <c r="BJ1110" s="12"/>
      <c r="BK1110" s="12"/>
    </row>
    <row r="1111" spans="33:63" x14ac:dyDescent="0.15">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E1111" s="12"/>
      <c r="BF1111" s="12"/>
      <c r="BG1111" s="12"/>
      <c r="BH1111" s="12"/>
      <c r="BI1111" s="12"/>
      <c r="BJ1111" s="12"/>
      <c r="BK1111" s="12"/>
    </row>
    <row r="1112" spans="33:63" x14ac:dyDescent="0.15">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E1112" s="12"/>
      <c r="BF1112" s="12"/>
      <c r="BG1112" s="12"/>
      <c r="BH1112" s="12"/>
      <c r="BI1112" s="12"/>
      <c r="BJ1112" s="12"/>
      <c r="BK1112" s="12"/>
    </row>
    <row r="1113" spans="33:63" x14ac:dyDescent="0.15">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E1113" s="12"/>
      <c r="BF1113" s="12"/>
      <c r="BG1113" s="12"/>
      <c r="BH1113" s="12"/>
      <c r="BI1113" s="12"/>
      <c r="BJ1113" s="12"/>
      <c r="BK1113" s="12"/>
    </row>
    <row r="1114" spans="33:63" x14ac:dyDescent="0.15">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E1114" s="12"/>
      <c r="BF1114" s="12"/>
      <c r="BG1114" s="12"/>
      <c r="BH1114" s="12"/>
      <c r="BI1114" s="12"/>
      <c r="BJ1114" s="12"/>
      <c r="BK1114" s="12"/>
    </row>
    <row r="1115" spans="33:63" x14ac:dyDescent="0.15">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E1115" s="12"/>
      <c r="BF1115" s="12"/>
      <c r="BG1115" s="12"/>
      <c r="BH1115" s="12"/>
      <c r="BI1115" s="12"/>
      <c r="BJ1115" s="12"/>
      <c r="BK1115" s="12"/>
    </row>
    <row r="1116" spans="33:63" x14ac:dyDescent="0.15">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E1116" s="12"/>
      <c r="BF1116" s="12"/>
      <c r="BG1116" s="12"/>
      <c r="BH1116" s="12"/>
      <c r="BI1116" s="12"/>
      <c r="BJ1116" s="12"/>
      <c r="BK1116" s="12"/>
    </row>
    <row r="1117" spans="33:63" x14ac:dyDescent="0.15">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E1117" s="12"/>
      <c r="BF1117" s="12"/>
      <c r="BG1117" s="12"/>
      <c r="BH1117" s="12"/>
      <c r="BI1117" s="12"/>
      <c r="BJ1117" s="12"/>
      <c r="BK1117" s="12"/>
    </row>
    <row r="1118" spans="33:63" x14ac:dyDescent="0.15">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E1118" s="12"/>
      <c r="BF1118" s="12"/>
      <c r="BG1118" s="12"/>
      <c r="BH1118" s="12"/>
      <c r="BI1118" s="12"/>
      <c r="BJ1118" s="12"/>
      <c r="BK1118" s="12"/>
    </row>
    <row r="1119" spans="33:63" x14ac:dyDescent="0.15">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E1119" s="12"/>
      <c r="BF1119" s="12"/>
      <c r="BG1119" s="12"/>
      <c r="BH1119" s="12"/>
      <c r="BI1119" s="12"/>
      <c r="BJ1119" s="12"/>
      <c r="BK1119" s="12"/>
    </row>
    <row r="1120" spans="33:63" x14ac:dyDescent="0.15">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E1120" s="12"/>
      <c r="BF1120" s="12"/>
      <c r="BG1120" s="12"/>
      <c r="BH1120" s="12"/>
      <c r="BI1120" s="12"/>
      <c r="BJ1120" s="12"/>
      <c r="BK1120" s="12"/>
    </row>
    <row r="1121" spans="33:63" x14ac:dyDescent="0.15">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E1121" s="12"/>
      <c r="BF1121" s="12"/>
      <c r="BG1121" s="12"/>
      <c r="BH1121" s="12"/>
      <c r="BI1121" s="12"/>
      <c r="BJ1121" s="12"/>
      <c r="BK1121" s="12"/>
    </row>
    <row r="1122" spans="33:63" x14ac:dyDescent="0.15">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E1122" s="12"/>
      <c r="BF1122" s="12"/>
      <c r="BG1122" s="12"/>
      <c r="BH1122" s="12"/>
      <c r="BI1122" s="12"/>
      <c r="BJ1122" s="12"/>
      <c r="BK1122" s="12"/>
    </row>
    <row r="1123" spans="33:63" x14ac:dyDescent="0.15">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E1123" s="12"/>
      <c r="BF1123" s="12"/>
      <c r="BG1123" s="12"/>
      <c r="BH1123" s="12"/>
      <c r="BI1123" s="12"/>
      <c r="BJ1123" s="12"/>
      <c r="BK1123" s="12"/>
    </row>
    <row r="1124" spans="33:63" x14ac:dyDescent="0.15">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E1124" s="12"/>
      <c r="BF1124" s="12"/>
      <c r="BG1124" s="12"/>
      <c r="BH1124" s="12"/>
      <c r="BI1124" s="12"/>
      <c r="BJ1124" s="12"/>
      <c r="BK1124" s="12"/>
    </row>
    <row r="1125" spans="33:63" x14ac:dyDescent="0.15">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E1125" s="12"/>
      <c r="BF1125" s="12"/>
      <c r="BG1125" s="12"/>
      <c r="BH1125" s="12"/>
      <c r="BI1125" s="12"/>
      <c r="BJ1125" s="12"/>
      <c r="BK1125" s="12"/>
    </row>
    <row r="1126" spans="33:63" x14ac:dyDescent="0.15">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E1126" s="12"/>
      <c r="BF1126" s="12"/>
      <c r="BG1126" s="12"/>
      <c r="BH1126" s="12"/>
      <c r="BI1126" s="12"/>
      <c r="BJ1126" s="12"/>
      <c r="BK1126" s="12"/>
    </row>
    <row r="1127" spans="33:63" x14ac:dyDescent="0.15">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E1127" s="12"/>
      <c r="BF1127" s="12"/>
      <c r="BG1127" s="12"/>
      <c r="BH1127" s="12"/>
      <c r="BI1127" s="12"/>
      <c r="BJ1127" s="12"/>
      <c r="BK1127" s="12"/>
    </row>
    <row r="1128" spans="33:63" x14ac:dyDescent="0.15">
      <c r="AG1128" s="12"/>
      <c r="AH1128" s="12"/>
      <c r="AI1128" s="12"/>
      <c r="AJ1128" s="12"/>
      <c r="AK1128" s="12"/>
      <c r="AL1128" s="12"/>
      <c r="AM1128" s="12"/>
      <c r="AN1128" s="12"/>
      <c r="AO1128" s="12"/>
      <c r="AP1128" s="12"/>
      <c r="AQ1128" s="12"/>
      <c r="AR1128" s="12"/>
      <c r="AS1128" s="12"/>
      <c r="AT1128" s="12"/>
      <c r="AU1128" s="12"/>
      <c r="AV1128" s="12"/>
      <c r="AW1128" s="12"/>
      <c r="AX1128" s="12"/>
      <c r="AY1128" s="12"/>
      <c r="AZ1128" s="12"/>
      <c r="BA1128" s="12"/>
      <c r="BB1128" s="12"/>
      <c r="BC1128" s="12"/>
      <c r="BE1128" s="12"/>
      <c r="BF1128" s="12"/>
      <c r="BG1128" s="12"/>
      <c r="BH1128" s="12"/>
      <c r="BI1128" s="12"/>
      <c r="BJ1128" s="12"/>
      <c r="BK1128" s="12"/>
    </row>
    <row r="1129" spans="33:63" x14ac:dyDescent="0.15">
      <c r="AG1129" s="12"/>
      <c r="AH1129" s="12"/>
      <c r="AI1129" s="12"/>
      <c r="AJ1129" s="12"/>
      <c r="AK1129" s="12"/>
      <c r="AL1129" s="12"/>
      <c r="AM1129" s="12"/>
      <c r="AN1129" s="12"/>
      <c r="AO1129" s="12"/>
      <c r="AP1129" s="12"/>
      <c r="AQ1129" s="12"/>
      <c r="AR1129" s="12"/>
      <c r="AS1129" s="12"/>
      <c r="AT1129" s="12"/>
      <c r="AU1129" s="12"/>
      <c r="AV1129" s="12"/>
      <c r="AW1129" s="12"/>
      <c r="AX1129" s="12"/>
      <c r="AY1129" s="12"/>
      <c r="AZ1129" s="12"/>
      <c r="BA1129" s="12"/>
      <c r="BB1129" s="12"/>
      <c r="BC1129" s="12"/>
      <c r="BE1129" s="12"/>
      <c r="BF1129" s="12"/>
      <c r="BG1129" s="12"/>
      <c r="BH1129" s="12"/>
      <c r="BI1129" s="12"/>
      <c r="BJ1129" s="12"/>
      <c r="BK1129" s="12"/>
    </row>
    <row r="1130" spans="33:63" x14ac:dyDescent="0.15">
      <c r="AG1130" s="12"/>
      <c r="AH1130" s="12"/>
      <c r="AI1130" s="12"/>
      <c r="AJ1130" s="12"/>
      <c r="AK1130" s="12"/>
      <c r="AL1130" s="12"/>
      <c r="AM1130" s="12"/>
      <c r="AN1130" s="12"/>
      <c r="AO1130" s="12"/>
      <c r="AP1130" s="12"/>
      <c r="AQ1130" s="12"/>
      <c r="AR1130" s="12"/>
      <c r="AS1130" s="12"/>
      <c r="AT1130" s="12"/>
      <c r="AU1130" s="12"/>
      <c r="AV1130" s="12"/>
      <c r="AW1130" s="12"/>
      <c r="AX1130" s="12"/>
      <c r="AY1130" s="12"/>
      <c r="AZ1130" s="12"/>
      <c r="BA1130" s="12"/>
      <c r="BB1130" s="12"/>
      <c r="BC1130" s="12"/>
      <c r="BE1130" s="12"/>
      <c r="BF1130" s="12"/>
      <c r="BG1130" s="12"/>
      <c r="BH1130" s="12"/>
      <c r="BI1130" s="12"/>
      <c r="BJ1130" s="12"/>
      <c r="BK1130" s="12"/>
    </row>
    <row r="1131" spans="33:63" x14ac:dyDescent="0.15">
      <c r="AG1131" s="12"/>
      <c r="AH1131" s="12"/>
      <c r="AI1131" s="12"/>
      <c r="AJ1131" s="12"/>
      <c r="AK1131" s="12"/>
      <c r="AL1131" s="12"/>
      <c r="AM1131" s="12"/>
      <c r="AN1131" s="12"/>
      <c r="AO1131" s="12"/>
      <c r="AP1131" s="12"/>
      <c r="AQ1131" s="12"/>
      <c r="AR1131" s="12"/>
      <c r="AS1131" s="12"/>
      <c r="AT1131" s="12"/>
      <c r="AU1131" s="12"/>
      <c r="AV1131" s="12"/>
      <c r="AW1131" s="12"/>
      <c r="AX1131" s="12"/>
      <c r="AY1131" s="12"/>
      <c r="AZ1131" s="12"/>
      <c r="BA1131" s="12"/>
      <c r="BB1131" s="12"/>
      <c r="BC1131" s="12"/>
      <c r="BE1131" s="12"/>
      <c r="BF1131" s="12"/>
      <c r="BG1131" s="12"/>
      <c r="BH1131" s="12"/>
      <c r="BI1131" s="12"/>
      <c r="BJ1131" s="12"/>
      <c r="BK1131" s="12"/>
    </row>
    <row r="1132" spans="33:63" x14ac:dyDescent="0.15">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c r="BB1132" s="12"/>
      <c r="BC1132" s="12"/>
      <c r="BE1132" s="12"/>
      <c r="BF1132" s="12"/>
      <c r="BG1132" s="12"/>
      <c r="BH1132" s="12"/>
      <c r="BI1132" s="12"/>
      <c r="BJ1132" s="12"/>
      <c r="BK1132" s="12"/>
    </row>
    <row r="1133" spans="33:63" x14ac:dyDescent="0.15">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c r="BB1133" s="12"/>
      <c r="BC1133" s="12"/>
      <c r="BE1133" s="12"/>
      <c r="BF1133" s="12"/>
      <c r="BG1133" s="12"/>
      <c r="BH1133" s="12"/>
      <c r="BI1133" s="12"/>
      <c r="BJ1133" s="12"/>
      <c r="BK1133" s="12"/>
    </row>
    <row r="1134" spans="33:63" x14ac:dyDescent="0.15">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E1134" s="12"/>
      <c r="BF1134" s="12"/>
      <c r="BG1134" s="12"/>
      <c r="BH1134" s="12"/>
      <c r="BI1134" s="12"/>
      <c r="BJ1134" s="12"/>
      <c r="BK1134" s="12"/>
    </row>
    <row r="1135" spans="33:63" x14ac:dyDescent="0.15">
      <c r="AG1135" s="12"/>
      <c r="AH1135" s="12"/>
      <c r="AI1135" s="12"/>
      <c r="AJ1135" s="12"/>
      <c r="AK1135" s="12"/>
      <c r="AL1135" s="12"/>
      <c r="AM1135" s="12"/>
      <c r="AN1135" s="12"/>
      <c r="AO1135" s="12"/>
      <c r="AP1135" s="12"/>
      <c r="AQ1135" s="12"/>
      <c r="AR1135" s="12"/>
      <c r="AS1135" s="12"/>
      <c r="AT1135" s="12"/>
      <c r="AU1135" s="12"/>
      <c r="AV1135" s="12"/>
      <c r="AW1135" s="12"/>
      <c r="AX1135" s="12"/>
      <c r="AY1135" s="12"/>
      <c r="AZ1135" s="12"/>
      <c r="BA1135" s="12"/>
      <c r="BB1135" s="12"/>
      <c r="BC1135" s="12"/>
      <c r="BE1135" s="12"/>
      <c r="BF1135" s="12"/>
      <c r="BG1135" s="12"/>
      <c r="BH1135" s="12"/>
      <c r="BI1135" s="12"/>
      <c r="BJ1135" s="12"/>
      <c r="BK1135" s="12"/>
    </row>
    <row r="1136" spans="33:63" x14ac:dyDescent="0.15">
      <c r="AG1136" s="12"/>
      <c r="AH1136" s="12"/>
      <c r="AI1136" s="12"/>
      <c r="AJ1136" s="12"/>
      <c r="AK1136" s="12"/>
      <c r="AL1136" s="12"/>
      <c r="AM1136" s="12"/>
      <c r="AN1136" s="12"/>
      <c r="AO1136" s="12"/>
      <c r="AP1136" s="12"/>
      <c r="AQ1136" s="12"/>
      <c r="AR1136" s="12"/>
      <c r="AS1136" s="12"/>
      <c r="AT1136" s="12"/>
      <c r="AU1136" s="12"/>
      <c r="AV1136" s="12"/>
      <c r="AW1136" s="12"/>
      <c r="AX1136" s="12"/>
      <c r="AY1136" s="12"/>
      <c r="AZ1136" s="12"/>
      <c r="BA1136" s="12"/>
      <c r="BB1136" s="12"/>
      <c r="BC1136" s="12"/>
      <c r="BE1136" s="12"/>
      <c r="BF1136" s="12"/>
      <c r="BG1136" s="12"/>
      <c r="BH1136" s="12"/>
      <c r="BI1136" s="12"/>
      <c r="BJ1136" s="12"/>
      <c r="BK1136" s="12"/>
    </row>
    <row r="1137" spans="33:63" x14ac:dyDescent="0.15">
      <c r="AG1137" s="12"/>
      <c r="AH1137" s="12"/>
      <c r="AI1137" s="12"/>
      <c r="AJ1137" s="12"/>
      <c r="AK1137" s="12"/>
      <c r="AL1137" s="12"/>
      <c r="AM1137" s="12"/>
      <c r="AN1137" s="12"/>
      <c r="AO1137" s="12"/>
      <c r="AP1137" s="12"/>
      <c r="AQ1137" s="12"/>
      <c r="AR1137" s="12"/>
      <c r="AS1137" s="12"/>
      <c r="AT1137" s="12"/>
      <c r="AU1137" s="12"/>
      <c r="AV1137" s="12"/>
      <c r="AW1137" s="12"/>
      <c r="AX1137" s="12"/>
      <c r="AY1137" s="12"/>
      <c r="AZ1137" s="12"/>
      <c r="BA1137" s="12"/>
      <c r="BB1137" s="12"/>
      <c r="BC1137" s="12"/>
      <c r="BE1137" s="12"/>
      <c r="BF1137" s="12"/>
      <c r="BG1137" s="12"/>
      <c r="BH1137" s="12"/>
      <c r="BI1137" s="12"/>
      <c r="BJ1137" s="12"/>
      <c r="BK1137" s="12"/>
    </row>
    <row r="1138" spans="33:63" x14ac:dyDescent="0.15">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c r="BB1138" s="12"/>
      <c r="BC1138" s="12"/>
      <c r="BE1138" s="12"/>
      <c r="BF1138" s="12"/>
      <c r="BG1138" s="12"/>
      <c r="BH1138" s="12"/>
      <c r="BI1138" s="12"/>
      <c r="BJ1138" s="12"/>
      <c r="BK1138" s="12"/>
    </row>
    <row r="1139" spans="33:63" x14ac:dyDescent="0.15">
      <c r="AG1139" s="12"/>
      <c r="AH1139" s="12"/>
      <c r="AI1139" s="12"/>
      <c r="AJ1139" s="12"/>
      <c r="AK1139" s="12"/>
      <c r="AL1139" s="12"/>
      <c r="AM1139" s="12"/>
      <c r="AN1139" s="12"/>
      <c r="AO1139" s="12"/>
      <c r="AP1139" s="12"/>
      <c r="AQ1139" s="12"/>
      <c r="AR1139" s="12"/>
      <c r="AS1139" s="12"/>
      <c r="AT1139" s="12"/>
      <c r="AU1139" s="12"/>
      <c r="AV1139" s="12"/>
      <c r="AW1139" s="12"/>
      <c r="AX1139" s="12"/>
      <c r="AY1139" s="12"/>
      <c r="AZ1139" s="12"/>
      <c r="BA1139" s="12"/>
      <c r="BB1139" s="12"/>
      <c r="BC1139" s="12"/>
      <c r="BE1139" s="12"/>
      <c r="BF1139" s="12"/>
      <c r="BG1139" s="12"/>
      <c r="BH1139" s="12"/>
      <c r="BI1139" s="12"/>
      <c r="BJ1139" s="12"/>
      <c r="BK1139" s="12"/>
    </row>
    <row r="1140" spans="33:63" x14ac:dyDescent="0.15">
      <c r="AG1140" s="12"/>
      <c r="AH1140" s="12"/>
      <c r="AI1140" s="12"/>
      <c r="AJ1140" s="12"/>
      <c r="AK1140" s="12"/>
      <c r="AL1140" s="12"/>
      <c r="AM1140" s="12"/>
      <c r="AN1140" s="12"/>
      <c r="AO1140" s="12"/>
      <c r="AP1140" s="12"/>
      <c r="AQ1140" s="12"/>
      <c r="AR1140" s="12"/>
      <c r="AS1140" s="12"/>
      <c r="AT1140" s="12"/>
      <c r="AU1140" s="12"/>
      <c r="AV1140" s="12"/>
      <c r="AW1140" s="12"/>
      <c r="AX1140" s="12"/>
      <c r="AY1140" s="12"/>
      <c r="AZ1140" s="12"/>
      <c r="BA1140" s="12"/>
      <c r="BB1140" s="12"/>
      <c r="BC1140" s="12"/>
      <c r="BE1140" s="12"/>
      <c r="BF1140" s="12"/>
      <c r="BG1140" s="12"/>
      <c r="BH1140" s="12"/>
      <c r="BI1140" s="12"/>
      <c r="BJ1140" s="12"/>
      <c r="BK1140" s="12"/>
    </row>
    <row r="1141" spans="33:63" x14ac:dyDescent="0.15">
      <c r="AG1141" s="12"/>
      <c r="AH1141" s="12"/>
      <c r="AI1141" s="12"/>
      <c r="AJ1141" s="12"/>
      <c r="AK1141" s="12"/>
      <c r="AL1141" s="12"/>
      <c r="AM1141" s="12"/>
      <c r="AN1141" s="12"/>
      <c r="AO1141" s="12"/>
      <c r="AP1141" s="12"/>
      <c r="AQ1141" s="12"/>
      <c r="AR1141" s="12"/>
      <c r="AS1141" s="12"/>
      <c r="AT1141" s="12"/>
      <c r="AU1141" s="12"/>
      <c r="AV1141" s="12"/>
      <c r="AW1141" s="12"/>
      <c r="AX1141" s="12"/>
      <c r="AY1141" s="12"/>
      <c r="AZ1141" s="12"/>
      <c r="BA1141" s="12"/>
      <c r="BB1141" s="12"/>
      <c r="BC1141" s="12"/>
      <c r="BE1141" s="12"/>
      <c r="BF1141" s="12"/>
      <c r="BG1141" s="12"/>
      <c r="BH1141" s="12"/>
      <c r="BI1141" s="12"/>
      <c r="BJ1141" s="12"/>
      <c r="BK1141" s="12"/>
    </row>
    <row r="1142" spans="33:63" x14ac:dyDescent="0.15">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E1142" s="12"/>
      <c r="BF1142" s="12"/>
      <c r="BG1142" s="12"/>
      <c r="BH1142" s="12"/>
      <c r="BI1142" s="12"/>
      <c r="BJ1142" s="12"/>
      <c r="BK1142" s="12"/>
    </row>
    <row r="1143" spans="33:63" x14ac:dyDescent="0.15">
      <c r="AG1143" s="12"/>
      <c r="AH1143" s="12"/>
      <c r="AI1143" s="12"/>
      <c r="AJ1143" s="12"/>
      <c r="AK1143" s="12"/>
      <c r="AL1143" s="12"/>
      <c r="AM1143" s="12"/>
      <c r="AN1143" s="12"/>
      <c r="AO1143" s="12"/>
      <c r="AP1143" s="12"/>
      <c r="AQ1143" s="12"/>
      <c r="AR1143" s="12"/>
      <c r="AS1143" s="12"/>
      <c r="AT1143" s="12"/>
      <c r="AU1143" s="12"/>
      <c r="AV1143" s="12"/>
      <c r="AW1143" s="12"/>
      <c r="AX1143" s="12"/>
      <c r="AY1143" s="12"/>
      <c r="AZ1143" s="12"/>
      <c r="BA1143" s="12"/>
      <c r="BB1143" s="12"/>
      <c r="BC1143" s="12"/>
      <c r="BE1143" s="12"/>
      <c r="BF1143" s="12"/>
      <c r="BG1143" s="12"/>
      <c r="BH1143" s="12"/>
      <c r="BI1143" s="12"/>
      <c r="BJ1143" s="12"/>
      <c r="BK1143" s="12"/>
    </row>
    <row r="1144" spans="33:63" x14ac:dyDescent="0.15">
      <c r="AG1144" s="12"/>
      <c r="AH1144" s="12"/>
      <c r="AI1144" s="12"/>
      <c r="AJ1144" s="12"/>
      <c r="AK1144" s="12"/>
      <c r="AL1144" s="12"/>
      <c r="AM1144" s="12"/>
      <c r="AN1144" s="12"/>
      <c r="AO1144" s="12"/>
      <c r="AP1144" s="12"/>
      <c r="AQ1144" s="12"/>
      <c r="AR1144" s="12"/>
      <c r="AS1144" s="12"/>
      <c r="AT1144" s="12"/>
      <c r="AU1144" s="12"/>
      <c r="AV1144" s="12"/>
      <c r="AW1144" s="12"/>
      <c r="AX1144" s="12"/>
      <c r="AY1144" s="12"/>
      <c r="AZ1144" s="12"/>
      <c r="BA1144" s="12"/>
      <c r="BB1144" s="12"/>
      <c r="BC1144" s="12"/>
      <c r="BE1144" s="12"/>
      <c r="BF1144" s="12"/>
      <c r="BG1144" s="12"/>
      <c r="BH1144" s="12"/>
      <c r="BI1144" s="12"/>
      <c r="BJ1144" s="12"/>
      <c r="BK1144" s="12"/>
    </row>
    <row r="1145" spans="33:63" x14ac:dyDescent="0.15">
      <c r="AG1145" s="12"/>
      <c r="AH1145" s="12"/>
      <c r="AI1145" s="12"/>
      <c r="AJ1145" s="12"/>
      <c r="AK1145" s="12"/>
      <c r="AL1145" s="12"/>
      <c r="AM1145" s="12"/>
      <c r="AN1145" s="12"/>
      <c r="AO1145" s="12"/>
      <c r="AP1145" s="12"/>
      <c r="AQ1145" s="12"/>
      <c r="AR1145" s="12"/>
      <c r="AS1145" s="12"/>
      <c r="AT1145" s="12"/>
      <c r="AU1145" s="12"/>
      <c r="AV1145" s="12"/>
      <c r="AW1145" s="12"/>
      <c r="AX1145" s="12"/>
      <c r="AY1145" s="12"/>
      <c r="AZ1145" s="12"/>
      <c r="BA1145" s="12"/>
      <c r="BB1145" s="12"/>
      <c r="BC1145" s="12"/>
      <c r="BE1145" s="12"/>
      <c r="BF1145" s="12"/>
      <c r="BG1145" s="12"/>
      <c r="BH1145" s="12"/>
      <c r="BI1145" s="12"/>
      <c r="BJ1145" s="12"/>
      <c r="BK1145" s="12"/>
    </row>
    <row r="1146" spans="33:63" x14ac:dyDescent="0.15">
      <c r="AG1146" s="12"/>
      <c r="AH1146" s="12"/>
      <c r="AI1146" s="12"/>
      <c r="AJ1146" s="12"/>
      <c r="AK1146" s="12"/>
      <c r="AL1146" s="12"/>
      <c r="AM1146" s="12"/>
      <c r="AN1146" s="12"/>
      <c r="AO1146" s="12"/>
      <c r="AP1146" s="12"/>
      <c r="AQ1146" s="12"/>
      <c r="AR1146" s="12"/>
      <c r="AS1146" s="12"/>
      <c r="AT1146" s="12"/>
      <c r="AU1146" s="12"/>
      <c r="AV1146" s="12"/>
      <c r="AW1146" s="12"/>
      <c r="AX1146" s="12"/>
      <c r="AY1146" s="12"/>
      <c r="AZ1146" s="12"/>
      <c r="BA1146" s="12"/>
      <c r="BB1146" s="12"/>
      <c r="BC1146" s="12"/>
      <c r="BE1146" s="12"/>
      <c r="BF1146" s="12"/>
      <c r="BG1146" s="12"/>
      <c r="BH1146" s="12"/>
      <c r="BI1146" s="12"/>
      <c r="BJ1146" s="12"/>
      <c r="BK1146" s="12"/>
    </row>
    <row r="1147" spans="33:63" x14ac:dyDescent="0.15">
      <c r="AG1147" s="12"/>
      <c r="AH1147" s="12"/>
      <c r="AI1147" s="12"/>
      <c r="AJ1147" s="12"/>
      <c r="AK1147" s="12"/>
      <c r="AL1147" s="12"/>
      <c r="AM1147" s="12"/>
      <c r="AN1147" s="12"/>
      <c r="AO1147" s="12"/>
      <c r="AP1147" s="12"/>
      <c r="AQ1147" s="12"/>
      <c r="AR1147" s="12"/>
      <c r="AS1147" s="12"/>
      <c r="AT1147" s="12"/>
      <c r="AU1147" s="12"/>
      <c r="AV1147" s="12"/>
      <c r="AW1147" s="12"/>
      <c r="AX1147" s="12"/>
      <c r="AY1147" s="12"/>
      <c r="AZ1147" s="12"/>
      <c r="BA1147" s="12"/>
      <c r="BB1147" s="12"/>
      <c r="BC1147" s="12"/>
      <c r="BE1147" s="12"/>
      <c r="BF1147" s="12"/>
      <c r="BG1147" s="12"/>
      <c r="BH1147" s="12"/>
      <c r="BI1147" s="12"/>
      <c r="BJ1147" s="12"/>
      <c r="BK1147" s="12"/>
    </row>
    <row r="1148" spans="33:63" x14ac:dyDescent="0.15">
      <c r="AG1148" s="12"/>
      <c r="AH1148" s="12"/>
      <c r="AI1148" s="12"/>
      <c r="AJ1148" s="12"/>
      <c r="AK1148" s="12"/>
      <c r="AL1148" s="12"/>
      <c r="AM1148" s="12"/>
      <c r="AN1148" s="12"/>
      <c r="AO1148" s="12"/>
      <c r="AP1148" s="12"/>
      <c r="AQ1148" s="12"/>
      <c r="AR1148" s="12"/>
      <c r="AS1148" s="12"/>
      <c r="AT1148" s="12"/>
      <c r="AU1148" s="12"/>
      <c r="AV1148" s="12"/>
      <c r="AW1148" s="12"/>
      <c r="AX1148" s="12"/>
      <c r="AY1148" s="12"/>
      <c r="AZ1148" s="12"/>
      <c r="BA1148" s="12"/>
      <c r="BB1148" s="12"/>
      <c r="BC1148" s="12"/>
      <c r="BE1148" s="12"/>
      <c r="BF1148" s="12"/>
      <c r="BG1148" s="12"/>
      <c r="BH1148" s="12"/>
      <c r="BI1148" s="12"/>
      <c r="BJ1148" s="12"/>
      <c r="BK1148" s="12"/>
    </row>
    <row r="1149" spans="33:63" x14ac:dyDescent="0.15">
      <c r="AG1149" s="12"/>
      <c r="AH1149" s="12"/>
      <c r="AI1149" s="12"/>
      <c r="AJ1149" s="12"/>
      <c r="AK1149" s="12"/>
      <c r="AL1149" s="12"/>
      <c r="AM1149" s="12"/>
      <c r="AN1149" s="12"/>
      <c r="AO1149" s="12"/>
      <c r="AP1149" s="12"/>
      <c r="AQ1149" s="12"/>
      <c r="AR1149" s="12"/>
      <c r="AS1149" s="12"/>
      <c r="AT1149" s="12"/>
      <c r="AU1149" s="12"/>
      <c r="AV1149" s="12"/>
      <c r="AW1149" s="12"/>
      <c r="AX1149" s="12"/>
      <c r="AY1149" s="12"/>
      <c r="AZ1149" s="12"/>
      <c r="BA1149" s="12"/>
      <c r="BB1149" s="12"/>
      <c r="BC1149" s="12"/>
      <c r="BE1149" s="12"/>
      <c r="BF1149" s="12"/>
      <c r="BG1149" s="12"/>
      <c r="BH1149" s="12"/>
      <c r="BI1149" s="12"/>
      <c r="BJ1149" s="12"/>
      <c r="BK1149" s="12"/>
    </row>
    <row r="1150" spans="33:63" x14ac:dyDescent="0.15">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E1150" s="12"/>
      <c r="BF1150" s="12"/>
      <c r="BG1150" s="12"/>
      <c r="BH1150" s="12"/>
      <c r="BI1150" s="12"/>
      <c r="BJ1150" s="12"/>
      <c r="BK1150" s="12"/>
    </row>
    <row r="1151" spans="33:63" x14ac:dyDescent="0.15">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c r="BB1151" s="12"/>
      <c r="BC1151" s="12"/>
      <c r="BE1151" s="12"/>
      <c r="BF1151" s="12"/>
      <c r="BG1151" s="12"/>
      <c r="BH1151" s="12"/>
      <c r="BI1151" s="12"/>
      <c r="BJ1151" s="12"/>
      <c r="BK1151" s="12"/>
    </row>
    <row r="1152" spans="33:63" x14ac:dyDescent="0.15">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c r="BB1152" s="12"/>
      <c r="BC1152" s="12"/>
      <c r="BE1152" s="12"/>
      <c r="BF1152" s="12"/>
      <c r="BG1152" s="12"/>
      <c r="BH1152" s="12"/>
      <c r="BI1152" s="12"/>
      <c r="BJ1152" s="12"/>
      <c r="BK1152" s="12"/>
    </row>
    <row r="1153" spans="33:63" x14ac:dyDescent="0.15">
      <c r="AG1153" s="12"/>
      <c r="AH1153" s="12"/>
      <c r="AI1153" s="12"/>
      <c r="AJ1153" s="12"/>
      <c r="AK1153" s="12"/>
      <c r="AL1153" s="12"/>
      <c r="AM1153" s="12"/>
      <c r="AN1153" s="12"/>
      <c r="AO1153" s="12"/>
      <c r="AP1153" s="12"/>
      <c r="AQ1153" s="12"/>
      <c r="AR1153" s="12"/>
      <c r="AS1153" s="12"/>
      <c r="AT1153" s="12"/>
      <c r="AU1153" s="12"/>
      <c r="AV1153" s="12"/>
      <c r="AW1153" s="12"/>
      <c r="AX1153" s="12"/>
      <c r="AY1153" s="12"/>
      <c r="AZ1153" s="12"/>
      <c r="BA1153" s="12"/>
      <c r="BB1153" s="12"/>
      <c r="BC1153" s="12"/>
      <c r="BE1153" s="12"/>
      <c r="BF1153" s="12"/>
      <c r="BG1153" s="12"/>
      <c r="BH1153" s="12"/>
      <c r="BI1153" s="12"/>
      <c r="BJ1153" s="12"/>
      <c r="BK1153" s="12"/>
    </row>
    <row r="1154" spans="33:63" x14ac:dyDescent="0.15">
      <c r="AG1154" s="12"/>
      <c r="AH1154" s="12"/>
      <c r="AI1154" s="12"/>
      <c r="AJ1154" s="12"/>
      <c r="AK1154" s="12"/>
      <c r="AL1154" s="12"/>
      <c r="AM1154" s="12"/>
      <c r="AN1154" s="12"/>
      <c r="AO1154" s="12"/>
      <c r="AP1154" s="12"/>
      <c r="AQ1154" s="12"/>
      <c r="AR1154" s="12"/>
      <c r="AS1154" s="12"/>
      <c r="AT1154" s="12"/>
      <c r="AU1154" s="12"/>
      <c r="AV1154" s="12"/>
      <c r="AW1154" s="12"/>
      <c r="AX1154" s="12"/>
      <c r="AY1154" s="12"/>
      <c r="AZ1154" s="12"/>
      <c r="BA1154" s="12"/>
      <c r="BB1154" s="12"/>
      <c r="BC1154" s="12"/>
      <c r="BE1154" s="12"/>
      <c r="BF1154" s="12"/>
      <c r="BG1154" s="12"/>
      <c r="BH1154" s="12"/>
      <c r="BI1154" s="12"/>
      <c r="BJ1154" s="12"/>
      <c r="BK1154" s="12"/>
    </row>
    <row r="1155" spans="33:63" x14ac:dyDescent="0.15">
      <c r="AG1155" s="12"/>
      <c r="AH1155" s="12"/>
      <c r="AI1155" s="12"/>
      <c r="AJ1155" s="12"/>
      <c r="AK1155" s="12"/>
      <c r="AL1155" s="12"/>
      <c r="AM1155" s="12"/>
      <c r="AN1155" s="12"/>
      <c r="AO1155" s="12"/>
      <c r="AP1155" s="12"/>
      <c r="AQ1155" s="12"/>
      <c r="AR1155" s="12"/>
      <c r="AS1155" s="12"/>
      <c r="AT1155" s="12"/>
      <c r="AU1155" s="12"/>
      <c r="AV1155" s="12"/>
      <c r="AW1155" s="12"/>
      <c r="AX1155" s="12"/>
      <c r="AY1155" s="12"/>
      <c r="AZ1155" s="12"/>
      <c r="BA1155" s="12"/>
      <c r="BB1155" s="12"/>
      <c r="BC1155" s="12"/>
      <c r="BE1155" s="12"/>
      <c r="BF1155" s="12"/>
      <c r="BG1155" s="12"/>
      <c r="BH1155" s="12"/>
      <c r="BI1155" s="12"/>
      <c r="BJ1155" s="12"/>
      <c r="BK1155" s="12"/>
    </row>
    <row r="1156" spans="33:63" x14ac:dyDescent="0.15">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c r="BB1156" s="12"/>
      <c r="BC1156" s="12"/>
      <c r="BE1156" s="12"/>
      <c r="BF1156" s="12"/>
      <c r="BG1156" s="12"/>
      <c r="BH1156" s="12"/>
      <c r="BI1156" s="12"/>
      <c r="BJ1156" s="12"/>
      <c r="BK1156" s="12"/>
    </row>
    <row r="1157" spans="33:63" x14ac:dyDescent="0.15">
      <c r="AG1157" s="12"/>
      <c r="AH1157" s="12"/>
      <c r="AI1157" s="12"/>
      <c r="AJ1157" s="12"/>
      <c r="AK1157" s="12"/>
      <c r="AL1157" s="12"/>
      <c r="AM1157" s="12"/>
      <c r="AN1157" s="12"/>
      <c r="AO1157" s="12"/>
      <c r="AP1157" s="12"/>
      <c r="AQ1157" s="12"/>
      <c r="AR1157" s="12"/>
      <c r="AS1157" s="12"/>
      <c r="AT1157" s="12"/>
      <c r="AU1157" s="12"/>
      <c r="AV1157" s="12"/>
      <c r="AW1157" s="12"/>
      <c r="AX1157" s="12"/>
      <c r="AY1157" s="12"/>
      <c r="AZ1157" s="12"/>
      <c r="BA1157" s="12"/>
      <c r="BB1157" s="12"/>
      <c r="BC1157" s="12"/>
      <c r="BE1157" s="12"/>
      <c r="BF1157" s="12"/>
      <c r="BG1157" s="12"/>
      <c r="BH1157" s="12"/>
      <c r="BI1157" s="12"/>
      <c r="BJ1157" s="12"/>
      <c r="BK1157" s="12"/>
    </row>
    <row r="1158" spans="33:63" x14ac:dyDescent="0.15">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E1158" s="12"/>
      <c r="BF1158" s="12"/>
      <c r="BG1158" s="12"/>
      <c r="BH1158" s="12"/>
      <c r="BI1158" s="12"/>
      <c r="BJ1158" s="12"/>
      <c r="BK1158" s="12"/>
    </row>
    <row r="1159" spans="33:63" x14ac:dyDescent="0.15">
      <c r="AG1159" s="12"/>
      <c r="AH1159" s="12"/>
      <c r="AI1159" s="12"/>
      <c r="AJ1159" s="12"/>
      <c r="AK1159" s="12"/>
      <c r="AL1159" s="12"/>
      <c r="AM1159" s="12"/>
      <c r="AN1159" s="12"/>
      <c r="AO1159" s="12"/>
      <c r="AP1159" s="12"/>
      <c r="AQ1159" s="12"/>
      <c r="AR1159" s="12"/>
      <c r="AS1159" s="12"/>
      <c r="AT1159" s="12"/>
      <c r="AU1159" s="12"/>
      <c r="AV1159" s="12"/>
      <c r="AW1159" s="12"/>
      <c r="AX1159" s="12"/>
      <c r="AY1159" s="12"/>
      <c r="AZ1159" s="12"/>
      <c r="BA1159" s="12"/>
      <c r="BB1159" s="12"/>
      <c r="BC1159" s="12"/>
      <c r="BE1159" s="12"/>
      <c r="BF1159" s="12"/>
      <c r="BG1159" s="12"/>
      <c r="BH1159" s="12"/>
      <c r="BI1159" s="12"/>
      <c r="BJ1159" s="12"/>
      <c r="BK1159" s="12"/>
    </row>
    <row r="1160" spans="33:63" x14ac:dyDescent="0.15">
      <c r="AG1160" s="12"/>
      <c r="AH1160" s="12"/>
      <c r="AI1160" s="12"/>
      <c r="AJ1160" s="12"/>
      <c r="AK1160" s="12"/>
      <c r="AL1160" s="12"/>
      <c r="AM1160" s="12"/>
      <c r="AN1160" s="12"/>
      <c r="AO1160" s="12"/>
      <c r="AP1160" s="12"/>
      <c r="AQ1160" s="12"/>
      <c r="AR1160" s="12"/>
      <c r="AS1160" s="12"/>
      <c r="AT1160" s="12"/>
      <c r="AU1160" s="12"/>
      <c r="AV1160" s="12"/>
      <c r="AW1160" s="12"/>
      <c r="AX1160" s="12"/>
      <c r="AY1160" s="12"/>
      <c r="AZ1160" s="12"/>
      <c r="BA1160" s="12"/>
      <c r="BB1160" s="12"/>
      <c r="BC1160" s="12"/>
      <c r="BE1160" s="12"/>
      <c r="BF1160" s="12"/>
      <c r="BG1160" s="12"/>
      <c r="BH1160" s="12"/>
      <c r="BI1160" s="12"/>
      <c r="BJ1160" s="12"/>
      <c r="BK1160" s="12"/>
    </row>
    <row r="1161" spans="33:63" x14ac:dyDescent="0.15">
      <c r="AG1161" s="12"/>
      <c r="AH1161" s="12"/>
      <c r="AI1161" s="12"/>
      <c r="AJ1161" s="12"/>
      <c r="AK1161" s="12"/>
      <c r="AL1161" s="12"/>
      <c r="AM1161" s="12"/>
      <c r="AN1161" s="12"/>
      <c r="AO1161" s="12"/>
      <c r="AP1161" s="12"/>
      <c r="AQ1161" s="12"/>
      <c r="AR1161" s="12"/>
      <c r="AS1161" s="12"/>
      <c r="AT1161" s="12"/>
      <c r="AU1161" s="12"/>
      <c r="AV1161" s="12"/>
      <c r="AW1161" s="12"/>
      <c r="AX1161" s="12"/>
      <c r="AY1161" s="12"/>
      <c r="AZ1161" s="12"/>
      <c r="BA1161" s="12"/>
      <c r="BB1161" s="12"/>
      <c r="BC1161" s="12"/>
      <c r="BE1161" s="12"/>
      <c r="BF1161" s="12"/>
      <c r="BG1161" s="12"/>
      <c r="BH1161" s="12"/>
      <c r="BI1161" s="12"/>
      <c r="BJ1161" s="12"/>
      <c r="BK1161" s="12"/>
    </row>
    <row r="1162" spans="33:63" x14ac:dyDescent="0.15">
      <c r="AG1162" s="12"/>
      <c r="AH1162" s="12"/>
      <c r="AI1162" s="12"/>
      <c r="AJ1162" s="12"/>
      <c r="AK1162" s="12"/>
      <c r="AL1162" s="12"/>
      <c r="AM1162" s="12"/>
      <c r="AN1162" s="12"/>
      <c r="AO1162" s="12"/>
      <c r="AP1162" s="12"/>
      <c r="AQ1162" s="12"/>
      <c r="AR1162" s="12"/>
      <c r="AS1162" s="12"/>
      <c r="AT1162" s="12"/>
      <c r="AU1162" s="12"/>
      <c r="AV1162" s="12"/>
      <c r="AW1162" s="12"/>
      <c r="AX1162" s="12"/>
      <c r="AY1162" s="12"/>
      <c r="AZ1162" s="12"/>
      <c r="BA1162" s="12"/>
      <c r="BB1162" s="12"/>
      <c r="BC1162" s="12"/>
      <c r="BE1162" s="12"/>
      <c r="BF1162" s="12"/>
      <c r="BG1162" s="12"/>
      <c r="BH1162" s="12"/>
      <c r="BI1162" s="12"/>
      <c r="BJ1162" s="12"/>
      <c r="BK1162" s="12"/>
    </row>
    <row r="1163" spans="33:63" x14ac:dyDescent="0.15">
      <c r="AG1163" s="12"/>
      <c r="AH1163" s="12"/>
      <c r="AI1163" s="12"/>
      <c r="AJ1163" s="12"/>
      <c r="AK1163" s="12"/>
      <c r="AL1163" s="12"/>
      <c r="AM1163" s="12"/>
      <c r="AN1163" s="12"/>
      <c r="AO1163" s="12"/>
      <c r="AP1163" s="12"/>
      <c r="AQ1163" s="12"/>
      <c r="AR1163" s="12"/>
      <c r="AS1163" s="12"/>
      <c r="AT1163" s="12"/>
      <c r="AU1163" s="12"/>
      <c r="AV1163" s="12"/>
      <c r="AW1163" s="12"/>
      <c r="AX1163" s="12"/>
      <c r="AY1163" s="12"/>
      <c r="AZ1163" s="12"/>
      <c r="BA1163" s="12"/>
      <c r="BB1163" s="12"/>
      <c r="BC1163" s="12"/>
      <c r="BE1163" s="12"/>
      <c r="BF1163" s="12"/>
      <c r="BG1163" s="12"/>
      <c r="BH1163" s="12"/>
      <c r="BI1163" s="12"/>
      <c r="BJ1163" s="12"/>
      <c r="BK1163" s="12"/>
    </row>
    <row r="1164" spans="33:63" x14ac:dyDescent="0.15">
      <c r="AG1164" s="12"/>
      <c r="AH1164" s="12"/>
      <c r="AI1164" s="12"/>
      <c r="AJ1164" s="12"/>
      <c r="AK1164" s="12"/>
      <c r="AL1164" s="12"/>
      <c r="AM1164" s="12"/>
      <c r="AN1164" s="12"/>
      <c r="AO1164" s="12"/>
      <c r="AP1164" s="12"/>
      <c r="AQ1164" s="12"/>
      <c r="AR1164" s="12"/>
      <c r="AS1164" s="12"/>
      <c r="AT1164" s="12"/>
      <c r="AU1164" s="12"/>
      <c r="AV1164" s="12"/>
      <c r="AW1164" s="12"/>
      <c r="AX1164" s="12"/>
      <c r="AY1164" s="12"/>
      <c r="AZ1164" s="12"/>
      <c r="BA1164" s="12"/>
      <c r="BB1164" s="12"/>
      <c r="BC1164" s="12"/>
      <c r="BE1164" s="12"/>
      <c r="BF1164" s="12"/>
      <c r="BG1164" s="12"/>
      <c r="BH1164" s="12"/>
      <c r="BI1164" s="12"/>
      <c r="BJ1164" s="12"/>
      <c r="BK1164" s="12"/>
    </row>
    <row r="1165" spans="33:63" x14ac:dyDescent="0.15">
      <c r="AG1165" s="12"/>
      <c r="AH1165" s="12"/>
      <c r="AI1165" s="12"/>
      <c r="AJ1165" s="12"/>
      <c r="AK1165" s="12"/>
      <c r="AL1165" s="12"/>
      <c r="AM1165" s="12"/>
      <c r="AN1165" s="12"/>
      <c r="AO1165" s="12"/>
      <c r="AP1165" s="12"/>
      <c r="AQ1165" s="12"/>
      <c r="AR1165" s="12"/>
      <c r="AS1165" s="12"/>
      <c r="AT1165" s="12"/>
      <c r="AU1165" s="12"/>
      <c r="AV1165" s="12"/>
      <c r="AW1165" s="12"/>
      <c r="AX1165" s="12"/>
      <c r="AY1165" s="12"/>
      <c r="AZ1165" s="12"/>
      <c r="BA1165" s="12"/>
      <c r="BB1165" s="12"/>
      <c r="BC1165" s="12"/>
      <c r="BE1165" s="12"/>
      <c r="BF1165" s="12"/>
      <c r="BG1165" s="12"/>
      <c r="BH1165" s="12"/>
      <c r="BI1165" s="12"/>
      <c r="BJ1165" s="12"/>
      <c r="BK1165" s="12"/>
    </row>
    <row r="1166" spans="33:63" x14ac:dyDescent="0.15">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E1166" s="12"/>
      <c r="BF1166" s="12"/>
      <c r="BG1166" s="12"/>
      <c r="BH1166" s="12"/>
      <c r="BI1166" s="12"/>
      <c r="BJ1166" s="12"/>
      <c r="BK1166" s="12"/>
    </row>
    <row r="1167" spans="33:63" x14ac:dyDescent="0.15">
      <c r="AG1167" s="12"/>
      <c r="AH1167" s="12"/>
      <c r="AI1167" s="12"/>
      <c r="AJ1167" s="12"/>
      <c r="AK1167" s="12"/>
      <c r="AL1167" s="12"/>
      <c r="AM1167" s="12"/>
      <c r="AN1167" s="12"/>
      <c r="AO1167" s="12"/>
      <c r="AP1167" s="12"/>
      <c r="AQ1167" s="12"/>
      <c r="AR1167" s="12"/>
      <c r="AS1167" s="12"/>
      <c r="AT1167" s="12"/>
      <c r="AU1167" s="12"/>
      <c r="AV1167" s="12"/>
      <c r="AW1167" s="12"/>
      <c r="AX1167" s="12"/>
      <c r="AY1167" s="12"/>
      <c r="AZ1167" s="12"/>
      <c r="BA1167" s="12"/>
      <c r="BB1167" s="12"/>
      <c r="BC1167" s="12"/>
      <c r="BE1167" s="12"/>
      <c r="BF1167" s="12"/>
      <c r="BG1167" s="12"/>
      <c r="BH1167" s="12"/>
      <c r="BI1167" s="12"/>
      <c r="BJ1167" s="12"/>
      <c r="BK1167" s="12"/>
    </row>
    <row r="1168" spans="33:63" x14ac:dyDescent="0.15">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c r="BB1168" s="12"/>
      <c r="BC1168" s="12"/>
      <c r="BE1168" s="12"/>
      <c r="BF1168" s="12"/>
      <c r="BG1168" s="12"/>
      <c r="BH1168" s="12"/>
      <c r="BI1168" s="12"/>
      <c r="BJ1168" s="12"/>
      <c r="BK1168" s="12"/>
    </row>
    <row r="1169" spans="33:63" x14ac:dyDescent="0.15">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c r="BB1169" s="12"/>
      <c r="BC1169" s="12"/>
      <c r="BE1169" s="12"/>
      <c r="BF1169" s="12"/>
      <c r="BG1169" s="12"/>
      <c r="BH1169" s="12"/>
      <c r="BI1169" s="12"/>
      <c r="BJ1169" s="12"/>
      <c r="BK1169" s="12"/>
    </row>
    <row r="1170" spans="33:63" x14ac:dyDescent="0.15">
      <c r="AG1170" s="12"/>
      <c r="AH1170" s="12"/>
      <c r="AI1170" s="12"/>
      <c r="AJ1170" s="12"/>
      <c r="AK1170" s="12"/>
      <c r="AL1170" s="12"/>
      <c r="AM1170" s="12"/>
      <c r="AN1170" s="12"/>
      <c r="AO1170" s="12"/>
      <c r="AP1170" s="12"/>
      <c r="AQ1170" s="12"/>
      <c r="AR1170" s="12"/>
      <c r="AS1170" s="12"/>
      <c r="AT1170" s="12"/>
      <c r="AU1170" s="12"/>
      <c r="AV1170" s="12"/>
      <c r="AW1170" s="12"/>
      <c r="AX1170" s="12"/>
      <c r="AY1170" s="12"/>
      <c r="AZ1170" s="12"/>
      <c r="BA1170" s="12"/>
      <c r="BB1170" s="12"/>
      <c r="BC1170" s="12"/>
      <c r="BE1170" s="12"/>
      <c r="BF1170" s="12"/>
      <c r="BG1170" s="12"/>
      <c r="BH1170" s="12"/>
      <c r="BI1170" s="12"/>
      <c r="BJ1170" s="12"/>
      <c r="BK1170" s="12"/>
    </row>
    <row r="1171" spans="33:63" x14ac:dyDescent="0.15">
      <c r="AG1171" s="12"/>
      <c r="AH1171" s="12"/>
      <c r="AI1171" s="12"/>
      <c r="AJ1171" s="12"/>
      <c r="AK1171" s="12"/>
      <c r="AL1171" s="12"/>
      <c r="AM1171" s="12"/>
      <c r="AN1171" s="12"/>
      <c r="AO1171" s="12"/>
      <c r="AP1171" s="12"/>
      <c r="AQ1171" s="12"/>
      <c r="AR1171" s="12"/>
      <c r="AS1171" s="12"/>
      <c r="AT1171" s="12"/>
      <c r="AU1171" s="12"/>
      <c r="AV1171" s="12"/>
      <c r="AW1171" s="12"/>
      <c r="AX1171" s="12"/>
      <c r="AY1171" s="12"/>
      <c r="AZ1171" s="12"/>
      <c r="BA1171" s="12"/>
      <c r="BB1171" s="12"/>
      <c r="BC1171" s="12"/>
      <c r="BE1171" s="12"/>
      <c r="BF1171" s="12"/>
      <c r="BG1171" s="12"/>
      <c r="BH1171" s="12"/>
      <c r="BI1171" s="12"/>
      <c r="BJ1171" s="12"/>
      <c r="BK1171" s="12"/>
    </row>
    <row r="1172" spans="33:63" x14ac:dyDescent="0.15">
      <c r="AG1172" s="12"/>
      <c r="AH1172" s="12"/>
      <c r="AI1172" s="12"/>
      <c r="AJ1172" s="12"/>
      <c r="AK1172" s="12"/>
      <c r="AL1172" s="12"/>
      <c r="AM1172" s="12"/>
      <c r="AN1172" s="12"/>
      <c r="AO1172" s="12"/>
      <c r="AP1172" s="12"/>
      <c r="AQ1172" s="12"/>
      <c r="AR1172" s="12"/>
      <c r="AS1172" s="12"/>
      <c r="AT1172" s="12"/>
      <c r="AU1172" s="12"/>
      <c r="AV1172" s="12"/>
      <c r="AW1172" s="12"/>
      <c r="AX1172" s="12"/>
      <c r="AY1172" s="12"/>
      <c r="AZ1172" s="12"/>
      <c r="BA1172" s="12"/>
      <c r="BB1172" s="12"/>
      <c r="BC1172" s="12"/>
      <c r="BE1172" s="12"/>
      <c r="BF1172" s="12"/>
      <c r="BG1172" s="12"/>
      <c r="BH1172" s="12"/>
      <c r="BI1172" s="12"/>
      <c r="BJ1172" s="12"/>
      <c r="BK1172" s="12"/>
    </row>
    <row r="1173" spans="33:63" x14ac:dyDescent="0.15">
      <c r="AG1173" s="12"/>
      <c r="AH1173" s="12"/>
      <c r="AI1173" s="12"/>
      <c r="AJ1173" s="12"/>
      <c r="AK1173" s="12"/>
      <c r="AL1173" s="12"/>
      <c r="AM1173" s="12"/>
      <c r="AN1173" s="12"/>
      <c r="AO1173" s="12"/>
      <c r="AP1173" s="12"/>
      <c r="AQ1173" s="12"/>
      <c r="AR1173" s="12"/>
      <c r="AS1173" s="12"/>
      <c r="AT1173" s="12"/>
      <c r="AU1173" s="12"/>
      <c r="AV1173" s="12"/>
      <c r="AW1173" s="12"/>
      <c r="AX1173" s="12"/>
      <c r="AY1173" s="12"/>
      <c r="AZ1173" s="12"/>
      <c r="BA1173" s="12"/>
      <c r="BB1173" s="12"/>
      <c r="BC1173" s="12"/>
      <c r="BE1173" s="12"/>
      <c r="BF1173" s="12"/>
      <c r="BG1173" s="12"/>
      <c r="BH1173" s="12"/>
      <c r="BI1173" s="12"/>
      <c r="BJ1173" s="12"/>
      <c r="BK1173" s="12"/>
    </row>
    <row r="1174" spans="33:63" x14ac:dyDescent="0.15">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E1174" s="12"/>
      <c r="BF1174" s="12"/>
      <c r="BG1174" s="12"/>
      <c r="BH1174" s="12"/>
      <c r="BI1174" s="12"/>
      <c r="BJ1174" s="12"/>
      <c r="BK1174" s="12"/>
    </row>
    <row r="1175" spans="33:63" x14ac:dyDescent="0.15">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c r="BB1175" s="12"/>
      <c r="BC1175" s="12"/>
      <c r="BE1175" s="12"/>
      <c r="BF1175" s="12"/>
      <c r="BG1175" s="12"/>
      <c r="BH1175" s="12"/>
      <c r="BI1175" s="12"/>
      <c r="BJ1175" s="12"/>
      <c r="BK1175" s="12"/>
    </row>
    <row r="1176" spans="33:63" x14ac:dyDescent="0.15">
      <c r="AG1176" s="12"/>
      <c r="AH1176" s="12"/>
      <c r="AI1176" s="12"/>
      <c r="AJ1176" s="12"/>
      <c r="AK1176" s="12"/>
      <c r="AL1176" s="12"/>
      <c r="AM1176" s="12"/>
      <c r="AN1176" s="12"/>
      <c r="AO1176" s="12"/>
      <c r="AP1176" s="12"/>
      <c r="AQ1176" s="12"/>
      <c r="AR1176" s="12"/>
      <c r="AS1176" s="12"/>
      <c r="AT1176" s="12"/>
      <c r="AU1176" s="12"/>
      <c r="AV1176" s="12"/>
      <c r="AW1176" s="12"/>
      <c r="AX1176" s="12"/>
      <c r="AY1176" s="12"/>
      <c r="AZ1176" s="12"/>
      <c r="BA1176" s="12"/>
      <c r="BB1176" s="12"/>
      <c r="BC1176" s="12"/>
      <c r="BE1176" s="12"/>
      <c r="BF1176" s="12"/>
      <c r="BG1176" s="12"/>
      <c r="BH1176" s="12"/>
      <c r="BI1176" s="12"/>
      <c r="BJ1176" s="12"/>
      <c r="BK1176" s="12"/>
    </row>
    <row r="1177" spans="33:63" x14ac:dyDescent="0.15">
      <c r="AG1177" s="12"/>
      <c r="AH1177" s="12"/>
      <c r="AI1177" s="12"/>
      <c r="AJ1177" s="12"/>
      <c r="AK1177" s="12"/>
      <c r="AL1177" s="12"/>
      <c r="AM1177" s="12"/>
      <c r="AN1177" s="12"/>
      <c r="AO1177" s="12"/>
      <c r="AP1177" s="12"/>
      <c r="AQ1177" s="12"/>
      <c r="AR1177" s="12"/>
      <c r="AS1177" s="12"/>
      <c r="AT1177" s="12"/>
      <c r="AU1177" s="12"/>
      <c r="AV1177" s="12"/>
      <c r="AW1177" s="12"/>
      <c r="AX1177" s="12"/>
      <c r="AY1177" s="12"/>
      <c r="AZ1177" s="12"/>
      <c r="BA1177" s="12"/>
      <c r="BB1177" s="12"/>
      <c r="BC1177" s="12"/>
      <c r="BE1177" s="12"/>
      <c r="BF1177" s="12"/>
      <c r="BG1177" s="12"/>
      <c r="BH1177" s="12"/>
      <c r="BI1177" s="12"/>
      <c r="BJ1177" s="12"/>
      <c r="BK1177" s="12"/>
    </row>
    <row r="1178" spans="33:63" x14ac:dyDescent="0.15">
      <c r="AG1178" s="12"/>
      <c r="AH1178" s="12"/>
      <c r="AI1178" s="12"/>
      <c r="AJ1178" s="12"/>
      <c r="AK1178" s="12"/>
      <c r="AL1178" s="12"/>
      <c r="AM1178" s="12"/>
      <c r="AN1178" s="12"/>
      <c r="AO1178" s="12"/>
      <c r="AP1178" s="12"/>
      <c r="AQ1178" s="12"/>
      <c r="AR1178" s="12"/>
      <c r="AS1178" s="12"/>
      <c r="AT1178" s="12"/>
      <c r="AU1178" s="12"/>
      <c r="AV1178" s="12"/>
      <c r="AW1178" s="12"/>
      <c r="AX1178" s="12"/>
      <c r="AY1178" s="12"/>
      <c r="AZ1178" s="12"/>
      <c r="BA1178" s="12"/>
      <c r="BB1178" s="12"/>
      <c r="BC1178" s="12"/>
      <c r="BE1178" s="12"/>
      <c r="BF1178" s="12"/>
      <c r="BG1178" s="12"/>
      <c r="BH1178" s="12"/>
      <c r="BI1178" s="12"/>
      <c r="BJ1178" s="12"/>
      <c r="BK1178" s="12"/>
    </row>
    <row r="1179" spans="33:63" x14ac:dyDescent="0.15">
      <c r="AG1179" s="12"/>
      <c r="AH1179" s="12"/>
      <c r="AI1179" s="12"/>
      <c r="AJ1179" s="12"/>
      <c r="AK1179" s="12"/>
      <c r="AL1179" s="12"/>
      <c r="AM1179" s="12"/>
      <c r="AN1179" s="12"/>
      <c r="AO1179" s="12"/>
      <c r="AP1179" s="12"/>
      <c r="AQ1179" s="12"/>
      <c r="AR1179" s="12"/>
      <c r="AS1179" s="12"/>
      <c r="AT1179" s="12"/>
      <c r="AU1179" s="12"/>
      <c r="AV1179" s="12"/>
      <c r="AW1179" s="12"/>
      <c r="AX1179" s="12"/>
      <c r="AY1179" s="12"/>
      <c r="AZ1179" s="12"/>
      <c r="BA1179" s="12"/>
      <c r="BB1179" s="12"/>
      <c r="BC1179" s="12"/>
      <c r="BE1179" s="12"/>
      <c r="BF1179" s="12"/>
      <c r="BG1179" s="12"/>
      <c r="BH1179" s="12"/>
      <c r="BI1179" s="12"/>
      <c r="BJ1179" s="12"/>
      <c r="BK1179" s="12"/>
    </row>
    <row r="1180" spans="33:63" x14ac:dyDescent="0.15">
      <c r="AG1180" s="12"/>
      <c r="AH1180" s="12"/>
      <c r="AI1180" s="12"/>
      <c r="AJ1180" s="12"/>
      <c r="AK1180" s="12"/>
      <c r="AL1180" s="12"/>
      <c r="AM1180" s="12"/>
      <c r="AN1180" s="12"/>
      <c r="AO1180" s="12"/>
      <c r="AP1180" s="12"/>
      <c r="AQ1180" s="12"/>
      <c r="AR1180" s="12"/>
      <c r="AS1180" s="12"/>
      <c r="AT1180" s="12"/>
      <c r="AU1180" s="12"/>
      <c r="AV1180" s="12"/>
      <c r="AW1180" s="12"/>
      <c r="AX1180" s="12"/>
      <c r="AY1180" s="12"/>
      <c r="AZ1180" s="12"/>
      <c r="BA1180" s="12"/>
      <c r="BB1180" s="12"/>
      <c r="BC1180" s="12"/>
      <c r="BE1180" s="12"/>
      <c r="BF1180" s="12"/>
      <c r="BG1180" s="12"/>
      <c r="BH1180" s="12"/>
      <c r="BI1180" s="12"/>
      <c r="BJ1180" s="12"/>
      <c r="BK1180" s="12"/>
    </row>
    <row r="1181" spans="33:63" x14ac:dyDescent="0.15">
      <c r="AG1181" s="12"/>
      <c r="AH1181" s="12"/>
      <c r="AI1181" s="12"/>
      <c r="AJ1181" s="12"/>
      <c r="AK1181" s="12"/>
      <c r="AL1181" s="12"/>
      <c r="AM1181" s="12"/>
      <c r="AN1181" s="12"/>
      <c r="AO1181" s="12"/>
      <c r="AP1181" s="12"/>
      <c r="AQ1181" s="12"/>
      <c r="AR1181" s="12"/>
      <c r="AS1181" s="12"/>
      <c r="AT1181" s="12"/>
      <c r="AU1181" s="12"/>
      <c r="AV1181" s="12"/>
      <c r="AW1181" s="12"/>
      <c r="AX1181" s="12"/>
      <c r="AY1181" s="12"/>
      <c r="AZ1181" s="12"/>
      <c r="BA1181" s="12"/>
      <c r="BB1181" s="12"/>
      <c r="BC1181" s="12"/>
      <c r="BE1181" s="12"/>
      <c r="BF1181" s="12"/>
      <c r="BG1181" s="12"/>
      <c r="BH1181" s="12"/>
      <c r="BI1181" s="12"/>
      <c r="BJ1181" s="12"/>
      <c r="BK1181" s="12"/>
    </row>
    <row r="1182" spans="33:63" x14ac:dyDescent="0.15">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E1182" s="12"/>
      <c r="BF1182" s="12"/>
      <c r="BG1182" s="12"/>
      <c r="BH1182" s="12"/>
      <c r="BI1182" s="12"/>
      <c r="BJ1182" s="12"/>
      <c r="BK1182" s="12"/>
    </row>
    <row r="1183" spans="33:63" x14ac:dyDescent="0.15">
      <c r="AG1183" s="12"/>
      <c r="AH1183" s="12"/>
      <c r="AI1183" s="12"/>
      <c r="AJ1183" s="12"/>
      <c r="AK1183" s="12"/>
      <c r="AL1183" s="12"/>
      <c r="AM1183" s="12"/>
      <c r="AN1183" s="12"/>
      <c r="AO1183" s="12"/>
      <c r="AP1183" s="12"/>
      <c r="AQ1183" s="12"/>
      <c r="AR1183" s="12"/>
      <c r="AS1183" s="12"/>
      <c r="AT1183" s="12"/>
      <c r="AU1183" s="12"/>
      <c r="AV1183" s="12"/>
      <c r="AW1183" s="12"/>
      <c r="AX1183" s="12"/>
      <c r="AY1183" s="12"/>
      <c r="AZ1183" s="12"/>
      <c r="BA1183" s="12"/>
      <c r="BB1183" s="12"/>
      <c r="BC1183" s="12"/>
      <c r="BE1183" s="12"/>
      <c r="BF1183" s="12"/>
      <c r="BG1183" s="12"/>
      <c r="BH1183" s="12"/>
      <c r="BI1183" s="12"/>
      <c r="BJ1183" s="12"/>
      <c r="BK1183" s="12"/>
    </row>
    <row r="1184" spans="33:63" x14ac:dyDescent="0.15">
      <c r="AG1184" s="12"/>
      <c r="AH1184" s="12"/>
      <c r="AI1184" s="12"/>
      <c r="AJ1184" s="12"/>
      <c r="AK1184" s="12"/>
      <c r="AL1184" s="12"/>
      <c r="AM1184" s="12"/>
      <c r="AN1184" s="12"/>
      <c r="AO1184" s="12"/>
      <c r="AP1184" s="12"/>
      <c r="AQ1184" s="12"/>
      <c r="AR1184" s="12"/>
      <c r="AS1184" s="12"/>
      <c r="AT1184" s="12"/>
      <c r="AU1184" s="12"/>
      <c r="AV1184" s="12"/>
      <c r="AW1184" s="12"/>
      <c r="AX1184" s="12"/>
      <c r="AY1184" s="12"/>
      <c r="AZ1184" s="12"/>
      <c r="BA1184" s="12"/>
      <c r="BB1184" s="12"/>
      <c r="BC1184" s="12"/>
      <c r="BE1184" s="12"/>
      <c r="BF1184" s="12"/>
      <c r="BG1184" s="12"/>
      <c r="BH1184" s="12"/>
      <c r="BI1184" s="12"/>
      <c r="BJ1184" s="12"/>
      <c r="BK1184" s="12"/>
    </row>
    <row r="1185" spans="33:63" x14ac:dyDescent="0.15">
      <c r="AG1185" s="12"/>
      <c r="AH1185" s="12"/>
      <c r="AI1185" s="12"/>
      <c r="AJ1185" s="12"/>
      <c r="AK1185" s="12"/>
      <c r="AL1185" s="12"/>
      <c r="AM1185" s="12"/>
      <c r="AN1185" s="12"/>
      <c r="AO1185" s="12"/>
      <c r="AP1185" s="12"/>
      <c r="AQ1185" s="12"/>
      <c r="AR1185" s="12"/>
      <c r="AS1185" s="12"/>
      <c r="AT1185" s="12"/>
      <c r="AU1185" s="12"/>
      <c r="AV1185" s="12"/>
      <c r="AW1185" s="12"/>
      <c r="AX1185" s="12"/>
      <c r="AY1185" s="12"/>
      <c r="AZ1185" s="12"/>
      <c r="BA1185" s="12"/>
      <c r="BB1185" s="12"/>
      <c r="BC1185" s="12"/>
      <c r="BE1185" s="12"/>
      <c r="BF1185" s="12"/>
      <c r="BG1185" s="12"/>
      <c r="BH1185" s="12"/>
      <c r="BI1185" s="12"/>
      <c r="BJ1185" s="12"/>
      <c r="BK1185" s="12"/>
    </row>
    <row r="1186" spans="33:63" x14ac:dyDescent="0.15">
      <c r="AG1186" s="12"/>
      <c r="AH1186" s="12"/>
      <c r="AI1186" s="12"/>
      <c r="AJ1186" s="12"/>
      <c r="AK1186" s="12"/>
      <c r="AL1186" s="12"/>
      <c r="AM1186" s="12"/>
      <c r="AN1186" s="12"/>
      <c r="AO1186" s="12"/>
      <c r="AP1186" s="12"/>
      <c r="AQ1186" s="12"/>
      <c r="AR1186" s="12"/>
      <c r="AS1186" s="12"/>
      <c r="AT1186" s="12"/>
      <c r="AU1186" s="12"/>
      <c r="AV1186" s="12"/>
      <c r="AW1186" s="12"/>
      <c r="AX1186" s="12"/>
      <c r="AY1186" s="12"/>
      <c r="AZ1186" s="12"/>
      <c r="BA1186" s="12"/>
      <c r="BB1186" s="12"/>
      <c r="BC1186" s="12"/>
      <c r="BE1186" s="12"/>
      <c r="BF1186" s="12"/>
      <c r="BG1186" s="12"/>
      <c r="BH1186" s="12"/>
      <c r="BI1186" s="12"/>
      <c r="BJ1186" s="12"/>
      <c r="BK1186" s="12"/>
    </row>
    <row r="1187" spans="33:63" x14ac:dyDescent="0.15">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c r="BB1187" s="12"/>
      <c r="BC1187" s="12"/>
      <c r="BE1187" s="12"/>
      <c r="BF1187" s="12"/>
      <c r="BG1187" s="12"/>
      <c r="BH1187" s="12"/>
      <c r="BI1187" s="12"/>
      <c r="BJ1187" s="12"/>
      <c r="BK1187" s="12"/>
    </row>
    <row r="1188" spans="33:63" x14ac:dyDescent="0.15">
      <c r="AG1188" s="12"/>
      <c r="AH1188" s="12"/>
      <c r="AI1188" s="12"/>
      <c r="AJ1188" s="12"/>
      <c r="AK1188" s="12"/>
      <c r="AL1188" s="12"/>
      <c r="AM1188" s="12"/>
      <c r="AN1188" s="12"/>
      <c r="AO1188" s="12"/>
      <c r="AP1188" s="12"/>
      <c r="AQ1188" s="12"/>
      <c r="AR1188" s="12"/>
      <c r="AS1188" s="12"/>
      <c r="AT1188" s="12"/>
      <c r="AU1188" s="12"/>
      <c r="AV1188" s="12"/>
      <c r="AW1188" s="12"/>
      <c r="AX1188" s="12"/>
      <c r="AY1188" s="12"/>
      <c r="AZ1188" s="12"/>
      <c r="BA1188" s="12"/>
      <c r="BB1188" s="12"/>
      <c r="BC1188" s="12"/>
      <c r="BE1188" s="12"/>
      <c r="BF1188" s="12"/>
      <c r="BG1188" s="12"/>
      <c r="BH1188" s="12"/>
      <c r="BI1188" s="12"/>
      <c r="BJ1188" s="12"/>
      <c r="BK1188" s="12"/>
    </row>
    <row r="1189" spans="33:63" x14ac:dyDescent="0.15">
      <c r="AG1189" s="12"/>
      <c r="AH1189" s="12"/>
      <c r="AI1189" s="12"/>
      <c r="AJ1189" s="12"/>
      <c r="AK1189" s="12"/>
      <c r="AL1189" s="12"/>
      <c r="AM1189" s="12"/>
      <c r="AN1189" s="12"/>
      <c r="AO1189" s="12"/>
      <c r="AP1189" s="12"/>
      <c r="AQ1189" s="12"/>
      <c r="AR1189" s="12"/>
      <c r="AS1189" s="12"/>
      <c r="AT1189" s="12"/>
      <c r="AU1189" s="12"/>
      <c r="AV1189" s="12"/>
      <c r="AW1189" s="12"/>
      <c r="AX1189" s="12"/>
      <c r="AY1189" s="12"/>
      <c r="AZ1189" s="12"/>
      <c r="BA1189" s="12"/>
      <c r="BB1189" s="12"/>
      <c r="BC1189" s="12"/>
      <c r="BE1189" s="12"/>
      <c r="BF1189" s="12"/>
      <c r="BG1189" s="12"/>
      <c r="BH1189" s="12"/>
      <c r="BI1189" s="12"/>
      <c r="BJ1189" s="12"/>
      <c r="BK1189" s="12"/>
    </row>
    <row r="1190" spans="33:63" x14ac:dyDescent="0.15">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E1190" s="12"/>
      <c r="BF1190" s="12"/>
      <c r="BG1190" s="12"/>
      <c r="BH1190" s="12"/>
      <c r="BI1190" s="12"/>
      <c r="BJ1190" s="12"/>
      <c r="BK1190" s="12"/>
    </row>
    <row r="1191" spans="33:63" x14ac:dyDescent="0.15">
      <c r="AG1191" s="12"/>
      <c r="AH1191" s="12"/>
      <c r="AI1191" s="12"/>
      <c r="AJ1191" s="12"/>
      <c r="AK1191" s="12"/>
      <c r="AL1191" s="12"/>
      <c r="AM1191" s="12"/>
      <c r="AN1191" s="12"/>
      <c r="AO1191" s="12"/>
      <c r="AP1191" s="12"/>
      <c r="AQ1191" s="12"/>
      <c r="AR1191" s="12"/>
      <c r="AS1191" s="12"/>
      <c r="AT1191" s="12"/>
      <c r="AU1191" s="12"/>
      <c r="AV1191" s="12"/>
      <c r="AW1191" s="12"/>
      <c r="AX1191" s="12"/>
      <c r="AY1191" s="12"/>
      <c r="AZ1191" s="12"/>
      <c r="BA1191" s="12"/>
      <c r="BB1191" s="12"/>
      <c r="BC1191" s="12"/>
      <c r="BE1191" s="12"/>
      <c r="BF1191" s="12"/>
      <c r="BG1191" s="12"/>
      <c r="BH1191" s="12"/>
      <c r="BI1191" s="12"/>
      <c r="BJ1191" s="12"/>
      <c r="BK1191" s="12"/>
    </row>
    <row r="1192" spans="33:63" x14ac:dyDescent="0.15">
      <c r="AG1192" s="12"/>
      <c r="AH1192" s="12"/>
      <c r="AI1192" s="12"/>
      <c r="AJ1192" s="12"/>
      <c r="AK1192" s="12"/>
      <c r="AL1192" s="12"/>
      <c r="AM1192" s="12"/>
      <c r="AN1192" s="12"/>
      <c r="AO1192" s="12"/>
      <c r="AP1192" s="12"/>
      <c r="AQ1192" s="12"/>
      <c r="AR1192" s="12"/>
      <c r="AS1192" s="12"/>
      <c r="AT1192" s="12"/>
      <c r="AU1192" s="12"/>
      <c r="AV1192" s="12"/>
      <c r="AW1192" s="12"/>
      <c r="AX1192" s="12"/>
      <c r="AY1192" s="12"/>
      <c r="AZ1192" s="12"/>
      <c r="BA1192" s="12"/>
      <c r="BB1192" s="12"/>
      <c r="BC1192" s="12"/>
      <c r="BE1192" s="12"/>
      <c r="BF1192" s="12"/>
      <c r="BG1192" s="12"/>
      <c r="BH1192" s="12"/>
      <c r="BI1192" s="12"/>
      <c r="BJ1192" s="12"/>
      <c r="BK1192" s="12"/>
    </row>
    <row r="1193" spans="33:63" x14ac:dyDescent="0.15">
      <c r="AG1193" s="12"/>
      <c r="AH1193" s="12"/>
      <c r="AI1193" s="12"/>
      <c r="AJ1193" s="12"/>
      <c r="AK1193" s="12"/>
      <c r="AL1193" s="12"/>
      <c r="AM1193" s="12"/>
      <c r="AN1193" s="12"/>
      <c r="AO1193" s="12"/>
      <c r="AP1193" s="12"/>
      <c r="AQ1193" s="12"/>
      <c r="AR1193" s="12"/>
      <c r="AS1193" s="12"/>
      <c r="AT1193" s="12"/>
      <c r="AU1193" s="12"/>
      <c r="AV1193" s="12"/>
      <c r="AW1193" s="12"/>
      <c r="AX1193" s="12"/>
      <c r="AY1193" s="12"/>
      <c r="AZ1193" s="12"/>
      <c r="BA1193" s="12"/>
      <c r="BB1193" s="12"/>
      <c r="BC1193" s="12"/>
      <c r="BE1193" s="12"/>
      <c r="BF1193" s="12"/>
      <c r="BG1193" s="12"/>
      <c r="BH1193" s="12"/>
      <c r="BI1193" s="12"/>
      <c r="BJ1193" s="12"/>
      <c r="BK1193" s="12"/>
    </row>
    <row r="1194" spans="33:63" x14ac:dyDescent="0.15">
      <c r="AG1194" s="12"/>
      <c r="AH1194" s="12"/>
      <c r="AI1194" s="12"/>
      <c r="AJ1194" s="12"/>
      <c r="AK1194" s="12"/>
      <c r="AL1194" s="12"/>
      <c r="AM1194" s="12"/>
      <c r="AN1194" s="12"/>
      <c r="AO1194" s="12"/>
      <c r="AP1194" s="12"/>
      <c r="AQ1194" s="12"/>
      <c r="AR1194" s="12"/>
      <c r="AS1194" s="12"/>
      <c r="AT1194" s="12"/>
      <c r="AU1194" s="12"/>
      <c r="AV1194" s="12"/>
      <c r="AW1194" s="12"/>
      <c r="AX1194" s="12"/>
      <c r="AY1194" s="12"/>
      <c r="AZ1194" s="12"/>
      <c r="BA1194" s="12"/>
      <c r="BB1194" s="12"/>
      <c r="BC1194" s="12"/>
      <c r="BE1194" s="12"/>
      <c r="BF1194" s="12"/>
      <c r="BG1194" s="12"/>
      <c r="BH1194" s="12"/>
      <c r="BI1194" s="12"/>
      <c r="BJ1194" s="12"/>
      <c r="BK1194" s="12"/>
    </row>
    <row r="1195" spans="33:63" x14ac:dyDescent="0.15">
      <c r="AG1195" s="12"/>
      <c r="AH1195" s="12"/>
      <c r="AI1195" s="12"/>
      <c r="AJ1195" s="12"/>
      <c r="AK1195" s="12"/>
      <c r="AL1195" s="12"/>
      <c r="AM1195" s="12"/>
      <c r="AN1195" s="12"/>
      <c r="AO1195" s="12"/>
      <c r="AP1195" s="12"/>
      <c r="AQ1195" s="12"/>
      <c r="AR1195" s="12"/>
      <c r="AS1195" s="12"/>
      <c r="AT1195" s="12"/>
      <c r="AU1195" s="12"/>
      <c r="AV1195" s="12"/>
      <c r="AW1195" s="12"/>
      <c r="AX1195" s="12"/>
      <c r="AY1195" s="12"/>
      <c r="AZ1195" s="12"/>
      <c r="BA1195" s="12"/>
      <c r="BB1195" s="12"/>
      <c r="BC1195" s="12"/>
      <c r="BE1195" s="12"/>
      <c r="BF1195" s="12"/>
      <c r="BG1195" s="12"/>
      <c r="BH1195" s="12"/>
      <c r="BI1195" s="12"/>
      <c r="BJ1195" s="12"/>
      <c r="BK1195" s="12"/>
    </row>
    <row r="1196" spans="33:63" x14ac:dyDescent="0.15">
      <c r="AG1196" s="12"/>
      <c r="AH1196" s="12"/>
      <c r="AI1196" s="12"/>
      <c r="AJ1196" s="12"/>
      <c r="AK1196" s="12"/>
      <c r="AL1196" s="12"/>
      <c r="AM1196" s="12"/>
      <c r="AN1196" s="12"/>
      <c r="AO1196" s="12"/>
      <c r="AP1196" s="12"/>
      <c r="AQ1196" s="12"/>
      <c r="AR1196" s="12"/>
      <c r="AS1196" s="12"/>
      <c r="AT1196" s="12"/>
      <c r="AU1196" s="12"/>
      <c r="AV1196" s="12"/>
      <c r="AW1196" s="12"/>
      <c r="AX1196" s="12"/>
      <c r="AY1196" s="12"/>
      <c r="AZ1196" s="12"/>
      <c r="BA1196" s="12"/>
      <c r="BB1196" s="12"/>
      <c r="BC1196" s="12"/>
      <c r="BE1196" s="12"/>
      <c r="BF1196" s="12"/>
      <c r="BG1196" s="12"/>
      <c r="BH1196" s="12"/>
      <c r="BI1196" s="12"/>
      <c r="BJ1196" s="12"/>
      <c r="BK1196" s="12"/>
    </row>
    <row r="1197" spans="33:63" x14ac:dyDescent="0.15">
      <c r="AG1197" s="12"/>
      <c r="AH1197" s="12"/>
      <c r="AI1197" s="12"/>
      <c r="AJ1197" s="12"/>
      <c r="AK1197" s="12"/>
      <c r="AL1197" s="12"/>
      <c r="AM1197" s="12"/>
      <c r="AN1197" s="12"/>
      <c r="AO1197" s="12"/>
      <c r="AP1197" s="12"/>
      <c r="AQ1197" s="12"/>
      <c r="AR1197" s="12"/>
      <c r="AS1197" s="12"/>
      <c r="AT1197" s="12"/>
      <c r="AU1197" s="12"/>
      <c r="AV1197" s="12"/>
      <c r="AW1197" s="12"/>
      <c r="AX1197" s="12"/>
      <c r="AY1197" s="12"/>
      <c r="AZ1197" s="12"/>
      <c r="BA1197" s="12"/>
      <c r="BB1197" s="12"/>
      <c r="BC1197" s="12"/>
      <c r="BE1197" s="12"/>
      <c r="BF1197" s="12"/>
      <c r="BG1197" s="12"/>
      <c r="BH1197" s="12"/>
      <c r="BI1197" s="12"/>
      <c r="BJ1197" s="12"/>
      <c r="BK1197" s="12"/>
    </row>
    <row r="1198" spans="33:63" x14ac:dyDescent="0.15">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E1198" s="12"/>
      <c r="BF1198" s="12"/>
      <c r="BG1198" s="12"/>
      <c r="BH1198" s="12"/>
      <c r="BI1198" s="12"/>
      <c r="BJ1198" s="12"/>
      <c r="BK1198" s="12"/>
    </row>
    <row r="1199" spans="33:63" x14ac:dyDescent="0.15">
      <c r="AG1199" s="12"/>
      <c r="AH1199" s="12"/>
      <c r="AI1199" s="12"/>
      <c r="AJ1199" s="12"/>
      <c r="AK1199" s="12"/>
      <c r="AL1199" s="12"/>
      <c r="AM1199" s="12"/>
      <c r="AN1199" s="12"/>
      <c r="AO1199" s="12"/>
      <c r="AP1199" s="12"/>
      <c r="AQ1199" s="12"/>
      <c r="AR1199" s="12"/>
      <c r="AS1199" s="12"/>
      <c r="AT1199" s="12"/>
      <c r="AU1199" s="12"/>
      <c r="AV1199" s="12"/>
      <c r="AW1199" s="12"/>
      <c r="AX1199" s="12"/>
      <c r="AY1199" s="12"/>
      <c r="AZ1199" s="12"/>
      <c r="BA1199" s="12"/>
      <c r="BB1199" s="12"/>
      <c r="BC1199" s="12"/>
      <c r="BE1199" s="12"/>
      <c r="BF1199" s="12"/>
      <c r="BG1199" s="12"/>
      <c r="BH1199" s="12"/>
      <c r="BI1199" s="12"/>
      <c r="BJ1199" s="12"/>
      <c r="BK1199" s="12"/>
    </row>
    <row r="1200" spans="33:63" x14ac:dyDescent="0.15">
      <c r="AG1200" s="12"/>
      <c r="AH1200" s="12"/>
      <c r="AI1200" s="12"/>
      <c r="AJ1200" s="12"/>
      <c r="AK1200" s="12"/>
      <c r="AL1200" s="12"/>
      <c r="AM1200" s="12"/>
      <c r="AN1200" s="12"/>
      <c r="AO1200" s="12"/>
      <c r="AP1200" s="12"/>
      <c r="AQ1200" s="12"/>
      <c r="AR1200" s="12"/>
      <c r="AS1200" s="12"/>
      <c r="AT1200" s="12"/>
      <c r="AU1200" s="12"/>
      <c r="AV1200" s="12"/>
      <c r="AW1200" s="12"/>
      <c r="AX1200" s="12"/>
      <c r="AY1200" s="12"/>
      <c r="AZ1200" s="12"/>
      <c r="BA1200" s="12"/>
      <c r="BB1200" s="12"/>
      <c r="BC1200" s="12"/>
      <c r="BE1200" s="12"/>
      <c r="BF1200" s="12"/>
      <c r="BG1200" s="12"/>
      <c r="BH1200" s="12"/>
      <c r="BI1200" s="12"/>
      <c r="BJ1200" s="12"/>
      <c r="BK1200" s="12"/>
    </row>
    <row r="1201" spans="33:63" x14ac:dyDescent="0.15">
      <c r="AG1201" s="12"/>
      <c r="AH1201" s="12"/>
      <c r="AI1201" s="12"/>
      <c r="AJ1201" s="12"/>
      <c r="AK1201" s="12"/>
      <c r="AL1201" s="12"/>
      <c r="AM1201" s="12"/>
      <c r="AN1201" s="12"/>
      <c r="AO1201" s="12"/>
      <c r="AP1201" s="12"/>
      <c r="AQ1201" s="12"/>
      <c r="AR1201" s="12"/>
      <c r="AS1201" s="12"/>
      <c r="AT1201" s="12"/>
      <c r="AU1201" s="12"/>
      <c r="AV1201" s="12"/>
      <c r="AW1201" s="12"/>
      <c r="AX1201" s="12"/>
      <c r="AY1201" s="12"/>
      <c r="AZ1201" s="12"/>
      <c r="BA1201" s="12"/>
      <c r="BB1201" s="12"/>
      <c r="BC1201" s="12"/>
      <c r="BE1201" s="12"/>
      <c r="BF1201" s="12"/>
      <c r="BG1201" s="12"/>
      <c r="BH1201" s="12"/>
      <c r="BI1201" s="12"/>
      <c r="BJ1201" s="12"/>
      <c r="BK1201" s="12"/>
    </row>
    <row r="1202" spans="33:63" x14ac:dyDescent="0.15">
      <c r="AG1202" s="12"/>
      <c r="AH1202" s="12"/>
      <c r="AI1202" s="12"/>
      <c r="AJ1202" s="12"/>
      <c r="AK1202" s="12"/>
      <c r="AL1202" s="12"/>
      <c r="AM1202" s="12"/>
      <c r="AN1202" s="12"/>
      <c r="AO1202" s="12"/>
      <c r="AP1202" s="12"/>
      <c r="AQ1202" s="12"/>
      <c r="AR1202" s="12"/>
      <c r="AS1202" s="12"/>
      <c r="AT1202" s="12"/>
      <c r="AU1202" s="12"/>
      <c r="AV1202" s="12"/>
      <c r="AW1202" s="12"/>
      <c r="AX1202" s="12"/>
      <c r="AY1202" s="12"/>
      <c r="AZ1202" s="12"/>
      <c r="BA1202" s="12"/>
      <c r="BB1202" s="12"/>
      <c r="BC1202" s="12"/>
      <c r="BE1202" s="12"/>
      <c r="BF1202" s="12"/>
      <c r="BG1202" s="12"/>
      <c r="BH1202" s="12"/>
      <c r="BI1202" s="12"/>
      <c r="BJ1202" s="12"/>
      <c r="BK1202" s="12"/>
    </row>
    <row r="1203" spans="33:63" x14ac:dyDescent="0.15">
      <c r="AG1203" s="12"/>
      <c r="AH1203" s="12"/>
      <c r="AI1203" s="12"/>
      <c r="AJ1203" s="12"/>
      <c r="AK1203" s="12"/>
      <c r="AL1203" s="12"/>
      <c r="AM1203" s="12"/>
      <c r="AN1203" s="12"/>
      <c r="AO1203" s="12"/>
      <c r="AP1203" s="12"/>
      <c r="AQ1203" s="12"/>
      <c r="AR1203" s="12"/>
      <c r="AS1203" s="12"/>
      <c r="AT1203" s="12"/>
      <c r="AU1203" s="12"/>
      <c r="AV1203" s="12"/>
      <c r="AW1203" s="12"/>
      <c r="AX1203" s="12"/>
      <c r="AY1203" s="12"/>
      <c r="AZ1203" s="12"/>
      <c r="BA1203" s="12"/>
      <c r="BB1203" s="12"/>
      <c r="BC1203" s="12"/>
      <c r="BE1203" s="12"/>
      <c r="BF1203" s="12"/>
      <c r="BG1203" s="12"/>
      <c r="BH1203" s="12"/>
      <c r="BI1203" s="12"/>
      <c r="BJ1203" s="12"/>
      <c r="BK1203" s="12"/>
    </row>
    <row r="1204" spans="33:63" x14ac:dyDescent="0.15">
      <c r="AG1204" s="12"/>
      <c r="AH1204" s="12"/>
      <c r="AI1204" s="12"/>
      <c r="AJ1204" s="12"/>
      <c r="AK1204" s="12"/>
      <c r="AL1204" s="12"/>
      <c r="AM1204" s="12"/>
      <c r="AN1204" s="12"/>
      <c r="AO1204" s="12"/>
      <c r="AP1204" s="12"/>
      <c r="AQ1204" s="12"/>
      <c r="AR1204" s="12"/>
      <c r="AS1204" s="12"/>
      <c r="AT1204" s="12"/>
      <c r="AU1204" s="12"/>
      <c r="AV1204" s="12"/>
      <c r="AW1204" s="12"/>
      <c r="AX1204" s="12"/>
      <c r="AY1204" s="12"/>
      <c r="AZ1204" s="12"/>
      <c r="BA1204" s="12"/>
      <c r="BB1204" s="12"/>
      <c r="BC1204" s="12"/>
      <c r="BE1204" s="12"/>
      <c r="BF1204" s="12"/>
      <c r="BG1204" s="12"/>
      <c r="BH1204" s="12"/>
      <c r="BI1204" s="12"/>
      <c r="BJ1204" s="12"/>
      <c r="BK1204" s="12"/>
    </row>
    <row r="1205" spans="33:63" x14ac:dyDescent="0.15">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c r="BB1205" s="12"/>
      <c r="BC1205" s="12"/>
      <c r="BE1205" s="12"/>
      <c r="BF1205" s="12"/>
      <c r="BG1205" s="12"/>
      <c r="BH1205" s="12"/>
      <c r="BI1205" s="12"/>
      <c r="BJ1205" s="12"/>
      <c r="BK1205" s="12"/>
    </row>
    <row r="1206" spans="33:63" x14ac:dyDescent="0.15">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E1206" s="12"/>
      <c r="BF1206" s="12"/>
      <c r="BG1206" s="12"/>
      <c r="BH1206" s="12"/>
      <c r="BI1206" s="12"/>
      <c r="BJ1206" s="12"/>
      <c r="BK1206" s="12"/>
    </row>
    <row r="1207" spans="33:63" x14ac:dyDescent="0.15">
      <c r="AG1207" s="12"/>
      <c r="AH1207" s="12"/>
      <c r="AI1207" s="12"/>
      <c r="AJ1207" s="12"/>
      <c r="AK1207" s="12"/>
      <c r="AL1207" s="12"/>
      <c r="AM1207" s="12"/>
      <c r="AN1207" s="12"/>
      <c r="AO1207" s="12"/>
      <c r="AP1207" s="12"/>
      <c r="AQ1207" s="12"/>
      <c r="AR1207" s="12"/>
      <c r="AS1207" s="12"/>
      <c r="AT1207" s="12"/>
      <c r="AU1207" s="12"/>
      <c r="AV1207" s="12"/>
      <c r="AW1207" s="12"/>
      <c r="AX1207" s="12"/>
      <c r="AY1207" s="12"/>
      <c r="AZ1207" s="12"/>
      <c r="BA1207" s="12"/>
      <c r="BB1207" s="12"/>
      <c r="BC1207" s="12"/>
      <c r="BE1207" s="12"/>
      <c r="BF1207" s="12"/>
      <c r="BG1207" s="12"/>
      <c r="BH1207" s="12"/>
      <c r="BI1207" s="12"/>
      <c r="BJ1207" s="12"/>
      <c r="BK1207" s="12"/>
    </row>
    <row r="1208" spans="33:63" x14ac:dyDescent="0.15">
      <c r="AG1208" s="12"/>
      <c r="AH1208" s="12"/>
      <c r="AI1208" s="12"/>
      <c r="AJ1208" s="12"/>
      <c r="AK1208" s="12"/>
      <c r="AL1208" s="12"/>
      <c r="AM1208" s="12"/>
      <c r="AN1208" s="12"/>
      <c r="AO1208" s="12"/>
      <c r="AP1208" s="12"/>
      <c r="AQ1208" s="12"/>
      <c r="AR1208" s="12"/>
      <c r="AS1208" s="12"/>
      <c r="AT1208" s="12"/>
      <c r="AU1208" s="12"/>
      <c r="AV1208" s="12"/>
      <c r="AW1208" s="12"/>
      <c r="AX1208" s="12"/>
      <c r="AY1208" s="12"/>
      <c r="AZ1208" s="12"/>
      <c r="BA1208" s="12"/>
      <c r="BB1208" s="12"/>
      <c r="BC1208" s="12"/>
      <c r="BE1208" s="12"/>
      <c r="BF1208" s="12"/>
      <c r="BG1208" s="12"/>
      <c r="BH1208" s="12"/>
      <c r="BI1208" s="12"/>
      <c r="BJ1208" s="12"/>
      <c r="BK1208" s="12"/>
    </row>
    <row r="1209" spans="33:63" x14ac:dyDescent="0.15">
      <c r="AG1209" s="12"/>
      <c r="AH1209" s="12"/>
      <c r="AI1209" s="12"/>
      <c r="AJ1209" s="12"/>
      <c r="AK1209" s="12"/>
      <c r="AL1209" s="12"/>
      <c r="AM1209" s="12"/>
      <c r="AN1209" s="12"/>
      <c r="AO1209" s="12"/>
      <c r="AP1209" s="12"/>
      <c r="AQ1209" s="12"/>
      <c r="AR1209" s="12"/>
      <c r="AS1209" s="12"/>
      <c r="AT1209" s="12"/>
      <c r="AU1209" s="12"/>
      <c r="AV1209" s="12"/>
      <c r="AW1209" s="12"/>
      <c r="AX1209" s="12"/>
      <c r="AY1209" s="12"/>
      <c r="AZ1209" s="12"/>
      <c r="BA1209" s="12"/>
      <c r="BB1209" s="12"/>
      <c r="BC1209" s="12"/>
      <c r="BE1209" s="12"/>
      <c r="BF1209" s="12"/>
      <c r="BG1209" s="12"/>
      <c r="BH1209" s="12"/>
      <c r="BI1209" s="12"/>
      <c r="BJ1209" s="12"/>
      <c r="BK1209" s="12"/>
    </row>
    <row r="1210" spans="33:63" x14ac:dyDescent="0.15">
      <c r="AG1210" s="12"/>
      <c r="AH1210" s="12"/>
      <c r="AI1210" s="12"/>
      <c r="AJ1210" s="12"/>
      <c r="AK1210" s="12"/>
      <c r="AL1210" s="12"/>
      <c r="AM1210" s="12"/>
      <c r="AN1210" s="12"/>
      <c r="AO1210" s="12"/>
      <c r="AP1210" s="12"/>
      <c r="AQ1210" s="12"/>
      <c r="AR1210" s="12"/>
      <c r="AS1210" s="12"/>
      <c r="AT1210" s="12"/>
      <c r="AU1210" s="12"/>
      <c r="AV1210" s="12"/>
      <c r="AW1210" s="12"/>
      <c r="AX1210" s="12"/>
      <c r="AY1210" s="12"/>
      <c r="AZ1210" s="12"/>
      <c r="BA1210" s="12"/>
      <c r="BB1210" s="12"/>
      <c r="BC1210" s="12"/>
      <c r="BE1210" s="12"/>
      <c r="BF1210" s="12"/>
      <c r="BG1210" s="12"/>
      <c r="BH1210" s="12"/>
      <c r="BI1210" s="12"/>
      <c r="BJ1210" s="12"/>
      <c r="BK1210" s="12"/>
    </row>
    <row r="1211" spans="33:63" x14ac:dyDescent="0.15">
      <c r="AG1211" s="12"/>
      <c r="AH1211" s="12"/>
      <c r="AI1211" s="12"/>
      <c r="AJ1211" s="12"/>
      <c r="AK1211" s="12"/>
      <c r="AL1211" s="12"/>
      <c r="AM1211" s="12"/>
      <c r="AN1211" s="12"/>
      <c r="AO1211" s="12"/>
      <c r="AP1211" s="12"/>
      <c r="AQ1211" s="12"/>
      <c r="AR1211" s="12"/>
      <c r="AS1211" s="12"/>
      <c r="AT1211" s="12"/>
      <c r="AU1211" s="12"/>
      <c r="AV1211" s="12"/>
      <c r="AW1211" s="12"/>
      <c r="AX1211" s="12"/>
      <c r="AY1211" s="12"/>
      <c r="AZ1211" s="12"/>
      <c r="BA1211" s="12"/>
      <c r="BB1211" s="12"/>
      <c r="BC1211" s="12"/>
      <c r="BE1211" s="12"/>
      <c r="BF1211" s="12"/>
      <c r="BG1211" s="12"/>
      <c r="BH1211" s="12"/>
      <c r="BI1211" s="12"/>
      <c r="BJ1211" s="12"/>
      <c r="BK1211" s="12"/>
    </row>
    <row r="1212" spans="33:63" x14ac:dyDescent="0.15">
      <c r="AG1212" s="12"/>
      <c r="AH1212" s="12"/>
      <c r="AI1212" s="12"/>
      <c r="AJ1212" s="12"/>
      <c r="AK1212" s="12"/>
      <c r="AL1212" s="12"/>
      <c r="AM1212" s="12"/>
      <c r="AN1212" s="12"/>
      <c r="AO1212" s="12"/>
      <c r="AP1212" s="12"/>
      <c r="AQ1212" s="12"/>
      <c r="AR1212" s="12"/>
      <c r="AS1212" s="12"/>
      <c r="AT1212" s="12"/>
      <c r="AU1212" s="12"/>
      <c r="AV1212" s="12"/>
      <c r="AW1212" s="12"/>
      <c r="AX1212" s="12"/>
      <c r="AY1212" s="12"/>
      <c r="AZ1212" s="12"/>
      <c r="BA1212" s="12"/>
      <c r="BB1212" s="12"/>
      <c r="BC1212" s="12"/>
      <c r="BE1212" s="12"/>
      <c r="BF1212" s="12"/>
      <c r="BG1212" s="12"/>
      <c r="BH1212" s="12"/>
      <c r="BI1212" s="12"/>
      <c r="BJ1212" s="12"/>
      <c r="BK1212" s="12"/>
    </row>
    <row r="1213" spans="33:63" x14ac:dyDescent="0.15">
      <c r="AG1213" s="12"/>
      <c r="AH1213" s="12"/>
      <c r="AI1213" s="12"/>
      <c r="AJ1213" s="12"/>
      <c r="AK1213" s="12"/>
      <c r="AL1213" s="12"/>
      <c r="AM1213" s="12"/>
      <c r="AN1213" s="12"/>
      <c r="AO1213" s="12"/>
      <c r="AP1213" s="12"/>
      <c r="AQ1213" s="12"/>
      <c r="AR1213" s="12"/>
      <c r="AS1213" s="12"/>
      <c r="AT1213" s="12"/>
      <c r="AU1213" s="12"/>
      <c r="AV1213" s="12"/>
      <c r="AW1213" s="12"/>
      <c r="AX1213" s="12"/>
      <c r="AY1213" s="12"/>
      <c r="AZ1213" s="12"/>
      <c r="BA1213" s="12"/>
      <c r="BB1213" s="12"/>
      <c r="BC1213" s="12"/>
      <c r="BE1213" s="12"/>
      <c r="BF1213" s="12"/>
      <c r="BG1213" s="12"/>
      <c r="BH1213" s="12"/>
      <c r="BI1213" s="12"/>
      <c r="BJ1213" s="12"/>
      <c r="BK1213" s="12"/>
    </row>
    <row r="1214" spans="33:63" x14ac:dyDescent="0.15">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E1214" s="12"/>
      <c r="BF1214" s="12"/>
      <c r="BG1214" s="12"/>
      <c r="BH1214" s="12"/>
      <c r="BI1214" s="12"/>
      <c r="BJ1214" s="12"/>
      <c r="BK1214" s="12"/>
    </row>
    <row r="1215" spans="33:63" x14ac:dyDescent="0.15">
      <c r="AG1215" s="12"/>
      <c r="AH1215" s="12"/>
      <c r="AI1215" s="12"/>
      <c r="AJ1215" s="12"/>
      <c r="AK1215" s="12"/>
      <c r="AL1215" s="12"/>
      <c r="AM1215" s="12"/>
      <c r="AN1215" s="12"/>
      <c r="AO1215" s="12"/>
      <c r="AP1215" s="12"/>
      <c r="AQ1215" s="12"/>
      <c r="AR1215" s="12"/>
      <c r="AS1215" s="12"/>
      <c r="AT1215" s="12"/>
      <c r="AU1215" s="12"/>
      <c r="AV1215" s="12"/>
      <c r="AW1215" s="12"/>
      <c r="AX1215" s="12"/>
      <c r="AY1215" s="12"/>
      <c r="AZ1215" s="12"/>
      <c r="BA1215" s="12"/>
      <c r="BB1215" s="12"/>
      <c r="BC1215" s="12"/>
      <c r="BE1215" s="12"/>
      <c r="BF1215" s="12"/>
      <c r="BG1215" s="12"/>
      <c r="BH1215" s="12"/>
      <c r="BI1215" s="12"/>
      <c r="BJ1215" s="12"/>
      <c r="BK1215" s="12"/>
    </row>
    <row r="1216" spans="33:63" x14ac:dyDescent="0.15">
      <c r="AG1216" s="12"/>
      <c r="AH1216" s="12"/>
      <c r="AI1216" s="12"/>
      <c r="AJ1216" s="12"/>
      <c r="AK1216" s="12"/>
      <c r="AL1216" s="12"/>
      <c r="AM1216" s="12"/>
      <c r="AN1216" s="12"/>
      <c r="AO1216" s="12"/>
      <c r="AP1216" s="12"/>
      <c r="AQ1216" s="12"/>
      <c r="AR1216" s="12"/>
      <c r="AS1216" s="12"/>
      <c r="AT1216" s="12"/>
      <c r="AU1216" s="12"/>
      <c r="AV1216" s="12"/>
      <c r="AW1216" s="12"/>
      <c r="AX1216" s="12"/>
      <c r="AY1216" s="12"/>
      <c r="AZ1216" s="12"/>
      <c r="BA1216" s="12"/>
      <c r="BB1216" s="12"/>
      <c r="BC1216" s="12"/>
      <c r="BE1216" s="12"/>
      <c r="BF1216" s="12"/>
      <c r="BG1216" s="12"/>
      <c r="BH1216" s="12"/>
      <c r="BI1216" s="12"/>
      <c r="BJ1216" s="12"/>
      <c r="BK1216" s="12"/>
    </row>
    <row r="1217" spans="33:63" x14ac:dyDescent="0.15">
      <c r="AG1217" s="12"/>
      <c r="AH1217" s="12"/>
      <c r="AI1217" s="12"/>
      <c r="AJ1217" s="12"/>
      <c r="AK1217" s="12"/>
      <c r="AL1217" s="12"/>
      <c r="AM1217" s="12"/>
      <c r="AN1217" s="12"/>
      <c r="AO1217" s="12"/>
      <c r="AP1217" s="12"/>
      <c r="AQ1217" s="12"/>
      <c r="AR1217" s="12"/>
      <c r="AS1217" s="12"/>
      <c r="AT1217" s="12"/>
      <c r="AU1217" s="12"/>
      <c r="AV1217" s="12"/>
      <c r="AW1217" s="12"/>
      <c r="AX1217" s="12"/>
      <c r="AY1217" s="12"/>
      <c r="AZ1217" s="12"/>
      <c r="BA1217" s="12"/>
      <c r="BB1217" s="12"/>
      <c r="BC1217" s="12"/>
      <c r="BE1217" s="12"/>
      <c r="BF1217" s="12"/>
      <c r="BG1217" s="12"/>
      <c r="BH1217" s="12"/>
      <c r="BI1217" s="12"/>
      <c r="BJ1217" s="12"/>
      <c r="BK1217" s="12"/>
    </row>
    <row r="1218" spans="33:63" x14ac:dyDescent="0.15">
      <c r="AG1218" s="12"/>
      <c r="AH1218" s="12"/>
      <c r="AI1218" s="12"/>
      <c r="AJ1218" s="12"/>
      <c r="AK1218" s="12"/>
      <c r="AL1218" s="12"/>
      <c r="AM1218" s="12"/>
      <c r="AN1218" s="12"/>
      <c r="AO1218" s="12"/>
      <c r="AP1218" s="12"/>
      <c r="AQ1218" s="12"/>
      <c r="AR1218" s="12"/>
      <c r="AS1218" s="12"/>
      <c r="AT1218" s="12"/>
      <c r="AU1218" s="12"/>
      <c r="AV1218" s="12"/>
      <c r="AW1218" s="12"/>
      <c r="AX1218" s="12"/>
      <c r="AY1218" s="12"/>
      <c r="AZ1218" s="12"/>
      <c r="BA1218" s="12"/>
      <c r="BB1218" s="12"/>
      <c r="BC1218" s="12"/>
      <c r="BE1218" s="12"/>
      <c r="BF1218" s="12"/>
      <c r="BG1218" s="12"/>
      <c r="BH1218" s="12"/>
      <c r="BI1218" s="12"/>
      <c r="BJ1218" s="12"/>
      <c r="BK1218" s="12"/>
    </row>
    <row r="1219" spans="33:63" x14ac:dyDescent="0.15">
      <c r="AG1219" s="12"/>
      <c r="AH1219" s="12"/>
      <c r="AI1219" s="12"/>
      <c r="AJ1219" s="12"/>
      <c r="AK1219" s="12"/>
      <c r="AL1219" s="12"/>
      <c r="AM1219" s="12"/>
      <c r="AN1219" s="12"/>
      <c r="AO1219" s="12"/>
      <c r="AP1219" s="12"/>
      <c r="AQ1219" s="12"/>
      <c r="AR1219" s="12"/>
      <c r="AS1219" s="12"/>
      <c r="AT1219" s="12"/>
      <c r="AU1219" s="12"/>
      <c r="AV1219" s="12"/>
      <c r="AW1219" s="12"/>
      <c r="AX1219" s="12"/>
      <c r="AY1219" s="12"/>
      <c r="AZ1219" s="12"/>
      <c r="BA1219" s="12"/>
      <c r="BB1219" s="12"/>
      <c r="BC1219" s="12"/>
      <c r="BE1219" s="12"/>
      <c r="BF1219" s="12"/>
      <c r="BG1219" s="12"/>
      <c r="BH1219" s="12"/>
      <c r="BI1219" s="12"/>
      <c r="BJ1219" s="12"/>
      <c r="BK1219" s="12"/>
    </row>
    <row r="1220" spans="33:63" x14ac:dyDescent="0.15">
      <c r="AG1220" s="12"/>
      <c r="AH1220" s="12"/>
      <c r="AI1220" s="12"/>
      <c r="AJ1220" s="12"/>
      <c r="AK1220" s="12"/>
      <c r="AL1220" s="12"/>
      <c r="AM1220" s="12"/>
      <c r="AN1220" s="12"/>
      <c r="AO1220" s="12"/>
      <c r="AP1220" s="12"/>
      <c r="AQ1220" s="12"/>
      <c r="AR1220" s="12"/>
      <c r="AS1220" s="12"/>
      <c r="AT1220" s="12"/>
      <c r="AU1220" s="12"/>
      <c r="AV1220" s="12"/>
      <c r="AW1220" s="12"/>
      <c r="AX1220" s="12"/>
      <c r="AY1220" s="12"/>
      <c r="AZ1220" s="12"/>
      <c r="BA1220" s="12"/>
      <c r="BB1220" s="12"/>
      <c r="BC1220" s="12"/>
      <c r="BE1220" s="12"/>
      <c r="BF1220" s="12"/>
      <c r="BG1220" s="12"/>
      <c r="BH1220" s="12"/>
      <c r="BI1220" s="12"/>
      <c r="BJ1220" s="12"/>
      <c r="BK1220" s="12"/>
    </row>
    <row r="1221" spans="33:63" x14ac:dyDescent="0.15">
      <c r="AG1221" s="12"/>
      <c r="AH1221" s="12"/>
      <c r="AI1221" s="12"/>
      <c r="AJ1221" s="12"/>
      <c r="AK1221" s="12"/>
      <c r="AL1221" s="12"/>
      <c r="AM1221" s="12"/>
      <c r="AN1221" s="12"/>
      <c r="AO1221" s="12"/>
      <c r="AP1221" s="12"/>
      <c r="AQ1221" s="12"/>
      <c r="AR1221" s="12"/>
      <c r="AS1221" s="12"/>
      <c r="AT1221" s="12"/>
      <c r="AU1221" s="12"/>
      <c r="AV1221" s="12"/>
      <c r="AW1221" s="12"/>
      <c r="AX1221" s="12"/>
      <c r="AY1221" s="12"/>
      <c r="AZ1221" s="12"/>
      <c r="BA1221" s="12"/>
      <c r="BB1221" s="12"/>
      <c r="BC1221" s="12"/>
      <c r="BE1221" s="12"/>
      <c r="BF1221" s="12"/>
      <c r="BG1221" s="12"/>
      <c r="BH1221" s="12"/>
      <c r="BI1221" s="12"/>
      <c r="BJ1221" s="12"/>
      <c r="BK1221" s="12"/>
    </row>
    <row r="1222" spans="33:63" x14ac:dyDescent="0.15">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E1222" s="12"/>
      <c r="BF1222" s="12"/>
      <c r="BG1222" s="12"/>
      <c r="BH1222" s="12"/>
      <c r="BI1222" s="12"/>
      <c r="BJ1222" s="12"/>
      <c r="BK1222" s="12"/>
    </row>
    <row r="1223" spans="33:63" x14ac:dyDescent="0.15">
      <c r="AG1223" s="12"/>
      <c r="AH1223" s="12"/>
      <c r="AI1223" s="12"/>
      <c r="AJ1223" s="12"/>
      <c r="AK1223" s="12"/>
      <c r="AL1223" s="12"/>
      <c r="AM1223" s="12"/>
      <c r="AN1223" s="12"/>
      <c r="AO1223" s="12"/>
      <c r="AP1223" s="12"/>
      <c r="AQ1223" s="12"/>
      <c r="AR1223" s="12"/>
      <c r="AS1223" s="12"/>
      <c r="AT1223" s="12"/>
      <c r="AU1223" s="12"/>
      <c r="AV1223" s="12"/>
      <c r="AW1223" s="12"/>
      <c r="AX1223" s="12"/>
      <c r="AY1223" s="12"/>
      <c r="AZ1223" s="12"/>
      <c r="BA1223" s="12"/>
      <c r="BB1223" s="12"/>
      <c r="BC1223" s="12"/>
      <c r="BE1223" s="12"/>
      <c r="BF1223" s="12"/>
      <c r="BG1223" s="12"/>
      <c r="BH1223" s="12"/>
      <c r="BI1223" s="12"/>
      <c r="BJ1223" s="12"/>
      <c r="BK1223" s="12"/>
    </row>
    <row r="1224" spans="33:63" x14ac:dyDescent="0.15">
      <c r="AG1224" s="12"/>
      <c r="AH1224" s="12"/>
      <c r="AI1224" s="12"/>
      <c r="AJ1224" s="12"/>
      <c r="AK1224" s="12"/>
      <c r="AL1224" s="12"/>
      <c r="AM1224" s="12"/>
      <c r="AN1224" s="12"/>
      <c r="AO1224" s="12"/>
      <c r="AP1224" s="12"/>
      <c r="AQ1224" s="12"/>
      <c r="AR1224" s="12"/>
      <c r="AS1224" s="12"/>
      <c r="AT1224" s="12"/>
      <c r="AU1224" s="12"/>
      <c r="AV1224" s="12"/>
      <c r="AW1224" s="12"/>
      <c r="AX1224" s="12"/>
      <c r="AY1224" s="12"/>
      <c r="AZ1224" s="12"/>
      <c r="BA1224" s="12"/>
      <c r="BB1224" s="12"/>
      <c r="BC1224" s="12"/>
      <c r="BE1224" s="12"/>
      <c r="BF1224" s="12"/>
      <c r="BG1224" s="12"/>
      <c r="BH1224" s="12"/>
      <c r="BI1224" s="12"/>
      <c r="BJ1224" s="12"/>
      <c r="BK1224" s="12"/>
    </row>
    <row r="1225" spans="33:63" x14ac:dyDescent="0.15">
      <c r="AG1225" s="12"/>
      <c r="AH1225" s="12"/>
      <c r="AI1225" s="12"/>
      <c r="AJ1225" s="12"/>
      <c r="AK1225" s="12"/>
      <c r="AL1225" s="12"/>
      <c r="AM1225" s="12"/>
      <c r="AN1225" s="12"/>
      <c r="AO1225" s="12"/>
      <c r="AP1225" s="12"/>
      <c r="AQ1225" s="12"/>
      <c r="AR1225" s="12"/>
      <c r="AS1225" s="12"/>
      <c r="AT1225" s="12"/>
      <c r="AU1225" s="12"/>
      <c r="AV1225" s="12"/>
      <c r="AW1225" s="12"/>
      <c r="AX1225" s="12"/>
      <c r="AY1225" s="12"/>
      <c r="AZ1225" s="12"/>
      <c r="BA1225" s="12"/>
      <c r="BB1225" s="12"/>
      <c r="BC1225" s="12"/>
      <c r="BE1225" s="12"/>
      <c r="BF1225" s="12"/>
      <c r="BG1225" s="12"/>
      <c r="BH1225" s="12"/>
      <c r="BI1225" s="12"/>
      <c r="BJ1225" s="12"/>
      <c r="BK1225" s="12"/>
    </row>
    <row r="1226" spans="33:63" x14ac:dyDescent="0.15">
      <c r="AG1226" s="12"/>
      <c r="AH1226" s="12"/>
      <c r="AI1226" s="12"/>
      <c r="AJ1226" s="12"/>
      <c r="AK1226" s="12"/>
      <c r="AL1226" s="12"/>
      <c r="AM1226" s="12"/>
      <c r="AN1226" s="12"/>
      <c r="AO1226" s="12"/>
      <c r="AP1226" s="12"/>
      <c r="AQ1226" s="12"/>
      <c r="AR1226" s="12"/>
      <c r="AS1226" s="12"/>
      <c r="AT1226" s="12"/>
      <c r="AU1226" s="12"/>
      <c r="AV1226" s="12"/>
      <c r="AW1226" s="12"/>
      <c r="AX1226" s="12"/>
      <c r="AY1226" s="12"/>
      <c r="AZ1226" s="12"/>
      <c r="BA1226" s="12"/>
      <c r="BB1226" s="12"/>
      <c r="BC1226" s="12"/>
      <c r="BE1226" s="12"/>
      <c r="BF1226" s="12"/>
      <c r="BG1226" s="12"/>
      <c r="BH1226" s="12"/>
      <c r="BI1226" s="12"/>
      <c r="BJ1226" s="12"/>
      <c r="BK1226" s="12"/>
    </row>
    <row r="1227" spans="33:63" x14ac:dyDescent="0.15">
      <c r="AG1227" s="12"/>
      <c r="AH1227" s="12"/>
      <c r="AI1227" s="12"/>
      <c r="AJ1227" s="12"/>
      <c r="AK1227" s="12"/>
      <c r="AL1227" s="12"/>
      <c r="AM1227" s="12"/>
      <c r="AN1227" s="12"/>
      <c r="AO1227" s="12"/>
      <c r="AP1227" s="12"/>
      <c r="AQ1227" s="12"/>
      <c r="AR1227" s="12"/>
      <c r="AS1227" s="12"/>
      <c r="AT1227" s="12"/>
      <c r="AU1227" s="12"/>
      <c r="AV1227" s="12"/>
      <c r="AW1227" s="12"/>
      <c r="AX1227" s="12"/>
      <c r="AY1227" s="12"/>
      <c r="AZ1227" s="12"/>
      <c r="BA1227" s="12"/>
      <c r="BB1227" s="12"/>
      <c r="BC1227" s="12"/>
      <c r="BE1227" s="12"/>
      <c r="BF1227" s="12"/>
      <c r="BG1227" s="12"/>
      <c r="BH1227" s="12"/>
      <c r="BI1227" s="12"/>
      <c r="BJ1227" s="12"/>
      <c r="BK1227" s="12"/>
    </row>
    <row r="1228" spans="33:63" x14ac:dyDescent="0.15">
      <c r="AG1228" s="12"/>
      <c r="AH1228" s="12"/>
      <c r="AI1228" s="12"/>
      <c r="AJ1228" s="12"/>
      <c r="AK1228" s="12"/>
      <c r="AL1228" s="12"/>
      <c r="AM1228" s="12"/>
      <c r="AN1228" s="12"/>
      <c r="AO1228" s="12"/>
      <c r="AP1228" s="12"/>
      <c r="AQ1228" s="12"/>
      <c r="AR1228" s="12"/>
      <c r="AS1228" s="12"/>
      <c r="AT1228" s="12"/>
      <c r="AU1228" s="12"/>
      <c r="AV1228" s="12"/>
      <c r="AW1228" s="12"/>
      <c r="AX1228" s="12"/>
      <c r="AY1228" s="12"/>
      <c r="AZ1228" s="12"/>
      <c r="BA1228" s="12"/>
      <c r="BB1228" s="12"/>
      <c r="BC1228" s="12"/>
      <c r="BE1228" s="12"/>
      <c r="BF1228" s="12"/>
      <c r="BG1228" s="12"/>
      <c r="BH1228" s="12"/>
      <c r="BI1228" s="12"/>
      <c r="BJ1228" s="12"/>
      <c r="BK1228" s="12"/>
    </row>
    <row r="1229" spans="33:63" x14ac:dyDescent="0.15">
      <c r="AG1229" s="12"/>
      <c r="AH1229" s="12"/>
      <c r="AI1229" s="12"/>
      <c r="AJ1229" s="12"/>
      <c r="AK1229" s="12"/>
      <c r="AL1229" s="12"/>
      <c r="AM1229" s="12"/>
      <c r="AN1229" s="12"/>
      <c r="AO1229" s="12"/>
      <c r="AP1229" s="12"/>
      <c r="AQ1229" s="12"/>
      <c r="AR1229" s="12"/>
      <c r="AS1229" s="12"/>
      <c r="AT1229" s="12"/>
      <c r="AU1229" s="12"/>
      <c r="AV1229" s="12"/>
      <c r="AW1229" s="12"/>
      <c r="AX1229" s="12"/>
      <c r="AY1229" s="12"/>
      <c r="AZ1229" s="12"/>
      <c r="BA1229" s="12"/>
      <c r="BB1229" s="12"/>
      <c r="BC1229" s="12"/>
      <c r="BE1229" s="12"/>
      <c r="BF1229" s="12"/>
      <c r="BG1229" s="12"/>
      <c r="BH1229" s="12"/>
      <c r="BI1229" s="12"/>
      <c r="BJ1229" s="12"/>
      <c r="BK1229" s="12"/>
    </row>
    <row r="1230" spans="33:63" x14ac:dyDescent="0.15">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E1230" s="12"/>
      <c r="BF1230" s="12"/>
      <c r="BG1230" s="12"/>
      <c r="BH1230" s="12"/>
      <c r="BI1230" s="12"/>
      <c r="BJ1230" s="12"/>
      <c r="BK1230" s="12"/>
    </row>
    <row r="1231" spans="33:63" x14ac:dyDescent="0.15">
      <c r="AG1231" s="12"/>
      <c r="AH1231" s="12"/>
      <c r="AI1231" s="12"/>
      <c r="AJ1231" s="12"/>
      <c r="AK1231" s="12"/>
      <c r="AL1231" s="12"/>
      <c r="AM1231" s="12"/>
      <c r="AN1231" s="12"/>
      <c r="AO1231" s="12"/>
      <c r="AP1231" s="12"/>
      <c r="AQ1231" s="12"/>
      <c r="AR1231" s="12"/>
      <c r="AS1231" s="12"/>
      <c r="AT1231" s="12"/>
      <c r="AU1231" s="12"/>
      <c r="AV1231" s="12"/>
      <c r="AW1231" s="12"/>
      <c r="AX1231" s="12"/>
      <c r="AY1231" s="12"/>
      <c r="AZ1231" s="12"/>
      <c r="BA1231" s="12"/>
      <c r="BB1231" s="12"/>
      <c r="BC1231" s="12"/>
      <c r="BE1231" s="12"/>
      <c r="BF1231" s="12"/>
      <c r="BG1231" s="12"/>
      <c r="BH1231" s="12"/>
      <c r="BI1231" s="12"/>
      <c r="BJ1231" s="12"/>
      <c r="BK1231" s="12"/>
    </row>
    <row r="1232" spans="33:63" x14ac:dyDescent="0.15">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c r="BB1232" s="12"/>
      <c r="BC1232" s="12"/>
      <c r="BE1232" s="12"/>
      <c r="BF1232" s="12"/>
      <c r="BG1232" s="12"/>
      <c r="BH1232" s="12"/>
      <c r="BI1232" s="12"/>
      <c r="BJ1232" s="12"/>
      <c r="BK1232" s="12"/>
    </row>
    <row r="1233" spans="33:63" x14ac:dyDescent="0.15">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c r="BB1233" s="12"/>
      <c r="BC1233" s="12"/>
      <c r="BE1233" s="12"/>
      <c r="BF1233" s="12"/>
      <c r="BG1233" s="12"/>
      <c r="BH1233" s="12"/>
      <c r="BI1233" s="12"/>
      <c r="BJ1233" s="12"/>
      <c r="BK1233" s="12"/>
    </row>
    <row r="1234" spans="33:63" x14ac:dyDescent="0.15">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c r="BB1234" s="12"/>
      <c r="BC1234" s="12"/>
      <c r="BE1234" s="12"/>
      <c r="BF1234" s="12"/>
      <c r="BG1234" s="12"/>
      <c r="BH1234" s="12"/>
      <c r="BI1234" s="12"/>
      <c r="BJ1234" s="12"/>
      <c r="BK1234" s="12"/>
    </row>
    <row r="1235" spans="33:63" x14ac:dyDescent="0.15">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E1235" s="12"/>
      <c r="BF1235" s="12"/>
      <c r="BG1235" s="12"/>
      <c r="BH1235" s="12"/>
      <c r="BI1235" s="12"/>
      <c r="BJ1235" s="12"/>
      <c r="BK1235" s="12"/>
    </row>
    <row r="1236" spans="33:63" x14ac:dyDescent="0.15">
      <c r="AG1236" s="12"/>
      <c r="AH1236" s="12"/>
      <c r="AI1236" s="12"/>
      <c r="AJ1236" s="12"/>
      <c r="AK1236" s="12"/>
      <c r="AL1236" s="12"/>
      <c r="AM1236" s="12"/>
      <c r="AN1236" s="12"/>
      <c r="AO1236" s="12"/>
      <c r="AP1236" s="12"/>
      <c r="AQ1236" s="12"/>
      <c r="AR1236" s="12"/>
      <c r="AS1236" s="12"/>
      <c r="AT1236" s="12"/>
      <c r="AU1236" s="12"/>
      <c r="AV1236" s="12"/>
      <c r="AW1236" s="12"/>
      <c r="AX1236" s="12"/>
      <c r="AY1236" s="12"/>
      <c r="AZ1236" s="12"/>
      <c r="BA1236" s="12"/>
      <c r="BB1236" s="12"/>
      <c r="BC1236" s="12"/>
      <c r="BE1236" s="12"/>
      <c r="BF1236" s="12"/>
      <c r="BG1236" s="12"/>
      <c r="BH1236" s="12"/>
      <c r="BI1236" s="12"/>
      <c r="BJ1236" s="12"/>
      <c r="BK1236" s="12"/>
    </row>
    <row r="1237" spans="33:63" x14ac:dyDescent="0.15">
      <c r="AG1237" s="12"/>
      <c r="AH1237" s="12"/>
      <c r="AI1237" s="12"/>
      <c r="AJ1237" s="12"/>
      <c r="AK1237" s="12"/>
      <c r="AL1237" s="12"/>
      <c r="AM1237" s="12"/>
      <c r="AN1237" s="12"/>
      <c r="AO1237" s="12"/>
      <c r="AP1237" s="12"/>
      <c r="AQ1237" s="12"/>
      <c r="AR1237" s="12"/>
      <c r="AS1237" s="12"/>
      <c r="AT1237" s="12"/>
      <c r="AU1237" s="12"/>
      <c r="AV1237" s="12"/>
      <c r="AW1237" s="12"/>
      <c r="AX1237" s="12"/>
      <c r="AY1237" s="12"/>
      <c r="AZ1237" s="12"/>
      <c r="BA1237" s="12"/>
      <c r="BB1237" s="12"/>
      <c r="BC1237" s="12"/>
      <c r="BE1237" s="12"/>
      <c r="BF1237" s="12"/>
      <c r="BG1237" s="12"/>
      <c r="BH1237" s="12"/>
      <c r="BI1237" s="12"/>
      <c r="BJ1237" s="12"/>
      <c r="BK1237" s="12"/>
    </row>
    <row r="1238" spans="33:63" x14ac:dyDescent="0.15">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E1238" s="12"/>
      <c r="BF1238" s="12"/>
      <c r="BG1238" s="12"/>
      <c r="BH1238" s="12"/>
      <c r="BI1238" s="12"/>
      <c r="BJ1238" s="12"/>
      <c r="BK1238" s="12"/>
    </row>
    <row r="1239" spans="33:63" x14ac:dyDescent="0.15">
      <c r="AG1239" s="12"/>
      <c r="AH1239" s="12"/>
      <c r="AI1239" s="12"/>
      <c r="AJ1239" s="12"/>
      <c r="AK1239" s="12"/>
      <c r="AL1239" s="12"/>
      <c r="AM1239" s="12"/>
      <c r="AN1239" s="12"/>
      <c r="AO1239" s="12"/>
      <c r="AP1239" s="12"/>
      <c r="AQ1239" s="12"/>
      <c r="AR1239" s="12"/>
      <c r="AS1239" s="12"/>
      <c r="AT1239" s="12"/>
      <c r="AU1239" s="12"/>
      <c r="AV1239" s="12"/>
      <c r="AW1239" s="12"/>
      <c r="AX1239" s="12"/>
      <c r="AY1239" s="12"/>
      <c r="AZ1239" s="12"/>
      <c r="BA1239" s="12"/>
      <c r="BB1239" s="12"/>
      <c r="BC1239" s="12"/>
      <c r="BE1239" s="12"/>
      <c r="BF1239" s="12"/>
      <c r="BG1239" s="12"/>
      <c r="BH1239" s="12"/>
      <c r="BI1239" s="12"/>
      <c r="BJ1239" s="12"/>
      <c r="BK1239" s="12"/>
    </row>
    <row r="1240" spans="33:63" x14ac:dyDescent="0.15">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c r="BB1240" s="12"/>
      <c r="BC1240" s="12"/>
      <c r="BE1240" s="12"/>
      <c r="BF1240" s="12"/>
      <c r="BG1240" s="12"/>
      <c r="BH1240" s="12"/>
      <c r="BI1240" s="12"/>
      <c r="BJ1240" s="12"/>
      <c r="BK1240" s="12"/>
    </row>
    <row r="1241" spans="33:63" x14ac:dyDescent="0.15">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2"/>
      <c r="BE1241" s="12"/>
      <c r="BF1241" s="12"/>
      <c r="BG1241" s="12"/>
      <c r="BH1241" s="12"/>
      <c r="BI1241" s="12"/>
      <c r="BJ1241" s="12"/>
      <c r="BK1241" s="12"/>
    </row>
    <row r="1242" spans="33:63" x14ac:dyDescent="0.15">
      <c r="AG1242" s="12"/>
      <c r="AH1242" s="12"/>
      <c r="AI1242" s="12"/>
      <c r="AJ1242" s="12"/>
      <c r="AK1242" s="12"/>
      <c r="AL1242" s="12"/>
      <c r="AM1242" s="12"/>
      <c r="AN1242" s="12"/>
      <c r="AO1242" s="12"/>
      <c r="AP1242" s="12"/>
      <c r="AQ1242" s="12"/>
      <c r="AR1242" s="12"/>
      <c r="AS1242" s="12"/>
      <c r="AT1242" s="12"/>
      <c r="AU1242" s="12"/>
      <c r="AV1242" s="12"/>
      <c r="AW1242" s="12"/>
      <c r="AX1242" s="12"/>
      <c r="AY1242" s="12"/>
      <c r="AZ1242" s="12"/>
      <c r="BA1242" s="12"/>
      <c r="BB1242" s="12"/>
      <c r="BC1242" s="12"/>
      <c r="BE1242" s="12"/>
      <c r="BF1242" s="12"/>
      <c r="BG1242" s="12"/>
      <c r="BH1242" s="12"/>
      <c r="BI1242" s="12"/>
      <c r="BJ1242" s="12"/>
      <c r="BK1242" s="12"/>
    </row>
    <row r="1243" spans="33:63" x14ac:dyDescent="0.15">
      <c r="AG1243" s="12"/>
      <c r="AH1243" s="12"/>
      <c r="AI1243" s="12"/>
      <c r="AJ1243" s="12"/>
      <c r="AK1243" s="12"/>
      <c r="AL1243" s="12"/>
      <c r="AM1243" s="12"/>
      <c r="AN1243" s="12"/>
      <c r="AO1243" s="12"/>
      <c r="AP1243" s="12"/>
      <c r="AQ1243" s="12"/>
      <c r="AR1243" s="12"/>
      <c r="AS1243" s="12"/>
      <c r="AT1243" s="12"/>
      <c r="AU1243" s="12"/>
      <c r="AV1243" s="12"/>
      <c r="AW1243" s="12"/>
      <c r="AX1243" s="12"/>
      <c r="AY1243" s="12"/>
      <c r="AZ1243" s="12"/>
      <c r="BA1243" s="12"/>
      <c r="BB1243" s="12"/>
      <c r="BC1243" s="12"/>
      <c r="BE1243" s="12"/>
      <c r="BF1243" s="12"/>
      <c r="BG1243" s="12"/>
      <c r="BH1243" s="12"/>
      <c r="BI1243" s="12"/>
      <c r="BJ1243" s="12"/>
      <c r="BK1243" s="12"/>
    </row>
    <row r="1244" spans="33:63" x14ac:dyDescent="0.15">
      <c r="AG1244" s="12"/>
      <c r="AH1244" s="12"/>
      <c r="AI1244" s="12"/>
      <c r="AJ1244" s="12"/>
      <c r="AK1244" s="12"/>
      <c r="AL1244" s="12"/>
      <c r="AM1244" s="12"/>
      <c r="AN1244" s="12"/>
      <c r="AO1244" s="12"/>
      <c r="AP1244" s="12"/>
      <c r="AQ1244" s="12"/>
      <c r="AR1244" s="12"/>
      <c r="AS1244" s="12"/>
      <c r="AT1244" s="12"/>
      <c r="AU1244" s="12"/>
      <c r="AV1244" s="12"/>
      <c r="AW1244" s="12"/>
      <c r="AX1244" s="12"/>
      <c r="AY1244" s="12"/>
      <c r="AZ1244" s="12"/>
      <c r="BA1244" s="12"/>
      <c r="BB1244" s="12"/>
      <c r="BC1244" s="12"/>
      <c r="BE1244" s="12"/>
      <c r="BF1244" s="12"/>
      <c r="BG1244" s="12"/>
      <c r="BH1244" s="12"/>
      <c r="BI1244" s="12"/>
      <c r="BJ1244" s="12"/>
      <c r="BK1244" s="12"/>
    </row>
    <row r="1245" spans="33:63" x14ac:dyDescent="0.15">
      <c r="AG1245" s="12"/>
      <c r="AH1245" s="12"/>
      <c r="AI1245" s="12"/>
      <c r="AJ1245" s="12"/>
      <c r="AK1245" s="12"/>
      <c r="AL1245" s="12"/>
      <c r="AM1245" s="12"/>
      <c r="AN1245" s="12"/>
      <c r="AO1245" s="12"/>
      <c r="AP1245" s="12"/>
      <c r="AQ1245" s="12"/>
      <c r="AR1245" s="12"/>
      <c r="AS1245" s="12"/>
      <c r="AT1245" s="12"/>
      <c r="AU1245" s="12"/>
      <c r="AV1245" s="12"/>
      <c r="AW1245" s="12"/>
      <c r="AX1245" s="12"/>
      <c r="AY1245" s="12"/>
      <c r="AZ1245" s="12"/>
      <c r="BA1245" s="12"/>
      <c r="BB1245" s="12"/>
      <c r="BC1245" s="12"/>
      <c r="BE1245" s="12"/>
      <c r="BF1245" s="12"/>
      <c r="BG1245" s="12"/>
      <c r="BH1245" s="12"/>
      <c r="BI1245" s="12"/>
      <c r="BJ1245" s="12"/>
      <c r="BK1245" s="12"/>
    </row>
    <row r="1246" spans="33:63" x14ac:dyDescent="0.15">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E1246" s="12"/>
      <c r="BF1246" s="12"/>
      <c r="BG1246" s="12"/>
      <c r="BH1246" s="12"/>
      <c r="BI1246" s="12"/>
      <c r="BJ1246" s="12"/>
      <c r="BK1246" s="12"/>
    </row>
    <row r="1247" spans="33:63" x14ac:dyDescent="0.15">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c r="BB1247" s="12"/>
      <c r="BC1247" s="12"/>
      <c r="BE1247" s="12"/>
      <c r="BF1247" s="12"/>
      <c r="BG1247" s="12"/>
      <c r="BH1247" s="12"/>
      <c r="BI1247" s="12"/>
      <c r="BJ1247" s="12"/>
      <c r="BK1247" s="12"/>
    </row>
    <row r="1248" spans="33:63" x14ac:dyDescent="0.15">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c r="BB1248" s="12"/>
      <c r="BC1248" s="12"/>
      <c r="BE1248" s="12"/>
      <c r="BF1248" s="12"/>
      <c r="BG1248" s="12"/>
      <c r="BH1248" s="12"/>
      <c r="BI1248" s="12"/>
      <c r="BJ1248" s="12"/>
      <c r="BK1248" s="12"/>
    </row>
    <row r="1249" spans="33:63" x14ac:dyDescent="0.15">
      <c r="AG1249" s="12"/>
      <c r="AH1249" s="12"/>
      <c r="AI1249" s="12"/>
      <c r="AJ1249" s="12"/>
      <c r="AK1249" s="12"/>
      <c r="AL1249" s="12"/>
      <c r="AM1249" s="12"/>
      <c r="AN1249" s="12"/>
      <c r="AO1249" s="12"/>
      <c r="AP1249" s="12"/>
      <c r="AQ1249" s="12"/>
      <c r="AR1249" s="12"/>
      <c r="AS1249" s="12"/>
      <c r="AT1249" s="12"/>
      <c r="AU1249" s="12"/>
      <c r="AV1249" s="12"/>
      <c r="AW1249" s="12"/>
      <c r="AX1249" s="12"/>
      <c r="AY1249" s="12"/>
      <c r="AZ1249" s="12"/>
      <c r="BA1249" s="12"/>
      <c r="BB1249" s="12"/>
      <c r="BC1249" s="12"/>
      <c r="BE1249" s="12"/>
      <c r="BF1249" s="12"/>
      <c r="BG1249" s="12"/>
      <c r="BH1249" s="12"/>
      <c r="BI1249" s="12"/>
      <c r="BJ1249" s="12"/>
      <c r="BK1249" s="12"/>
    </row>
    <row r="1250" spans="33:63" x14ac:dyDescent="0.15">
      <c r="AG1250" s="12"/>
      <c r="AH1250" s="12"/>
      <c r="AI1250" s="12"/>
      <c r="AJ1250" s="12"/>
      <c r="AK1250" s="12"/>
      <c r="AL1250" s="12"/>
      <c r="AM1250" s="12"/>
      <c r="AN1250" s="12"/>
      <c r="AO1250" s="12"/>
      <c r="AP1250" s="12"/>
      <c r="AQ1250" s="12"/>
      <c r="AR1250" s="12"/>
      <c r="AS1250" s="12"/>
      <c r="AT1250" s="12"/>
      <c r="AU1250" s="12"/>
      <c r="AV1250" s="12"/>
      <c r="AW1250" s="12"/>
      <c r="AX1250" s="12"/>
      <c r="AY1250" s="12"/>
      <c r="AZ1250" s="12"/>
      <c r="BA1250" s="12"/>
      <c r="BB1250" s="12"/>
      <c r="BC1250" s="12"/>
      <c r="BE1250" s="12"/>
      <c r="BF1250" s="12"/>
      <c r="BG1250" s="12"/>
      <c r="BH1250" s="12"/>
      <c r="BI1250" s="12"/>
      <c r="BJ1250" s="12"/>
      <c r="BK1250" s="12"/>
    </row>
    <row r="1251" spans="33:63" x14ac:dyDescent="0.15">
      <c r="AG1251" s="12"/>
      <c r="AH1251" s="12"/>
      <c r="AI1251" s="12"/>
      <c r="AJ1251" s="12"/>
      <c r="AK1251" s="12"/>
      <c r="AL1251" s="12"/>
      <c r="AM1251" s="12"/>
      <c r="AN1251" s="12"/>
      <c r="AO1251" s="12"/>
      <c r="AP1251" s="12"/>
      <c r="AQ1251" s="12"/>
      <c r="AR1251" s="12"/>
      <c r="AS1251" s="12"/>
      <c r="AT1251" s="12"/>
      <c r="AU1251" s="12"/>
      <c r="AV1251" s="12"/>
      <c r="AW1251" s="12"/>
      <c r="AX1251" s="12"/>
      <c r="AY1251" s="12"/>
      <c r="AZ1251" s="12"/>
      <c r="BA1251" s="12"/>
      <c r="BB1251" s="12"/>
      <c r="BC1251" s="12"/>
      <c r="BE1251" s="12"/>
      <c r="BF1251" s="12"/>
      <c r="BG1251" s="12"/>
      <c r="BH1251" s="12"/>
      <c r="BI1251" s="12"/>
      <c r="BJ1251" s="12"/>
      <c r="BK1251" s="12"/>
    </row>
    <row r="1252" spans="33:63" x14ac:dyDescent="0.15">
      <c r="AG1252" s="12"/>
      <c r="AH1252" s="12"/>
      <c r="AI1252" s="12"/>
      <c r="AJ1252" s="12"/>
      <c r="AK1252" s="12"/>
      <c r="AL1252" s="12"/>
      <c r="AM1252" s="12"/>
      <c r="AN1252" s="12"/>
      <c r="AO1252" s="12"/>
      <c r="AP1252" s="12"/>
      <c r="AQ1252" s="12"/>
      <c r="AR1252" s="12"/>
      <c r="AS1252" s="12"/>
      <c r="AT1252" s="12"/>
      <c r="AU1252" s="12"/>
      <c r="AV1252" s="12"/>
      <c r="AW1252" s="12"/>
      <c r="AX1252" s="12"/>
      <c r="AY1252" s="12"/>
      <c r="AZ1252" s="12"/>
      <c r="BA1252" s="12"/>
      <c r="BB1252" s="12"/>
      <c r="BC1252" s="12"/>
      <c r="BE1252" s="12"/>
      <c r="BF1252" s="12"/>
      <c r="BG1252" s="12"/>
      <c r="BH1252" s="12"/>
      <c r="BI1252" s="12"/>
      <c r="BJ1252" s="12"/>
      <c r="BK1252" s="12"/>
    </row>
    <row r="1253" spans="33:63" x14ac:dyDescent="0.15">
      <c r="AG1253" s="12"/>
      <c r="AH1253" s="12"/>
      <c r="AI1253" s="12"/>
      <c r="AJ1253" s="12"/>
      <c r="AK1253" s="12"/>
      <c r="AL1253" s="12"/>
      <c r="AM1253" s="12"/>
      <c r="AN1253" s="12"/>
      <c r="AO1253" s="12"/>
      <c r="AP1253" s="12"/>
      <c r="AQ1253" s="12"/>
      <c r="AR1253" s="12"/>
      <c r="AS1253" s="12"/>
      <c r="AT1253" s="12"/>
      <c r="AU1253" s="12"/>
      <c r="AV1253" s="12"/>
      <c r="AW1253" s="12"/>
      <c r="AX1253" s="12"/>
      <c r="AY1253" s="12"/>
      <c r="AZ1253" s="12"/>
      <c r="BA1253" s="12"/>
      <c r="BB1253" s="12"/>
      <c r="BC1253" s="12"/>
      <c r="BE1253" s="12"/>
      <c r="BF1253" s="12"/>
      <c r="BG1253" s="12"/>
      <c r="BH1253" s="12"/>
      <c r="BI1253" s="12"/>
      <c r="BJ1253" s="12"/>
      <c r="BK1253" s="12"/>
    </row>
    <row r="1254" spans="33:63" x14ac:dyDescent="0.15">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E1254" s="12"/>
      <c r="BF1254" s="12"/>
      <c r="BG1254" s="12"/>
      <c r="BH1254" s="12"/>
      <c r="BI1254" s="12"/>
      <c r="BJ1254" s="12"/>
      <c r="BK1254" s="12"/>
    </row>
    <row r="1255" spans="33:63" x14ac:dyDescent="0.15">
      <c r="AG1255" s="12"/>
      <c r="AH1255" s="12"/>
      <c r="AI1255" s="12"/>
      <c r="AJ1255" s="12"/>
      <c r="AK1255" s="12"/>
      <c r="AL1255" s="12"/>
      <c r="AM1255" s="12"/>
      <c r="AN1255" s="12"/>
      <c r="AO1255" s="12"/>
      <c r="AP1255" s="12"/>
      <c r="AQ1255" s="12"/>
      <c r="AR1255" s="12"/>
      <c r="AS1255" s="12"/>
      <c r="AT1255" s="12"/>
      <c r="AU1255" s="12"/>
      <c r="AV1255" s="12"/>
      <c r="AW1255" s="12"/>
      <c r="AX1255" s="12"/>
      <c r="AY1255" s="12"/>
      <c r="AZ1255" s="12"/>
      <c r="BA1255" s="12"/>
      <c r="BB1255" s="12"/>
      <c r="BC1255" s="12"/>
      <c r="BE1255" s="12"/>
      <c r="BF1255" s="12"/>
      <c r="BG1255" s="12"/>
      <c r="BH1255" s="12"/>
      <c r="BI1255" s="12"/>
      <c r="BJ1255" s="12"/>
      <c r="BK1255" s="12"/>
    </row>
    <row r="1256" spans="33:63" x14ac:dyDescent="0.15">
      <c r="AG1256" s="12"/>
      <c r="AH1256" s="12"/>
      <c r="AI1256" s="12"/>
      <c r="AJ1256" s="12"/>
      <c r="AK1256" s="12"/>
      <c r="AL1256" s="12"/>
      <c r="AM1256" s="12"/>
      <c r="AN1256" s="12"/>
      <c r="AO1256" s="12"/>
      <c r="AP1256" s="12"/>
      <c r="AQ1256" s="12"/>
      <c r="AR1256" s="12"/>
      <c r="AS1256" s="12"/>
      <c r="AT1256" s="12"/>
      <c r="AU1256" s="12"/>
      <c r="AV1256" s="12"/>
      <c r="AW1256" s="12"/>
      <c r="AX1256" s="12"/>
      <c r="AY1256" s="12"/>
      <c r="AZ1256" s="12"/>
      <c r="BA1256" s="12"/>
      <c r="BB1256" s="12"/>
      <c r="BC1256" s="12"/>
      <c r="BE1256" s="12"/>
      <c r="BF1256" s="12"/>
      <c r="BG1256" s="12"/>
      <c r="BH1256" s="12"/>
      <c r="BI1256" s="12"/>
      <c r="BJ1256" s="12"/>
      <c r="BK1256" s="12"/>
    </row>
    <row r="1257" spans="33:63" x14ac:dyDescent="0.15">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c r="BB1257" s="12"/>
      <c r="BC1257" s="12"/>
      <c r="BE1257" s="12"/>
      <c r="BF1257" s="12"/>
      <c r="BG1257" s="12"/>
      <c r="BH1257" s="12"/>
      <c r="BI1257" s="12"/>
      <c r="BJ1257" s="12"/>
      <c r="BK1257" s="12"/>
    </row>
    <row r="1258" spans="33:63" x14ac:dyDescent="0.15">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E1258" s="12"/>
      <c r="BF1258" s="12"/>
      <c r="BG1258" s="12"/>
      <c r="BH1258" s="12"/>
      <c r="BI1258" s="12"/>
      <c r="BJ1258" s="12"/>
      <c r="BK1258" s="12"/>
    </row>
    <row r="1259" spans="33:63" x14ac:dyDescent="0.15">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E1259" s="12"/>
      <c r="BF1259" s="12"/>
      <c r="BG1259" s="12"/>
      <c r="BH1259" s="12"/>
      <c r="BI1259" s="12"/>
      <c r="BJ1259" s="12"/>
      <c r="BK1259" s="12"/>
    </row>
    <row r="1260" spans="33:63" x14ac:dyDescent="0.15">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E1260" s="12"/>
      <c r="BF1260" s="12"/>
      <c r="BG1260" s="12"/>
      <c r="BH1260" s="12"/>
      <c r="BI1260" s="12"/>
      <c r="BJ1260" s="12"/>
      <c r="BK1260" s="12"/>
    </row>
    <row r="1261" spans="33:63" x14ac:dyDescent="0.15">
      <c r="AG1261" s="12"/>
      <c r="AH1261" s="12"/>
      <c r="AI1261" s="12"/>
      <c r="AJ1261" s="12"/>
      <c r="AK1261" s="12"/>
      <c r="AL1261" s="12"/>
      <c r="AM1261" s="12"/>
      <c r="AN1261" s="12"/>
      <c r="AO1261" s="12"/>
      <c r="AP1261" s="12"/>
      <c r="AQ1261" s="12"/>
      <c r="AR1261" s="12"/>
      <c r="AS1261" s="12"/>
      <c r="AT1261" s="12"/>
      <c r="AU1261" s="12"/>
      <c r="AV1261" s="12"/>
      <c r="AW1261" s="12"/>
      <c r="AX1261" s="12"/>
      <c r="AY1261" s="12"/>
      <c r="AZ1261" s="12"/>
      <c r="BA1261" s="12"/>
      <c r="BB1261" s="12"/>
      <c r="BC1261" s="12"/>
      <c r="BE1261" s="12"/>
      <c r="BF1261" s="12"/>
      <c r="BG1261" s="12"/>
      <c r="BH1261" s="12"/>
      <c r="BI1261" s="12"/>
      <c r="BJ1261" s="12"/>
      <c r="BK1261" s="12"/>
    </row>
    <row r="1262" spans="33:63" x14ac:dyDescent="0.15">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E1262" s="12"/>
      <c r="BF1262" s="12"/>
      <c r="BG1262" s="12"/>
      <c r="BH1262" s="12"/>
      <c r="BI1262" s="12"/>
      <c r="BJ1262" s="12"/>
      <c r="BK1262" s="12"/>
    </row>
    <row r="1263" spans="33:63" x14ac:dyDescent="0.15">
      <c r="AG1263" s="12"/>
      <c r="AH1263" s="12"/>
      <c r="AI1263" s="12"/>
      <c r="AJ1263" s="12"/>
      <c r="AK1263" s="12"/>
      <c r="AL1263" s="12"/>
      <c r="AM1263" s="12"/>
      <c r="AN1263" s="12"/>
      <c r="AO1263" s="12"/>
      <c r="AP1263" s="12"/>
      <c r="AQ1263" s="12"/>
      <c r="AR1263" s="12"/>
      <c r="AS1263" s="12"/>
      <c r="AT1263" s="12"/>
      <c r="AU1263" s="12"/>
      <c r="AV1263" s="12"/>
      <c r="AW1263" s="12"/>
      <c r="AX1263" s="12"/>
      <c r="AY1263" s="12"/>
      <c r="AZ1263" s="12"/>
      <c r="BA1263" s="12"/>
      <c r="BB1263" s="12"/>
      <c r="BC1263" s="12"/>
      <c r="BE1263" s="12"/>
      <c r="BF1263" s="12"/>
      <c r="BG1263" s="12"/>
      <c r="BH1263" s="12"/>
      <c r="BI1263" s="12"/>
      <c r="BJ1263" s="12"/>
      <c r="BK1263" s="12"/>
    </row>
    <row r="1264" spans="33:63" x14ac:dyDescent="0.15">
      <c r="AG1264" s="12"/>
      <c r="AH1264" s="12"/>
      <c r="AI1264" s="12"/>
      <c r="AJ1264" s="12"/>
      <c r="AK1264" s="12"/>
      <c r="AL1264" s="12"/>
      <c r="AM1264" s="12"/>
      <c r="AN1264" s="12"/>
      <c r="AO1264" s="12"/>
      <c r="AP1264" s="12"/>
      <c r="AQ1264" s="12"/>
      <c r="AR1264" s="12"/>
      <c r="AS1264" s="12"/>
      <c r="AT1264" s="12"/>
      <c r="AU1264" s="12"/>
      <c r="AV1264" s="12"/>
      <c r="AW1264" s="12"/>
      <c r="AX1264" s="12"/>
      <c r="AY1264" s="12"/>
      <c r="AZ1264" s="12"/>
      <c r="BA1264" s="12"/>
      <c r="BB1264" s="12"/>
      <c r="BC1264" s="12"/>
      <c r="BE1264" s="12"/>
      <c r="BF1264" s="12"/>
      <c r="BG1264" s="12"/>
      <c r="BH1264" s="12"/>
      <c r="BI1264" s="12"/>
      <c r="BJ1264" s="12"/>
      <c r="BK1264" s="12"/>
    </row>
    <row r="1265" spans="33:63" x14ac:dyDescent="0.15">
      <c r="AG1265" s="12"/>
      <c r="AH1265" s="12"/>
      <c r="AI1265" s="12"/>
      <c r="AJ1265" s="12"/>
      <c r="AK1265" s="12"/>
      <c r="AL1265" s="12"/>
      <c r="AM1265" s="12"/>
      <c r="AN1265" s="12"/>
      <c r="AO1265" s="12"/>
      <c r="AP1265" s="12"/>
      <c r="AQ1265" s="12"/>
      <c r="AR1265" s="12"/>
      <c r="AS1265" s="12"/>
      <c r="AT1265" s="12"/>
      <c r="AU1265" s="12"/>
      <c r="AV1265" s="12"/>
      <c r="AW1265" s="12"/>
      <c r="AX1265" s="12"/>
      <c r="AY1265" s="12"/>
      <c r="AZ1265" s="12"/>
      <c r="BA1265" s="12"/>
      <c r="BB1265" s="12"/>
      <c r="BC1265" s="12"/>
      <c r="BE1265" s="12"/>
      <c r="BF1265" s="12"/>
      <c r="BG1265" s="12"/>
      <c r="BH1265" s="12"/>
      <c r="BI1265" s="12"/>
      <c r="BJ1265" s="12"/>
      <c r="BK1265" s="12"/>
    </row>
    <row r="1266" spans="33:63" x14ac:dyDescent="0.15">
      <c r="AG1266" s="12"/>
      <c r="AH1266" s="12"/>
      <c r="AI1266" s="12"/>
      <c r="AJ1266" s="12"/>
      <c r="AK1266" s="12"/>
      <c r="AL1266" s="12"/>
      <c r="AM1266" s="12"/>
      <c r="AN1266" s="12"/>
      <c r="AO1266" s="12"/>
      <c r="AP1266" s="12"/>
      <c r="AQ1266" s="12"/>
      <c r="AR1266" s="12"/>
      <c r="AS1266" s="12"/>
      <c r="AT1266" s="12"/>
      <c r="AU1266" s="12"/>
      <c r="AV1266" s="12"/>
      <c r="AW1266" s="12"/>
      <c r="AX1266" s="12"/>
      <c r="AY1266" s="12"/>
      <c r="AZ1266" s="12"/>
      <c r="BA1266" s="12"/>
      <c r="BB1266" s="12"/>
      <c r="BC1266" s="12"/>
      <c r="BE1266" s="12"/>
      <c r="BF1266" s="12"/>
      <c r="BG1266" s="12"/>
      <c r="BH1266" s="12"/>
      <c r="BI1266" s="12"/>
      <c r="BJ1266" s="12"/>
      <c r="BK1266" s="12"/>
    </row>
    <row r="1267" spans="33:63" x14ac:dyDescent="0.15">
      <c r="AG1267" s="12"/>
      <c r="AH1267" s="12"/>
      <c r="AI1267" s="12"/>
      <c r="AJ1267" s="12"/>
      <c r="AK1267" s="12"/>
      <c r="AL1267" s="12"/>
      <c r="AM1267" s="12"/>
      <c r="AN1267" s="12"/>
      <c r="AO1267" s="12"/>
      <c r="AP1267" s="12"/>
      <c r="AQ1267" s="12"/>
      <c r="AR1267" s="12"/>
      <c r="AS1267" s="12"/>
      <c r="AT1267" s="12"/>
      <c r="AU1267" s="12"/>
      <c r="AV1267" s="12"/>
      <c r="AW1267" s="12"/>
      <c r="AX1267" s="12"/>
      <c r="AY1267" s="12"/>
      <c r="AZ1267" s="12"/>
      <c r="BA1267" s="12"/>
      <c r="BB1267" s="12"/>
      <c r="BC1267" s="12"/>
      <c r="BE1267" s="12"/>
      <c r="BF1267" s="12"/>
      <c r="BG1267" s="12"/>
      <c r="BH1267" s="12"/>
      <c r="BI1267" s="12"/>
      <c r="BJ1267" s="12"/>
      <c r="BK1267" s="12"/>
    </row>
    <row r="1268" spans="33:63" x14ac:dyDescent="0.15">
      <c r="AG1268" s="12"/>
      <c r="AH1268" s="12"/>
      <c r="AI1268" s="12"/>
      <c r="AJ1268" s="12"/>
      <c r="AK1268" s="12"/>
      <c r="AL1268" s="12"/>
      <c r="AM1268" s="12"/>
      <c r="AN1268" s="12"/>
      <c r="AO1268" s="12"/>
      <c r="AP1268" s="12"/>
      <c r="AQ1268" s="12"/>
      <c r="AR1268" s="12"/>
      <c r="AS1268" s="12"/>
      <c r="AT1268" s="12"/>
      <c r="AU1268" s="12"/>
      <c r="AV1268" s="12"/>
      <c r="AW1268" s="12"/>
      <c r="AX1268" s="12"/>
      <c r="AY1268" s="12"/>
      <c r="AZ1268" s="12"/>
      <c r="BA1268" s="12"/>
      <c r="BB1268" s="12"/>
      <c r="BC1268" s="12"/>
      <c r="BE1268" s="12"/>
      <c r="BF1268" s="12"/>
      <c r="BG1268" s="12"/>
      <c r="BH1268" s="12"/>
      <c r="BI1268" s="12"/>
      <c r="BJ1268" s="12"/>
      <c r="BK1268" s="12"/>
    </row>
    <row r="1269" spans="33:63" x14ac:dyDescent="0.15">
      <c r="AG1269" s="12"/>
      <c r="AH1269" s="12"/>
      <c r="AI1269" s="12"/>
      <c r="AJ1269" s="12"/>
      <c r="AK1269" s="12"/>
      <c r="AL1269" s="12"/>
      <c r="AM1269" s="12"/>
      <c r="AN1269" s="12"/>
      <c r="AO1269" s="12"/>
      <c r="AP1269" s="12"/>
      <c r="AQ1269" s="12"/>
      <c r="AR1269" s="12"/>
      <c r="AS1269" s="12"/>
      <c r="AT1269" s="12"/>
      <c r="AU1269" s="12"/>
      <c r="AV1269" s="12"/>
      <c r="AW1269" s="12"/>
      <c r="AX1269" s="12"/>
      <c r="AY1269" s="12"/>
      <c r="AZ1269" s="12"/>
      <c r="BA1269" s="12"/>
      <c r="BB1269" s="12"/>
      <c r="BC1269" s="12"/>
      <c r="BE1269" s="12"/>
      <c r="BF1269" s="12"/>
      <c r="BG1269" s="12"/>
      <c r="BH1269" s="12"/>
      <c r="BI1269" s="12"/>
      <c r="BJ1269" s="12"/>
      <c r="BK1269" s="12"/>
    </row>
    <row r="1270" spans="33:63" x14ac:dyDescent="0.15">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E1270" s="12"/>
      <c r="BF1270" s="12"/>
      <c r="BG1270" s="12"/>
      <c r="BH1270" s="12"/>
      <c r="BI1270" s="12"/>
      <c r="BJ1270" s="12"/>
      <c r="BK1270" s="12"/>
    </row>
    <row r="1271" spans="33:63" x14ac:dyDescent="0.15">
      <c r="AG1271" s="12"/>
      <c r="AH1271" s="12"/>
      <c r="AI1271" s="12"/>
      <c r="AJ1271" s="12"/>
      <c r="AK1271" s="12"/>
      <c r="AL1271" s="12"/>
      <c r="AM1271" s="12"/>
      <c r="AN1271" s="12"/>
      <c r="AO1271" s="12"/>
      <c r="AP1271" s="12"/>
      <c r="AQ1271" s="12"/>
      <c r="AR1271" s="12"/>
      <c r="AS1271" s="12"/>
      <c r="AT1271" s="12"/>
      <c r="AU1271" s="12"/>
      <c r="AV1271" s="12"/>
      <c r="AW1271" s="12"/>
      <c r="AX1271" s="12"/>
      <c r="AY1271" s="12"/>
      <c r="AZ1271" s="12"/>
      <c r="BA1271" s="12"/>
      <c r="BB1271" s="12"/>
      <c r="BC1271" s="12"/>
      <c r="BE1271" s="12"/>
      <c r="BF1271" s="12"/>
      <c r="BG1271" s="12"/>
      <c r="BH1271" s="12"/>
      <c r="BI1271" s="12"/>
      <c r="BJ1271" s="12"/>
      <c r="BK1271" s="12"/>
    </row>
    <row r="1272" spans="33:63" x14ac:dyDescent="0.15">
      <c r="AG1272" s="12"/>
      <c r="AH1272" s="12"/>
      <c r="AI1272" s="12"/>
      <c r="AJ1272" s="12"/>
      <c r="AK1272" s="12"/>
      <c r="AL1272" s="12"/>
      <c r="AM1272" s="12"/>
      <c r="AN1272" s="12"/>
      <c r="AO1272" s="12"/>
      <c r="AP1272" s="12"/>
      <c r="AQ1272" s="12"/>
      <c r="AR1272" s="12"/>
      <c r="AS1272" s="12"/>
      <c r="AT1272" s="12"/>
      <c r="AU1272" s="12"/>
      <c r="AV1272" s="12"/>
      <c r="AW1272" s="12"/>
      <c r="AX1272" s="12"/>
      <c r="AY1272" s="12"/>
      <c r="AZ1272" s="12"/>
      <c r="BA1272" s="12"/>
      <c r="BB1272" s="12"/>
      <c r="BC1272" s="12"/>
      <c r="BE1272" s="12"/>
      <c r="BF1272" s="12"/>
      <c r="BG1272" s="12"/>
      <c r="BH1272" s="12"/>
      <c r="BI1272" s="12"/>
      <c r="BJ1272" s="12"/>
      <c r="BK1272" s="12"/>
    </row>
    <row r="1273" spans="33:63" x14ac:dyDescent="0.15">
      <c r="AG1273" s="12"/>
      <c r="AH1273" s="12"/>
      <c r="AI1273" s="12"/>
      <c r="AJ1273" s="12"/>
      <c r="AK1273" s="12"/>
      <c r="AL1273" s="12"/>
      <c r="AM1273" s="12"/>
      <c r="AN1273" s="12"/>
      <c r="AO1273" s="12"/>
      <c r="AP1273" s="12"/>
      <c r="AQ1273" s="12"/>
      <c r="AR1273" s="12"/>
      <c r="AS1273" s="12"/>
      <c r="AT1273" s="12"/>
      <c r="AU1273" s="12"/>
      <c r="AV1273" s="12"/>
      <c r="AW1273" s="12"/>
      <c r="AX1273" s="12"/>
      <c r="AY1273" s="12"/>
      <c r="AZ1273" s="12"/>
      <c r="BA1273" s="12"/>
      <c r="BB1273" s="12"/>
      <c r="BC1273" s="12"/>
      <c r="BE1273" s="12"/>
      <c r="BF1273" s="12"/>
      <c r="BG1273" s="12"/>
      <c r="BH1273" s="12"/>
      <c r="BI1273" s="12"/>
      <c r="BJ1273" s="12"/>
      <c r="BK1273" s="12"/>
    </row>
    <row r="1274" spans="33:63" x14ac:dyDescent="0.15">
      <c r="AG1274" s="12"/>
      <c r="AH1274" s="12"/>
      <c r="AI1274" s="12"/>
      <c r="AJ1274" s="12"/>
      <c r="AK1274" s="12"/>
      <c r="AL1274" s="12"/>
      <c r="AM1274" s="12"/>
      <c r="AN1274" s="12"/>
      <c r="AO1274" s="12"/>
      <c r="AP1274" s="12"/>
      <c r="AQ1274" s="12"/>
      <c r="AR1274" s="12"/>
      <c r="AS1274" s="12"/>
      <c r="AT1274" s="12"/>
      <c r="AU1274" s="12"/>
      <c r="AV1274" s="12"/>
      <c r="AW1274" s="12"/>
      <c r="AX1274" s="12"/>
      <c r="AY1274" s="12"/>
      <c r="AZ1274" s="12"/>
      <c r="BA1274" s="12"/>
      <c r="BB1274" s="12"/>
      <c r="BC1274" s="12"/>
      <c r="BE1274" s="12"/>
      <c r="BF1274" s="12"/>
      <c r="BG1274" s="12"/>
      <c r="BH1274" s="12"/>
      <c r="BI1274" s="12"/>
      <c r="BJ1274" s="12"/>
      <c r="BK1274" s="12"/>
    </row>
    <row r="1275" spans="33:63" x14ac:dyDescent="0.15">
      <c r="AG1275" s="12"/>
      <c r="AH1275" s="12"/>
      <c r="AI1275" s="12"/>
      <c r="AJ1275" s="12"/>
      <c r="AK1275" s="12"/>
      <c r="AL1275" s="12"/>
      <c r="AM1275" s="12"/>
      <c r="AN1275" s="12"/>
      <c r="AO1275" s="12"/>
      <c r="AP1275" s="12"/>
      <c r="AQ1275" s="12"/>
      <c r="AR1275" s="12"/>
      <c r="AS1275" s="12"/>
      <c r="AT1275" s="12"/>
      <c r="AU1275" s="12"/>
      <c r="AV1275" s="12"/>
      <c r="AW1275" s="12"/>
      <c r="AX1275" s="12"/>
      <c r="AY1275" s="12"/>
      <c r="AZ1275" s="12"/>
      <c r="BA1275" s="12"/>
      <c r="BB1275" s="12"/>
      <c r="BC1275" s="12"/>
      <c r="BE1275" s="12"/>
      <c r="BF1275" s="12"/>
      <c r="BG1275" s="12"/>
      <c r="BH1275" s="12"/>
      <c r="BI1275" s="12"/>
      <c r="BJ1275" s="12"/>
      <c r="BK1275" s="12"/>
    </row>
    <row r="1276" spans="33:63" x14ac:dyDescent="0.15">
      <c r="AG1276" s="12"/>
      <c r="AH1276" s="12"/>
      <c r="AI1276" s="12"/>
      <c r="AJ1276" s="12"/>
      <c r="AK1276" s="12"/>
      <c r="AL1276" s="12"/>
      <c r="AM1276" s="12"/>
      <c r="AN1276" s="12"/>
      <c r="AO1276" s="12"/>
      <c r="AP1276" s="12"/>
      <c r="AQ1276" s="12"/>
      <c r="AR1276" s="12"/>
      <c r="AS1276" s="12"/>
      <c r="AT1276" s="12"/>
      <c r="AU1276" s="12"/>
      <c r="AV1276" s="12"/>
      <c r="AW1276" s="12"/>
      <c r="AX1276" s="12"/>
      <c r="AY1276" s="12"/>
      <c r="AZ1276" s="12"/>
      <c r="BA1276" s="12"/>
      <c r="BB1276" s="12"/>
      <c r="BC1276" s="12"/>
      <c r="BE1276" s="12"/>
      <c r="BF1276" s="12"/>
      <c r="BG1276" s="12"/>
      <c r="BH1276" s="12"/>
      <c r="BI1276" s="12"/>
      <c r="BJ1276" s="12"/>
      <c r="BK1276" s="12"/>
    </row>
    <row r="1277" spans="33:63" x14ac:dyDescent="0.15">
      <c r="AG1277" s="12"/>
      <c r="AH1277" s="12"/>
      <c r="AI1277" s="12"/>
      <c r="AJ1277" s="12"/>
      <c r="AK1277" s="12"/>
      <c r="AL1277" s="12"/>
      <c r="AM1277" s="12"/>
      <c r="AN1277" s="12"/>
      <c r="AO1277" s="12"/>
      <c r="AP1277" s="12"/>
      <c r="AQ1277" s="12"/>
      <c r="AR1277" s="12"/>
      <c r="AS1277" s="12"/>
      <c r="AT1277" s="12"/>
      <c r="AU1277" s="12"/>
      <c r="AV1277" s="12"/>
      <c r="AW1277" s="12"/>
      <c r="AX1277" s="12"/>
      <c r="AY1277" s="12"/>
      <c r="AZ1277" s="12"/>
      <c r="BA1277" s="12"/>
      <c r="BB1277" s="12"/>
      <c r="BC1277" s="12"/>
      <c r="BE1277" s="12"/>
      <c r="BF1277" s="12"/>
      <c r="BG1277" s="12"/>
      <c r="BH1277" s="12"/>
      <c r="BI1277" s="12"/>
      <c r="BJ1277" s="12"/>
      <c r="BK1277" s="12"/>
    </row>
    <row r="1278" spans="33:63" x14ac:dyDescent="0.15">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E1278" s="12"/>
      <c r="BF1278" s="12"/>
      <c r="BG1278" s="12"/>
      <c r="BH1278" s="12"/>
      <c r="BI1278" s="12"/>
      <c r="BJ1278" s="12"/>
      <c r="BK1278" s="12"/>
    </row>
    <row r="1279" spans="33:63" x14ac:dyDescent="0.15">
      <c r="AG1279" s="12"/>
      <c r="AH1279" s="12"/>
      <c r="AI1279" s="12"/>
      <c r="AJ1279" s="12"/>
      <c r="AK1279" s="12"/>
      <c r="AL1279" s="12"/>
      <c r="AM1279" s="12"/>
      <c r="AN1279" s="12"/>
      <c r="AO1279" s="12"/>
      <c r="AP1279" s="12"/>
      <c r="AQ1279" s="12"/>
      <c r="AR1279" s="12"/>
      <c r="AS1279" s="12"/>
      <c r="AT1279" s="12"/>
      <c r="AU1279" s="12"/>
      <c r="AV1279" s="12"/>
      <c r="AW1279" s="12"/>
      <c r="AX1279" s="12"/>
      <c r="AY1279" s="12"/>
      <c r="AZ1279" s="12"/>
      <c r="BA1279" s="12"/>
      <c r="BB1279" s="12"/>
      <c r="BC1279" s="12"/>
      <c r="BE1279" s="12"/>
      <c r="BF1279" s="12"/>
      <c r="BG1279" s="12"/>
      <c r="BH1279" s="12"/>
      <c r="BI1279" s="12"/>
      <c r="BJ1279" s="12"/>
      <c r="BK1279" s="12"/>
    </row>
    <row r="1280" spans="33:63" x14ac:dyDescent="0.15">
      <c r="AG1280" s="12"/>
      <c r="AH1280" s="12"/>
      <c r="AI1280" s="12"/>
      <c r="AJ1280" s="12"/>
      <c r="AK1280" s="12"/>
      <c r="AL1280" s="12"/>
      <c r="AM1280" s="12"/>
      <c r="AN1280" s="12"/>
      <c r="AO1280" s="12"/>
      <c r="AP1280" s="12"/>
      <c r="AQ1280" s="12"/>
      <c r="AR1280" s="12"/>
      <c r="AS1280" s="12"/>
      <c r="AT1280" s="12"/>
      <c r="AU1280" s="12"/>
      <c r="AV1280" s="12"/>
      <c r="AW1280" s="12"/>
      <c r="AX1280" s="12"/>
      <c r="AY1280" s="12"/>
      <c r="AZ1280" s="12"/>
      <c r="BA1280" s="12"/>
      <c r="BB1280" s="12"/>
      <c r="BC1280" s="12"/>
      <c r="BE1280" s="12"/>
      <c r="BF1280" s="12"/>
      <c r="BG1280" s="12"/>
      <c r="BH1280" s="12"/>
      <c r="BI1280" s="12"/>
      <c r="BJ1280" s="12"/>
      <c r="BK1280" s="12"/>
    </row>
    <row r="1281" spans="33:63" x14ac:dyDescent="0.15">
      <c r="AG1281" s="12"/>
      <c r="AH1281" s="12"/>
      <c r="AI1281" s="12"/>
      <c r="AJ1281" s="12"/>
      <c r="AK1281" s="12"/>
      <c r="AL1281" s="12"/>
      <c r="AM1281" s="12"/>
      <c r="AN1281" s="12"/>
      <c r="AO1281" s="12"/>
      <c r="AP1281" s="12"/>
      <c r="AQ1281" s="12"/>
      <c r="AR1281" s="12"/>
      <c r="AS1281" s="12"/>
      <c r="AT1281" s="12"/>
      <c r="AU1281" s="12"/>
      <c r="AV1281" s="12"/>
      <c r="AW1281" s="12"/>
      <c r="AX1281" s="12"/>
      <c r="AY1281" s="12"/>
      <c r="AZ1281" s="12"/>
      <c r="BA1281" s="12"/>
      <c r="BB1281" s="12"/>
      <c r="BC1281" s="12"/>
      <c r="BE1281" s="12"/>
      <c r="BF1281" s="12"/>
      <c r="BG1281" s="12"/>
      <c r="BH1281" s="12"/>
      <c r="BI1281" s="12"/>
      <c r="BJ1281" s="12"/>
      <c r="BK1281" s="12"/>
    </row>
    <row r="1282" spans="33:63" x14ac:dyDescent="0.15">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c r="BB1282" s="12"/>
      <c r="BC1282" s="12"/>
      <c r="BE1282" s="12"/>
      <c r="BF1282" s="12"/>
      <c r="BG1282" s="12"/>
      <c r="BH1282" s="12"/>
      <c r="BI1282" s="12"/>
      <c r="BJ1282" s="12"/>
      <c r="BK1282" s="12"/>
    </row>
    <row r="1283" spans="33:63" x14ac:dyDescent="0.15">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c r="BB1283" s="12"/>
      <c r="BC1283" s="12"/>
      <c r="BE1283" s="12"/>
      <c r="BF1283" s="12"/>
      <c r="BG1283" s="12"/>
      <c r="BH1283" s="12"/>
      <c r="BI1283" s="12"/>
      <c r="BJ1283" s="12"/>
      <c r="BK1283" s="12"/>
    </row>
    <row r="1284" spans="33:63" x14ac:dyDescent="0.15">
      <c r="AG1284" s="12"/>
      <c r="AH1284" s="12"/>
      <c r="AI1284" s="12"/>
      <c r="AJ1284" s="12"/>
      <c r="AK1284" s="12"/>
      <c r="AL1284" s="12"/>
      <c r="AM1284" s="12"/>
      <c r="AN1284" s="12"/>
      <c r="AO1284" s="12"/>
      <c r="AP1284" s="12"/>
      <c r="AQ1284" s="12"/>
      <c r="AR1284" s="12"/>
      <c r="AS1284" s="12"/>
      <c r="AT1284" s="12"/>
      <c r="AU1284" s="12"/>
      <c r="AV1284" s="12"/>
      <c r="AW1284" s="12"/>
      <c r="AX1284" s="12"/>
      <c r="AY1284" s="12"/>
      <c r="AZ1284" s="12"/>
      <c r="BA1284" s="12"/>
      <c r="BB1284" s="12"/>
      <c r="BC1284" s="12"/>
      <c r="BE1284" s="12"/>
      <c r="BF1284" s="12"/>
      <c r="BG1284" s="12"/>
      <c r="BH1284" s="12"/>
      <c r="BI1284" s="12"/>
      <c r="BJ1284" s="12"/>
      <c r="BK1284" s="12"/>
    </row>
    <row r="1285" spans="33:63" x14ac:dyDescent="0.15">
      <c r="AG1285" s="12"/>
      <c r="AH1285" s="12"/>
      <c r="AI1285" s="12"/>
      <c r="AJ1285" s="12"/>
      <c r="AK1285" s="12"/>
      <c r="AL1285" s="12"/>
      <c r="AM1285" s="12"/>
      <c r="AN1285" s="12"/>
      <c r="AO1285" s="12"/>
      <c r="AP1285" s="12"/>
      <c r="AQ1285" s="12"/>
      <c r="AR1285" s="12"/>
      <c r="AS1285" s="12"/>
      <c r="AT1285" s="12"/>
      <c r="AU1285" s="12"/>
      <c r="AV1285" s="12"/>
      <c r="AW1285" s="12"/>
      <c r="AX1285" s="12"/>
      <c r="AY1285" s="12"/>
      <c r="AZ1285" s="12"/>
      <c r="BA1285" s="12"/>
      <c r="BB1285" s="12"/>
      <c r="BC1285" s="12"/>
      <c r="BE1285" s="12"/>
      <c r="BF1285" s="12"/>
      <c r="BG1285" s="12"/>
      <c r="BH1285" s="12"/>
      <c r="BI1285" s="12"/>
      <c r="BJ1285" s="12"/>
      <c r="BK1285" s="12"/>
    </row>
    <row r="1286" spans="33:63" x14ac:dyDescent="0.15">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E1286" s="12"/>
      <c r="BF1286" s="12"/>
      <c r="BG1286" s="12"/>
      <c r="BH1286" s="12"/>
      <c r="BI1286" s="12"/>
      <c r="BJ1286" s="12"/>
      <c r="BK1286" s="12"/>
    </row>
    <row r="1287" spans="33:63" x14ac:dyDescent="0.15">
      <c r="AG1287" s="12"/>
      <c r="AH1287" s="12"/>
      <c r="AI1287" s="12"/>
      <c r="AJ1287" s="12"/>
      <c r="AK1287" s="12"/>
      <c r="AL1287" s="12"/>
      <c r="AM1287" s="12"/>
      <c r="AN1287" s="12"/>
      <c r="AO1287" s="12"/>
      <c r="AP1287" s="12"/>
      <c r="AQ1287" s="12"/>
      <c r="AR1287" s="12"/>
      <c r="AS1287" s="12"/>
      <c r="AT1287" s="12"/>
      <c r="AU1287" s="12"/>
      <c r="AV1287" s="12"/>
      <c r="AW1287" s="12"/>
      <c r="AX1287" s="12"/>
      <c r="AY1287" s="12"/>
      <c r="AZ1287" s="12"/>
      <c r="BA1287" s="12"/>
      <c r="BB1287" s="12"/>
      <c r="BC1287" s="12"/>
      <c r="BE1287" s="12"/>
      <c r="BF1287" s="12"/>
      <c r="BG1287" s="12"/>
      <c r="BH1287" s="12"/>
      <c r="BI1287" s="12"/>
      <c r="BJ1287" s="12"/>
      <c r="BK1287" s="12"/>
    </row>
    <row r="1288" spans="33:63" x14ac:dyDescent="0.15">
      <c r="AG1288" s="12"/>
      <c r="AH1288" s="12"/>
      <c r="AI1288" s="12"/>
      <c r="AJ1288" s="12"/>
      <c r="AK1288" s="12"/>
      <c r="AL1288" s="12"/>
      <c r="AM1288" s="12"/>
      <c r="AN1288" s="12"/>
      <c r="AO1288" s="12"/>
      <c r="AP1288" s="12"/>
      <c r="AQ1288" s="12"/>
      <c r="AR1288" s="12"/>
      <c r="AS1288" s="12"/>
      <c r="AT1288" s="12"/>
      <c r="AU1288" s="12"/>
      <c r="AV1288" s="12"/>
      <c r="AW1288" s="12"/>
      <c r="AX1288" s="12"/>
      <c r="AY1288" s="12"/>
      <c r="AZ1288" s="12"/>
      <c r="BA1288" s="12"/>
      <c r="BB1288" s="12"/>
      <c r="BC1288" s="12"/>
      <c r="BE1288" s="12"/>
      <c r="BF1288" s="12"/>
      <c r="BG1288" s="12"/>
      <c r="BH1288" s="12"/>
      <c r="BI1288" s="12"/>
      <c r="BJ1288" s="12"/>
      <c r="BK1288" s="12"/>
    </row>
    <row r="1289" spans="33:63" x14ac:dyDescent="0.15">
      <c r="AG1289" s="12"/>
      <c r="AH1289" s="12"/>
      <c r="AI1289" s="12"/>
      <c r="AJ1289" s="12"/>
      <c r="AK1289" s="12"/>
      <c r="AL1289" s="12"/>
      <c r="AM1289" s="12"/>
      <c r="AN1289" s="12"/>
      <c r="AO1289" s="12"/>
      <c r="AP1289" s="12"/>
      <c r="AQ1289" s="12"/>
      <c r="AR1289" s="12"/>
      <c r="AS1289" s="12"/>
      <c r="AT1289" s="12"/>
      <c r="AU1289" s="12"/>
      <c r="AV1289" s="12"/>
      <c r="AW1289" s="12"/>
      <c r="AX1289" s="12"/>
      <c r="AY1289" s="12"/>
      <c r="AZ1289" s="12"/>
      <c r="BA1289" s="12"/>
      <c r="BB1289" s="12"/>
      <c r="BC1289" s="12"/>
      <c r="BE1289" s="12"/>
      <c r="BF1289" s="12"/>
      <c r="BG1289" s="12"/>
      <c r="BH1289" s="12"/>
      <c r="BI1289" s="12"/>
      <c r="BJ1289" s="12"/>
      <c r="BK1289" s="12"/>
    </row>
    <row r="1290" spans="33:63" x14ac:dyDescent="0.15">
      <c r="AG1290" s="12"/>
      <c r="AH1290" s="12"/>
      <c r="AI1290" s="12"/>
      <c r="AJ1290" s="12"/>
      <c r="AK1290" s="12"/>
      <c r="AL1290" s="12"/>
      <c r="AM1290" s="12"/>
      <c r="AN1290" s="12"/>
      <c r="AO1290" s="12"/>
      <c r="AP1290" s="12"/>
      <c r="AQ1290" s="12"/>
      <c r="AR1290" s="12"/>
      <c r="AS1290" s="12"/>
      <c r="AT1290" s="12"/>
      <c r="AU1290" s="12"/>
      <c r="AV1290" s="12"/>
      <c r="AW1290" s="12"/>
      <c r="AX1290" s="12"/>
      <c r="AY1290" s="12"/>
      <c r="AZ1290" s="12"/>
      <c r="BA1290" s="12"/>
      <c r="BB1290" s="12"/>
      <c r="BC1290" s="12"/>
      <c r="BE1290" s="12"/>
      <c r="BF1290" s="12"/>
      <c r="BG1290" s="12"/>
      <c r="BH1290" s="12"/>
      <c r="BI1290" s="12"/>
      <c r="BJ1290" s="12"/>
      <c r="BK1290" s="12"/>
    </row>
    <row r="1291" spans="33:63" x14ac:dyDescent="0.15">
      <c r="AG1291" s="12"/>
      <c r="AH1291" s="12"/>
      <c r="AI1291" s="12"/>
      <c r="AJ1291" s="12"/>
      <c r="AK1291" s="12"/>
      <c r="AL1291" s="12"/>
      <c r="AM1291" s="12"/>
      <c r="AN1291" s="12"/>
      <c r="AO1291" s="12"/>
      <c r="AP1291" s="12"/>
      <c r="AQ1291" s="12"/>
      <c r="AR1291" s="12"/>
      <c r="AS1291" s="12"/>
      <c r="AT1291" s="12"/>
      <c r="AU1291" s="12"/>
      <c r="AV1291" s="12"/>
      <c r="AW1291" s="12"/>
      <c r="AX1291" s="12"/>
      <c r="AY1291" s="12"/>
      <c r="AZ1291" s="12"/>
      <c r="BA1291" s="12"/>
      <c r="BB1291" s="12"/>
      <c r="BC1291" s="12"/>
      <c r="BE1291" s="12"/>
      <c r="BF1291" s="12"/>
      <c r="BG1291" s="12"/>
      <c r="BH1291" s="12"/>
      <c r="BI1291" s="12"/>
      <c r="BJ1291" s="12"/>
      <c r="BK1291" s="12"/>
    </row>
    <row r="1292" spans="33:63" x14ac:dyDescent="0.15">
      <c r="AG1292" s="12"/>
      <c r="AH1292" s="12"/>
      <c r="AI1292" s="12"/>
      <c r="AJ1292" s="12"/>
      <c r="AK1292" s="12"/>
      <c r="AL1292" s="12"/>
      <c r="AM1292" s="12"/>
      <c r="AN1292" s="12"/>
      <c r="AO1292" s="12"/>
      <c r="AP1292" s="12"/>
      <c r="AQ1292" s="12"/>
      <c r="AR1292" s="12"/>
      <c r="AS1292" s="12"/>
      <c r="AT1292" s="12"/>
      <c r="AU1292" s="12"/>
      <c r="AV1292" s="12"/>
      <c r="AW1292" s="12"/>
      <c r="AX1292" s="12"/>
      <c r="AY1292" s="12"/>
      <c r="AZ1292" s="12"/>
      <c r="BA1292" s="12"/>
      <c r="BB1292" s="12"/>
      <c r="BC1292" s="12"/>
      <c r="BE1292" s="12"/>
      <c r="BF1292" s="12"/>
      <c r="BG1292" s="12"/>
      <c r="BH1292" s="12"/>
      <c r="BI1292" s="12"/>
      <c r="BJ1292" s="12"/>
      <c r="BK1292" s="12"/>
    </row>
    <row r="1293" spans="33:63" x14ac:dyDescent="0.15">
      <c r="AG1293" s="12"/>
      <c r="AH1293" s="12"/>
      <c r="AI1293" s="12"/>
      <c r="AJ1293" s="12"/>
      <c r="AK1293" s="12"/>
      <c r="AL1293" s="12"/>
      <c r="AM1293" s="12"/>
      <c r="AN1293" s="12"/>
      <c r="AO1293" s="12"/>
      <c r="AP1293" s="12"/>
      <c r="AQ1293" s="12"/>
      <c r="AR1293" s="12"/>
      <c r="AS1293" s="12"/>
      <c r="AT1293" s="12"/>
      <c r="AU1293" s="12"/>
      <c r="AV1293" s="12"/>
      <c r="AW1293" s="12"/>
      <c r="AX1293" s="12"/>
      <c r="AY1293" s="12"/>
      <c r="AZ1293" s="12"/>
      <c r="BA1293" s="12"/>
      <c r="BB1293" s="12"/>
      <c r="BC1293" s="12"/>
      <c r="BE1293" s="12"/>
      <c r="BF1293" s="12"/>
      <c r="BG1293" s="12"/>
      <c r="BH1293" s="12"/>
      <c r="BI1293" s="12"/>
      <c r="BJ1293" s="12"/>
      <c r="BK1293" s="12"/>
    </row>
    <row r="1294" spans="33:63" x14ac:dyDescent="0.15">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E1294" s="12"/>
      <c r="BF1294" s="12"/>
      <c r="BG1294" s="12"/>
      <c r="BH1294" s="12"/>
      <c r="BI1294" s="12"/>
      <c r="BJ1294" s="12"/>
      <c r="BK1294" s="12"/>
    </row>
    <row r="1295" spans="33:63" x14ac:dyDescent="0.15">
      <c r="AG1295" s="12"/>
      <c r="AH1295" s="12"/>
      <c r="AI1295" s="12"/>
      <c r="AJ1295" s="12"/>
      <c r="AK1295" s="12"/>
      <c r="AL1295" s="12"/>
      <c r="AM1295" s="12"/>
      <c r="AN1295" s="12"/>
      <c r="AO1295" s="12"/>
      <c r="AP1295" s="12"/>
      <c r="AQ1295" s="12"/>
      <c r="AR1295" s="12"/>
      <c r="AS1295" s="12"/>
      <c r="AT1295" s="12"/>
      <c r="AU1295" s="12"/>
      <c r="AV1295" s="12"/>
      <c r="AW1295" s="12"/>
      <c r="AX1295" s="12"/>
      <c r="AY1295" s="12"/>
      <c r="AZ1295" s="12"/>
      <c r="BA1295" s="12"/>
      <c r="BB1295" s="12"/>
      <c r="BC1295" s="12"/>
      <c r="BE1295" s="12"/>
      <c r="BF1295" s="12"/>
      <c r="BG1295" s="12"/>
      <c r="BH1295" s="12"/>
      <c r="BI1295" s="12"/>
      <c r="BJ1295" s="12"/>
      <c r="BK1295" s="12"/>
    </row>
    <row r="1296" spans="33:63" x14ac:dyDescent="0.15">
      <c r="AG1296" s="12"/>
      <c r="AH1296" s="12"/>
      <c r="AI1296" s="12"/>
      <c r="AJ1296" s="12"/>
      <c r="AK1296" s="12"/>
      <c r="AL1296" s="12"/>
      <c r="AM1296" s="12"/>
      <c r="AN1296" s="12"/>
      <c r="AO1296" s="12"/>
      <c r="AP1296" s="12"/>
      <c r="AQ1296" s="12"/>
      <c r="AR1296" s="12"/>
      <c r="AS1296" s="12"/>
      <c r="AT1296" s="12"/>
      <c r="AU1296" s="12"/>
      <c r="AV1296" s="12"/>
      <c r="AW1296" s="12"/>
      <c r="AX1296" s="12"/>
      <c r="AY1296" s="12"/>
      <c r="AZ1296" s="12"/>
      <c r="BA1296" s="12"/>
      <c r="BB1296" s="12"/>
      <c r="BC1296" s="12"/>
      <c r="BE1296" s="12"/>
      <c r="BF1296" s="12"/>
      <c r="BG1296" s="12"/>
      <c r="BH1296" s="12"/>
      <c r="BI1296" s="12"/>
      <c r="BJ1296" s="12"/>
      <c r="BK1296" s="12"/>
    </row>
    <row r="1297" spans="33:63" x14ac:dyDescent="0.15">
      <c r="AG1297" s="12"/>
      <c r="AH1297" s="12"/>
      <c r="AI1297" s="12"/>
      <c r="AJ1297" s="12"/>
      <c r="AK1297" s="12"/>
      <c r="AL1297" s="12"/>
      <c r="AM1297" s="12"/>
      <c r="AN1297" s="12"/>
      <c r="AO1297" s="12"/>
      <c r="AP1297" s="12"/>
      <c r="AQ1297" s="12"/>
      <c r="AR1297" s="12"/>
      <c r="AS1297" s="12"/>
      <c r="AT1297" s="12"/>
      <c r="AU1297" s="12"/>
      <c r="AV1297" s="12"/>
      <c r="AW1297" s="12"/>
      <c r="AX1297" s="12"/>
      <c r="AY1297" s="12"/>
      <c r="AZ1297" s="12"/>
      <c r="BA1297" s="12"/>
      <c r="BB1297" s="12"/>
      <c r="BC1297" s="12"/>
      <c r="BE1297" s="12"/>
      <c r="BF1297" s="12"/>
      <c r="BG1297" s="12"/>
      <c r="BH1297" s="12"/>
      <c r="BI1297" s="12"/>
      <c r="BJ1297" s="12"/>
      <c r="BK1297" s="12"/>
    </row>
    <row r="1298" spans="33:63" x14ac:dyDescent="0.15">
      <c r="AG1298" s="12"/>
      <c r="AH1298" s="12"/>
      <c r="AI1298" s="12"/>
      <c r="AJ1298" s="12"/>
      <c r="AK1298" s="12"/>
      <c r="AL1298" s="12"/>
      <c r="AM1298" s="12"/>
      <c r="AN1298" s="12"/>
      <c r="AO1298" s="12"/>
      <c r="AP1298" s="12"/>
      <c r="AQ1298" s="12"/>
      <c r="AR1298" s="12"/>
      <c r="AS1298" s="12"/>
      <c r="AT1298" s="12"/>
      <c r="AU1298" s="12"/>
      <c r="AV1298" s="12"/>
      <c r="AW1298" s="12"/>
      <c r="AX1298" s="12"/>
      <c r="AY1298" s="12"/>
      <c r="AZ1298" s="12"/>
      <c r="BA1298" s="12"/>
      <c r="BB1298" s="12"/>
      <c r="BC1298" s="12"/>
      <c r="BE1298" s="12"/>
      <c r="BF1298" s="12"/>
      <c r="BG1298" s="12"/>
      <c r="BH1298" s="12"/>
      <c r="BI1298" s="12"/>
      <c r="BJ1298" s="12"/>
      <c r="BK1298" s="12"/>
    </row>
    <row r="1299" spans="33:63" x14ac:dyDescent="0.15">
      <c r="AG1299" s="12"/>
      <c r="AH1299" s="12"/>
      <c r="AI1299" s="12"/>
      <c r="AJ1299" s="12"/>
      <c r="AK1299" s="12"/>
      <c r="AL1299" s="12"/>
      <c r="AM1299" s="12"/>
      <c r="AN1299" s="12"/>
      <c r="AO1299" s="12"/>
      <c r="AP1299" s="12"/>
      <c r="AQ1299" s="12"/>
      <c r="AR1299" s="12"/>
      <c r="AS1299" s="12"/>
      <c r="AT1299" s="12"/>
      <c r="AU1299" s="12"/>
      <c r="AV1299" s="12"/>
      <c r="AW1299" s="12"/>
      <c r="AX1299" s="12"/>
      <c r="AY1299" s="12"/>
      <c r="AZ1299" s="12"/>
      <c r="BA1299" s="12"/>
      <c r="BB1299" s="12"/>
      <c r="BC1299" s="12"/>
      <c r="BE1299" s="12"/>
      <c r="BF1299" s="12"/>
      <c r="BG1299" s="12"/>
      <c r="BH1299" s="12"/>
      <c r="BI1299" s="12"/>
      <c r="BJ1299" s="12"/>
      <c r="BK1299" s="12"/>
    </row>
    <row r="1300" spans="33:63" x14ac:dyDescent="0.15">
      <c r="AG1300" s="12"/>
      <c r="AH1300" s="12"/>
      <c r="AI1300" s="12"/>
      <c r="AJ1300" s="12"/>
      <c r="AK1300" s="12"/>
      <c r="AL1300" s="12"/>
      <c r="AM1300" s="12"/>
      <c r="AN1300" s="12"/>
      <c r="AO1300" s="12"/>
      <c r="AP1300" s="12"/>
      <c r="AQ1300" s="12"/>
      <c r="AR1300" s="12"/>
      <c r="AS1300" s="12"/>
      <c r="AT1300" s="12"/>
      <c r="AU1300" s="12"/>
      <c r="AV1300" s="12"/>
      <c r="AW1300" s="12"/>
      <c r="AX1300" s="12"/>
      <c r="AY1300" s="12"/>
      <c r="AZ1300" s="12"/>
      <c r="BA1300" s="12"/>
      <c r="BB1300" s="12"/>
      <c r="BC1300" s="12"/>
      <c r="BE1300" s="12"/>
      <c r="BF1300" s="12"/>
      <c r="BG1300" s="12"/>
      <c r="BH1300" s="12"/>
      <c r="BI1300" s="12"/>
      <c r="BJ1300" s="12"/>
      <c r="BK1300" s="12"/>
    </row>
    <row r="1301" spans="33:63" x14ac:dyDescent="0.15">
      <c r="AG1301" s="12"/>
      <c r="AH1301" s="12"/>
      <c r="AI1301" s="12"/>
      <c r="AJ1301" s="12"/>
      <c r="AK1301" s="12"/>
      <c r="AL1301" s="12"/>
      <c r="AM1301" s="12"/>
      <c r="AN1301" s="12"/>
      <c r="AO1301" s="12"/>
      <c r="AP1301" s="12"/>
      <c r="AQ1301" s="12"/>
      <c r="AR1301" s="12"/>
      <c r="AS1301" s="12"/>
      <c r="AT1301" s="12"/>
      <c r="AU1301" s="12"/>
      <c r="AV1301" s="12"/>
      <c r="AW1301" s="12"/>
      <c r="AX1301" s="12"/>
      <c r="AY1301" s="12"/>
      <c r="AZ1301" s="12"/>
      <c r="BA1301" s="12"/>
      <c r="BB1301" s="12"/>
      <c r="BC1301" s="12"/>
      <c r="BE1301" s="12"/>
      <c r="BF1301" s="12"/>
      <c r="BG1301" s="12"/>
      <c r="BH1301" s="12"/>
      <c r="BI1301" s="12"/>
      <c r="BJ1301" s="12"/>
      <c r="BK1301" s="12"/>
    </row>
    <row r="1302" spans="33:63" x14ac:dyDescent="0.15">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E1302" s="12"/>
      <c r="BF1302" s="12"/>
      <c r="BG1302" s="12"/>
      <c r="BH1302" s="12"/>
      <c r="BI1302" s="12"/>
      <c r="BJ1302" s="12"/>
      <c r="BK1302" s="12"/>
    </row>
    <row r="1303" spans="33:63" x14ac:dyDescent="0.15">
      <c r="AG1303" s="12"/>
      <c r="AH1303" s="12"/>
      <c r="AI1303" s="12"/>
      <c r="AJ1303" s="12"/>
      <c r="AK1303" s="12"/>
      <c r="AL1303" s="12"/>
      <c r="AM1303" s="12"/>
      <c r="AN1303" s="12"/>
      <c r="AO1303" s="12"/>
      <c r="AP1303" s="12"/>
      <c r="AQ1303" s="12"/>
      <c r="AR1303" s="12"/>
      <c r="AS1303" s="12"/>
      <c r="AT1303" s="12"/>
      <c r="AU1303" s="12"/>
      <c r="AV1303" s="12"/>
      <c r="AW1303" s="12"/>
      <c r="AX1303" s="12"/>
      <c r="AY1303" s="12"/>
      <c r="AZ1303" s="12"/>
      <c r="BA1303" s="12"/>
      <c r="BB1303" s="12"/>
      <c r="BC1303" s="12"/>
      <c r="BE1303" s="12"/>
      <c r="BF1303" s="12"/>
      <c r="BG1303" s="12"/>
      <c r="BH1303" s="12"/>
      <c r="BI1303" s="12"/>
      <c r="BJ1303" s="12"/>
      <c r="BK1303" s="12"/>
    </row>
    <row r="1304" spans="33:63" x14ac:dyDescent="0.15">
      <c r="AG1304" s="12"/>
      <c r="AH1304" s="12"/>
      <c r="AI1304" s="12"/>
      <c r="AJ1304" s="12"/>
      <c r="AK1304" s="12"/>
      <c r="AL1304" s="12"/>
      <c r="AM1304" s="12"/>
      <c r="AN1304" s="12"/>
      <c r="AO1304" s="12"/>
      <c r="AP1304" s="12"/>
      <c r="AQ1304" s="12"/>
      <c r="AR1304" s="12"/>
      <c r="AS1304" s="12"/>
      <c r="AT1304" s="12"/>
      <c r="AU1304" s="12"/>
      <c r="AV1304" s="12"/>
      <c r="AW1304" s="12"/>
      <c r="AX1304" s="12"/>
      <c r="AY1304" s="12"/>
      <c r="AZ1304" s="12"/>
      <c r="BA1304" s="12"/>
      <c r="BB1304" s="12"/>
      <c r="BC1304" s="12"/>
      <c r="BE1304" s="12"/>
      <c r="BF1304" s="12"/>
      <c r="BG1304" s="12"/>
      <c r="BH1304" s="12"/>
      <c r="BI1304" s="12"/>
      <c r="BJ1304" s="12"/>
      <c r="BK1304" s="12"/>
    </row>
    <row r="1305" spans="33:63" x14ac:dyDescent="0.15">
      <c r="AG1305" s="12"/>
      <c r="AH1305" s="12"/>
      <c r="AI1305" s="12"/>
      <c r="AJ1305" s="12"/>
      <c r="AK1305" s="12"/>
      <c r="AL1305" s="12"/>
      <c r="AM1305" s="12"/>
      <c r="AN1305" s="12"/>
      <c r="AO1305" s="12"/>
      <c r="AP1305" s="12"/>
      <c r="AQ1305" s="12"/>
      <c r="AR1305" s="12"/>
      <c r="AS1305" s="12"/>
      <c r="AT1305" s="12"/>
      <c r="AU1305" s="12"/>
      <c r="AV1305" s="12"/>
      <c r="AW1305" s="12"/>
      <c r="AX1305" s="12"/>
      <c r="AY1305" s="12"/>
      <c r="AZ1305" s="12"/>
      <c r="BA1305" s="12"/>
      <c r="BB1305" s="12"/>
      <c r="BC1305" s="12"/>
      <c r="BE1305" s="12"/>
      <c r="BF1305" s="12"/>
      <c r="BG1305" s="12"/>
      <c r="BH1305" s="12"/>
      <c r="BI1305" s="12"/>
      <c r="BJ1305" s="12"/>
      <c r="BK1305" s="12"/>
    </row>
    <row r="1306" spans="33:63" x14ac:dyDescent="0.15">
      <c r="AG1306" s="12"/>
      <c r="AH1306" s="12"/>
      <c r="AI1306" s="12"/>
      <c r="AJ1306" s="12"/>
      <c r="AK1306" s="12"/>
      <c r="AL1306" s="12"/>
      <c r="AM1306" s="12"/>
      <c r="AN1306" s="12"/>
      <c r="AO1306" s="12"/>
      <c r="AP1306" s="12"/>
      <c r="AQ1306" s="12"/>
      <c r="AR1306" s="12"/>
      <c r="AS1306" s="12"/>
      <c r="AT1306" s="12"/>
      <c r="AU1306" s="12"/>
      <c r="AV1306" s="12"/>
      <c r="AW1306" s="12"/>
      <c r="AX1306" s="12"/>
      <c r="AY1306" s="12"/>
      <c r="AZ1306" s="12"/>
      <c r="BA1306" s="12"/>
      <c r="BB1306" s="12"/>
      <c r="BC1306" s="12"/>
      <c r="BE1306" s="12"/>
      <c r="BF1306" s="12"/>
      <c r="BG1306" s="12"/>
      <c r="BH1306" s="12"/>
      <c r="BI1306" s="12"/>
      <c r="BJ1306" s="12"/>
      <c r="BK1306" s="12"/>
    </row>
    <row r="1307" spans="33:63" x14ac:dyDescent="0.15">
      <c r="AG1307" s="12"/>
      <c r="AH1307" s="12"/>
      <c r="AI1307" s="12"/>
      <c r="AJ1307" s="12"/>
      <c r="AK1307" s="12"/>
      <c r="AL1307" s="12"/>
      <c r="AM1307" s="12"/>
      <c r="AN1307" s="12"/>
      <c r="AO1307" s="12"/>
      <c r="AP1307" s="12"/>
      <c r="AQ1307" s="12"/>
      <c r="AR1307" s="12"/>
      <c r="AS1307" s="12"/>
      <c r="AT1307" s="12"/>
      <c r="AU1307" s="12"/>
      <c r="AV1307" s="12"/>
      <c r="AW1307" s="12"/>
      <c r="AX1307" s="12"/>
      <c r="AY1307" s="12"/>
      <c r="AZ1307" s="12"/>
      <c r="BA1307" s="12"/>
      <c r="BB1307" s="12"/>
      <c r="BC1307" s="12"/>
      <c r="BE1307" s="12"/>
      <c r="BF1307" s="12"/>
      <c r="BG1307" s="12"/>
      <c r="BH1307" s="12"/>
      <c r="BI1307" s="12"/>
      <c r="BJ1307" s="12"/>
      <c r="BK1307" s="12"/>
    </row>
    <row r="1308" spans="33:63" x14ac:dyDescent="0.15">
      <c r="AG1308" s="12"/>
      <c r="AH1308" s="12"/>
      <c r="AI1308" s="12"/>
      <c r="AJ1308" s="12"/>
      <c r="AK1308" s="12"/>
      <c r="AL1308" s="12"/>
      <c r="AM1308" s="12"/>
      <c r="AN1308" s="12"/>
      <c r="AO1308" s="12"/>
      <c r="AP1308" s="12"/>
      <c r="AQ1308" s="12"/>
      <c r="AR1308" s="12"/>
      <c r="AS1308" s="12"/>
      <c r="AT1308" s="12"/>
      <c r="AU1308" s="12"/>
      <c r="AV1308" s="12"/>
      <c r="AW1308" s="12"/>
      <c r="AX1308" s="12"/>
      <c r="AY1308" s="12"/>
      <c r="AZ1308" s="12"/>
      <c r="BA1308" s="12"/>
      <c r="BB1308" s="12"/>
      <c r="BC1308" s="12"/>
      <c r="BE1308" s="12"/>
      <c r="BF1308" s="12"/>
      <c r="BG1308" s="12"/>
      <c r="BH1308" s="12"/>
      <c r="BI1308" s="12"/>
      <c r="BJ1308" s="12"/>
      <c r="BK1308" s="12"/>
    </row>
    <row r="1309" spans="33:63" x14ac:dyDescent="0.15">
      <c r="AG1309" s="12"/>
      <c r="AH1309" s="12"/>
      <c r="AI1309" s="12"/>
      <c r="AJ1309" s="12"/>
      <c r="AK1309" s="12"/>
      <c r="AL1309" s="12"/>
      <c r="AM1309" s="12"/>
      <c r="AN1309" s="12"/>
      <c r="AO1309" s="12"/>
      <c r="AP1309" s="12"/>
      <c r="AQ1309" s="12"/>
      <c r="AR1309" s="12"/>
      <c r="AS1309" s="12"/>
      <c r="AT1309" s="12"/>
      <c r="AU1309" s="12"/>
      <c r="AV1309" s="12"/>
      <c r="AW1309" s="12"/>
      <c r="AX1309" s="12"/>
      <c r="AY1309" s="12"/>
      <c r="AZ1309" s="12"/>
      <c r="BA1309" s="12"/>
      <c r="BB1309" s="12"/>
      <c r="BC1309" s="12"/>
      <c r="BE1309" s="12"/>
      <c r="BF1309" s="12"/>
      <c r="BG1309" s="12"/>
      <c r="BH1309" s="12"/>
      <c r="BI1309" s="12"/>
      <c r="BJ1309" s="12"/>
      <c r="BK1309" s="12"/>
    </row>
    <row r="1310" spans="33:63" x14ac:dyDescent="0.15">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E1310" s="12"/>
      <c r="BF1310" s="12"/>
      <c r="BG1310" s="12"/>
      <c r="BH1310" s="12"/>
      <c r="BI1310" s="12"/>
      <c r="BJ1310" s="12"/>
      <c r="BK1310" s="12"/>
    </row>
    <row r="1311" spans="33:63" x14ac:dyDescent="0.15">
      <c r="AG1311" s="12"/>
      <c r="AH1311" s="12"/>
      <c r="AI1311" s="12"/>
      <c r="AJ1311" s="12"/>
      <c r="AK1311" s="12"/>
      <c r="AL1311" s="12"/>
      <c r="AM1311" s="12"/>
      <c r="AN1311" s="12"/>
      <c r="AO1311" s="12"/>
      <c r="AP1311" s="12"/>
      <c r="AQ1311" s="12"/>
      <c r="AR1311" s="12"/>
      <c r="AS1311" s="12"/>
      <c r="AT1311" s="12"/>
      <c r="AU1311" s="12"/>
      <c r="AV1311" s="12"/>
      <c r="AW1311" s="12"/>
      <c r="AX1311" s="12"/>
      <c r="AY1311" s="12"/>
      <c r="AZ1311" s="12"/>
      <c r="BA1311" s="12"/>
      <c r="BB1311" s="12"/>
      <c r="BC1311" s="12"/>
      <c r="BE1311" s="12"/>
      <c r="BF1311" s="12"/>
      <c r="BG1311" s="12"/>
      <c r="BH1311" s="12"/>
      <c r="BI1311" s="12"/>
      <c r="BJ1311" s="12"/>
      <c r="BK1311" s="12"/>
    </row>
    <row r="1312" spans="33:63" x14ac:dyDescent="0.15">
      <c r="AG1312" s="12"/>
      <c r="AH1312" s="12"/>
      <c r="AI1312" s="12"/>
      <c r="AJ1312" s="12"/>
      <c r="AK1312" s="12"/>
      <c r="AL1312" s="12"/>
      <c r="AM1312" s="12"/>
      <c r="AN1312" s="12"/>
      <c r="AO1312" s="12"/>
      <c r="AP1312" s="12"/>
      <c r="AQ1312" s="12"/>
      <c r="AR1312" s="12"/>
      <c r="AS1312" s="12"/>
      <c r="AT1312" s="12"/>
      <c r="AU1312" s="12"/>
      <c r="AV1312" s="12"/>
      <c r="AW1312" s="12"/>
      <c r="AX1312" s="12"/>
      <c r="AY1312" s="12"/>
      <c r="AZ1312" s="12"/>
      <c r="BA1312" s="12"/>
      <c r="BB1312" s="12"/>
      <c r="BC1312" s="12"/>
      <c r="BE1312" s="12"/>
      <c r="BF1312" s="12"/>
      <c r="BG1312" s="12"/>
      <c r="BH1312" s="12"/>
      <c r="BI1312" s="12"/>
      <c r="BJ1312" s="12"/>
      <c r="BK1312" s="12"/>
    </row>
    <row r="1313" spans="33:63" x14ac:dyDescent="0.15">
      <c r="AG1313" s="12"/>
      <c r="AH1313" s="12"/>
      <c r="AI1313" s="12"/>
      <c r="AJ1313" s="12"/>
      <c r="AK1313" s="12"/>
      <c r="AL1313" s="12"/>
      <c r="AM1313" s="12"/>
      <c r="AN1313" s="12"/>
      <c r="AO1313" s="12"/>
      <c r="AP1313" s="12"/>
      <c r="AQ1313" s="12"/>
      <c r="AR1313" s="12"/>
      <c r="AS1313" s="12"/>
      <c r="AT1313" s="12"/>
      <c r="AU1313" s="12"/>
      <c r="AV1313" s="12"/>
      <c r="AW1313" s="12"/>
      <c r="AX1313" s="12"/>
      <c r="AY1313" s="12"/>
      <c r="AZ1313" s="12"/>
      <c r="BA1313" s="12"/>
      <c r="BB1313" s="12"/>
      <c r="BC1313" s="12"/>
      <c r="BE1313" s="12"/>
      <c r="BF1313" s="12"/>
      <c r="BG1313" s="12"/>
      <c r="BH1313" s="12"/>
      <c r="BI1313" s="12"/>
      <c r="BJ1313" s="12"/>
      <c r="BK1313" s="12"/>
    </row>
    <row r="1314" spans="33:63" x14ac:dyDescent="0.15">
      <c r="AG1314" s="12"/>
      <c r="AH1314" s="12"/>
      <c r="AI1314" s="12"/>
      <c r="AJ1314" s="12"/>
      <c r="AK1314" s="12"/>
      <c r="AL1314" s="12"/>
      <c r="AM1314" s="12"/>
      <c r="AN1314" s="12"/>
      <c r="AO1314" s="12"/>
      <c r="AP1314" s="12"/>
      <c r="AQ1314" s="12"/>
      <c r="AR1314" s="12"/>
      <c r="AS1314" s="12"/>
      <c r="AT1314" s="12"/>
      <c r="AU1314" s="12"/>
      <c r="AV1314" s="12"/>
      <c r="AW1314" s="12"/>
      <c r="AX1314" s="12"/>
      <c r="AY1314" s="12"/>
      <c r="AZ1314" s="12"/>
      <c r="BA1314" s="12"/>
      <c r="BB1314" s="12"/>
      <c r="BC1314" s="12"/>
      <c r="BE1314" s="12"/>
      <c r="BF1314" s="12"/>
      <c r="BG1314" s="12"/>
      <c r="BH1314" s="12"/>
      <c r="BI1314" s="12"/>
      <c r="BJ1314" s="12"/>
      <c r="BK1314" s="12"/>
    </row>
    <row r="1315" spans="33:63" x14ac:dyDescent="0.15">
      <c r="AG1315" s="12"/>
      <c r="AH1315" s="12"/>
      <c r="AI1315" s="12"/>
      <c r="AJ1315" s="12"/>
      <c r="AK1315" s="12"/>
      <c r="AL1315" s="12"/>
      <c r="AM1315" s="12"/>
      <c r="AN1315" s="12"/>
      <c r="AO1315" s="12"/>
      <c r="AP1315" s="12"/>
      <c r="AQ1315" s="12"/>
      <c r="AR1315" s="12"/>
      <c r="AS1315" s="12"/>
      <c r="AT1315" s="12"/>
      <c r="AU1315" s="12"/>
      <c r="AV1315" s="12"/>
      <c r="AW1315" s="12"/>
      <c r="AX1315" s="12"/>
      <c r="AY1315" s="12"/>
      <c r="AZ1315" s="12"/>
      <c r="BA1315" s="12"/>
      <c r="BB1315" s="12"/>
      <c r="BC1315" s="12"/>
      <c r="BE1315" s="12"/>
      <c r="BF1315" s="12"/>
      <c r="BG1315" s="12"/>
      <c r="BH1315" s="12"/>
      <c r="BI1315" s="12"/>
      <c r="BJ1315" s="12"/>
      <c r="BK1315" s="12"/>
    </row>
    <row r="1316" spans="33:63" x14ac:dyDescent="0.15">
      <c r="AG1316" s="12"/>
      <c r="AH1316" s="12"/>
      <c r="AI1316" s="12"/>
      <c r="AJ1316" s="12"/>
      <c r="AK1316" s="12"/>
      <c r="AL1316" s="12"/>
      <c r="AM1316" s="12"/>
      <c r="AN1316" s="12"/>
      <c r="AO1316" s="12"/>
      <c r="AP1316" s="12"/>
      <c r="AQ1316" s="12"/>
      <c r="AR1316" s="12"/>
      <c r="AS1316" s="12"/>
      <c r="AT1316" s="12"/>
      <c r="AU1316" s="12"/>
      <c r="AV1316" s="12"/>
      <c r="AW1316" s="12"/>
      <c r="AX1316" s="12"/>
      <c r="AY1316" s="12"/>
      <c r="AZ1316" s="12"/>
      <c r="BA1316" s="12"/>
      <c r="BB1316" s="12"/>
      <c r="BC1316" s="12"/>
      <c r="BE1316" s="12"/>
      <c r="BF1316" s="12"/>
      <c r="BG1316" s="12"/>
      <c r="BH1316" s="12"/>
      <c r="BI1316" s="12"/>
      <c r="BJ1316" s="12"/>
      <c r="BK1316" s="12"/>
    </row>
    <row r="1317" spans="33:63" x14ac:dyDescent="0.15">
      <c r="AG1317" s="12"/>
      <c r="AH1317" s="12"/>
      <c r="AI1317" s="12"/>
      <c r="AJ1317" s="12"/>
      <c r="AK1317" s="12"/>
      <c r="AL1317" s="12"/>
      <c r="AM1317" s="12"/>
      <c r="AN1317" s="12"/>
      <c r="AO1317" s="12"/>
      <c r="AP1317" s="12"/>
      <c r="AQ1317" s="12"/>
      <c r="AR1317" s="12"/>
      <c r="AS1317" s="12"/>
      <c r="AT1317" s="12"/>
      <c r="AU1317" s="12"/>
      <c r="AV1317" s="12"/>
      <c r="AW1317" s="12"/>
      <c r="AX1317" s="12"/>
      <c r="AY1317" s="12"/>
      <c r="AZ1317" s="12"/>
      <c r="BA1317" s="12"/>
      <c r="BB1317" s="12"/>
      <c r="BC1317" s="12"/>
      <c r="BE1317" s="12"/>
      <c r="BF1317" s="12"/>
      <c r="BG1317" s="12"/>
      <c r="BH1317" s="12"/>
      <c r="BI1317" s="12"/>
      <c r="BJ1317" s="12"/>
      <c r="BK1317" s="12"/>
    </row>
    <row r="1318" spans="33:63" x14ac:dyDescent="0.15">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E1318" s="12"/>
      <c r="BF1318" s="12"/>
      <c r="BG1318" s="12"/>
      <c r="BH1318" s="12"/>
      <c r="BI1318" s="12"/>
      <c r="BJ1318" s="12"/>
      <c r="BK1318" s="12"/>
    </row>
    <row r="1319" spans="33:63" x14ac:dyDescent="0.15">
      <c r="AG1319" s="12"/>
      <c r="AH1319" s="12"/>
      <c r="AI1319" s="12"/>
      <c r="AJ1319" s="12"/>
      <c r="AK1319" s="12"/>
      <c r="AL1319" s="12"/>
      <c r="AM1319" s="12"/>
      <c r="AN1319" s="12"/>
      <c r="AO1319" s="12"/>
      <c r="AP1319" s="12"/>
      <c r="AQ1319" s="12"/>
      <c r="AR1319" s="12"/>
      <c r="AS1319" s="12"/>
      <c r="AT1319" s="12"/>
      <c r="AU1319" s="12"/>
      <c r="AV1319" s="12"/>
      <c r="AW1319" s="12"/>
      <c r="AX1319" s="12"/>
      <c r="AY1319" s="12"/>
      <c r="AZ1319" s="12"/>
      <c r="BA1319" s="12"/>
      <c r="BB1319" s="12"/>
      <c r="BC1319" s="12"/>
      <c r="BE1319" s="12"/>
      <c r="BF1319" s="12"/>
      <c r="BG1319" s="12"/>
      <c r="BH1319" s="12"/>
      <c r="BI1319" s="12"/>
      <c r="BJ1319" s="12"/>
      <c r="BK1319" s="12"/>
    </row>
    <row r="1320" spans="33:63" x14ac:dyDescent="0.15">
      <c r="AG1320" s="12"/>
      <c r="AH1320" s="12"/>
      <c r="AI1320" s="12"/>
      <c r="AJ1320" s="12"/>
      <c r="AK1320" s="12"/>
      <c r="AL1320" s="12"/>
      <c r="AM1320" s="12"/>
      <c r="AN1320" s="12"/>
      <c r="AO1320" s="12"/>
      <c r="AP1320" s="12"/>
      <c r="AQ1320" s="12"/>
      <c r="AR1320" s="12"/>
      <c r="AS1320" s="12"/>
      <c r="AT1320" s="12"/>
      <c r="AU1320" s="12"/>
      <c r="AV1320" s="12"/>
      <c r="AW1320" s="12"/>
      <c r="AX1320" s="12"/>
      <c r="AY1320" s="12"/>
      <c r="AZ1320" s="12"/>
      <c r="BA1320" s="12"/>
      <c r="BB1320" s="12"/>
      <c r="BC1320" s="12"/>
      <c r="BE1320" s="12"/>
      <c r="BF1320" s="12"/>
      <c r="BG1320" s="12"/>
      <c r="BH1320" s="12"/>
      <c r="BI1320" s="12"/>
      <c r="BJ1320" s="12"/>
      <c r="BK1320" s="12"/>
    </row>
    <row r="1321" spans="33:63" x14ac:dyDescent="0.15">
      <c r="AG1321" s="12"/>
      <c r="AH1321" s="12"/>
      <c r="AI1321" s="12"/>
      <c r="AJ1321" s="12"/>
      <c r="AK1321" s="12"/>
      <c r="AL1321" s="12"/>
      <c r="AM1321" s="12"/>
      <c r="AN1321" s="12"/>
      <c r="AO1321" s="12"/>
      <c r="AP1321" s="12"/>
      <c r="AQ1321" s="12"/>
      <c r="AR1321" s="12"/>
      <c r="AS1321" s="12"/>
      <c r="AT1321" s="12"/>
      <c r="AU1321" s="12"/>
      <c r="AV1321" s="12"/>
      <c r="AW1321" s="12"/>
      <c r="AX1321" s="12"/>
      <c r="AY1321" s="12"/>
      <c r="AZ1321" s="12"/>
      <c r="BA1321" s="12"/>
      <c r="BB1321" s="12"/>
      <c r="BC1321" s="12"/>
      <c r="BE1321" s="12"/>
      <c r="BF1321" s="12"/>
      <c r="BG1321" s="12"/>
      <c r="BH1321" s="12"/>
      <c r="BI1321" s="12"/>
      <c r="BJ1321" s="12"/>
      <c r="BK1321" s="12"/>
    </row>
    <row r="1322" spans="33:63" x14ac:dyDescent="0.15">
      <c r="AG1322" s="12"/>
      <c r="AH1322" s="12"/>
      <c r="AI1322" s="12"/>
      <c r="AJ1322" s="12"/>
      <c r="AK1322" s="12"/>
      <c r="AL1322" s="12"/>
      <c r="AM1322" s="12"/>
      <c r="AN1322" s="12"/>
      <c r="AO1322" s="12"/>
      <c r="AP1322" s="12"/>
      <c r="AQ1322" s="12"/>
      <c r="AR1322" s="12"/>
      <c r="AS1322" s="12"/>
      <c r="AT1322" s="12"/>
      <c r="AU1322" s="12"/>
      <c r="AV1322" s="12"/>
      <c r="AW1322" s="12"/>
      <c r="AX1322" s="12"/>
      <c r="AY1322" s="12"/>
      <c r="AZ1322" s="12"/>
      <c r="BA1322" s="12"/>
      <c r="BB1322" s="12"/>
      <c r="BC1322" s="12"/>
      <c r="BE1322" s="12"/>
      <c r="BF1322" s="12"/>
      <c r="BG1322" s="12"/>
      <c r="BH1322" s="12"/>
      <c r="BI1322" s="12"/>
      <c r="BJ1322" s="12"/>
      <c r="BK1322" s="12"/>
    </row>
    <row r="1323" spans="33:63" x14ac:dyDescent="0.15">
      <c r="AG1323" s="12"/>
      <c r="AH1323" s="12"/>
      <c r="AI1323" s="12"/>
      <c r="AJ1323" s="12"/>
      <c r="AK1323" s="12"/>
      <c r="AL1323" s="12"/>
      <c r="AM1323" s="12"/>
      <c r="AN1323" s="12"/>
      <c r="AO1323" s="12"/>
      <c r="AP1323" s="12"/>
      <c r="AQ1323" s="12"/>
      <c r="AR1323" s="12"/>
      <c r="AS1323" s="12"/>
      <c r="AT1323" s="12"/>
      <c r="AU1323" s="12"/>
      <c r="AV1323" s="12"/>
      <c r="AW1323" s="12"/>
      <c r="AX1323" s="12"/>
      <c r="AY1323" s="12"/>
      <c r="AZ1323" s="12"/>
      <c r="BA1323" s="12"/>
      <c r="BB1323" s="12"/>
      <c r="BC1323" s="12"/>
      <c r="BE1323" s="12"/>
      <c r="BF1323" s="12"/>
      <c r="BG1323" s="12"/>
      <c r="BH1323" s="12"/>
      <c r="BI1323" s="12"/>
      <c r="BJ1323" s="12"/>
      <c r="BK1323" s="12"/>
    </row>
    <row r="1324" spans="33:63" x14ac:dyDescent="0.15">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c r="BB1324" s="12"/>
      <c r="BC1324" s="12"/>
      <c r="BE1324" s="12"/>
      <c r="BF1324" s="12"/>
      <c r="BG1324" s="12"/>
      <c r="BH1324" s="12"/>
      <c r="BI1324" s="12"/>
      <c r="BJ1324" s="12"/>
      <c r="BK1324" s="12"/>
    </row>
    <row r="1325" spans="33:63" x14ac:dyDescent="0.15">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c r="BB1325" s="12"/>
      <c r="BC1325" s="12"/>
      <c r="BE1325" s="12"/>
      <c r="BF1325" s="12"/>
      <c r="BG1325" s="12"/>
      <c r="BH1325" s="12"/>
      <c r="BI1325" s="12"/>
      <c r="BJ1325" s="12"/>
      <c r="BK1325" s="12"/>
    </row>
    <row r="1326" spans="33:63" x14ac:dyDescent="0.15">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E1326" s="12"/>
      <c r="BF1326" s="12"/>
      <c r="BG1326" s="12"/>
      <c r="BH1326" s="12"/>
      <c r="BI1326" s="12"/>
      <c r="BJ1326" s="12"/>
      <c r="BK1326" s="12"/>
    </row>
    <row r="1327" spans="33:63" x14ac:dyDescent="0.15">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c r="BB1327" s="12"/>
      <c r="BC1327" s="12"/>
      <c r="BE1327" s="12"/>
      <c r="BF1327" s="12"/>
      <c r="BG1327" s="12"/>
      <c r="BH1327" s="12"/>
      <c r="BI1327" s="12"/>
      <c r="BJ1327" s="12"/>
      <c r="BK1327" s="12"/>
    </row>
    <row r="1328" spans="33:63" x14ac:dyDescent="0.15">
      <c r="AG1328" s="12"/>
      <c r="AH1328" s="12"/>
      <c r="AI1328" s="12"/>
      <c r="AJ1328" s="12"/>
      <c r="AK1328" s="12"/>
      <c r="AL1328" s="12"/>
      <c r="AM1328" s="12"/>
      <c r="AN1328" s="12"/>
      <c r="AO1328" s="12"/>
      <c r="AP1328" s="12"/>
      <c r="AQ1328" s="12"/>
      <c r="AR1328" s="12"/>
      <c r="AS1328" s="12"/>
      <c r="AT1328" s="12"/>
      <c r="AU1328" s="12"/>
      <c r="AV1328" s="12"/>
      <c r="AW1328" s="12"/>
      <c r="AX1328" s="12"/>
      <c r="AY1328" s="12"/>
      <c r="AZ1328" s="12"/>
      <c r="BA1328" s="12"/>
      <c r="BB1328" s="12"/>
      <c r="BC1328" s="12"/>
      <c r="BE1328" s="12"/>
      <c r="BF1328" s="12"/>
      <c r="BG1328" s="12"/>
      <c r="BH1328" s="12"/>
      <c r="BI1328" s="12"/>
      <c r="BJ1328" s="12"/>
      <c r="BK1328" s="12"/>
    </row>
    <row r="1329" spans="33:63" x14ac:dyDescent="0.15">
      <c r="AG1329" s="12"/>
      <c r="AH1329" s="12"/>
      <c r="AI1329" s="12"/>
      <c r="AJ1329" s="12"/>
      <c r="AK1329" s="12"/>
      <c r="AL1329" s="12"/>
      <c r="AM1329" s="12"/>
      <c r="AN1329" s="12"/>
      <c r="AO1329" s="12"/>
      <c r="AP1329" s="12"/>
      <c r="AQ1329" s="12"/>
      <c r="AR1329" s="12"/>
      <c r="AS1329" s="12"/>
      <c r="AT1329" s="12"/>
      <c r="AU1329" s="12"/>
      <c r="AV1329" s="12"/>
      <c r="AW1329" s="12"/>
      <c r="AX1329" s="12"/>
      <c r="AY1329" s="12"/>
      <c r="AZ1329" s="12"/>
      <c r="BA1329" s="12"/>
      <c r="BB1329" s="12"/>
      <c r="BC1329" s="12"/>
      <c r="BE1329" s="12"/>
      <c r="BF1329" s="12"/>
      <c r="BG1329" s="12"/>
      <c r="BH1329" s="12"/>
      <c r="BI1329" s="12"/>
      <c r="BJ1329" s="12"/>
      <c r="BK1329" s="12"/>
    </row>
    <row r="1330" spans="33:63" x14ac:dyDescent="0.15">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c r="BB1330" s="12"/>
      <c r="BC1330" s="12"/>
      <c r="BE1330" s="12"/>
      <c r="BF1330" s="12"/>
      <c r="BG1330" s="12"/>
      <c r="BH1330" s="12"/>
      <c r="BI1330" s="12"/>
      <c r="BJ1330" s="12"/>
      <c r="BK1330" s="12"/>
    </row>
    <row r="1331" spans="33:63" x14ac:dyDescent="0.15">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c r="BB1331" s="12"/>
      <c r="BC1331" s="12"/>
      <c r="BE1331" s="12"/>
      <c r="BF1331" s="12"/>
      <c r="BG1331" s="12"/>
      <c r="BH1331" s="12"/>
      <c r="BI1331" s="12"/>
      <c r="BJ1331" s="12"/>
      <c r="BK1331" s="12"/>
    </row>
    <row r="1332" spans="33:63" x14ac:dyDescent="0.15">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c r="BB1332" s="12"/>
      <c r="BC1332" s="12"/>
      <c r="BE1332" s="12"/>
      <c r="BF1332" s="12"/>
      <c r="BG1332" s="12"/>
      <c r="BH1332" s="12"/>
      <c r="BI1332" s="12"/>
      <c r="BJ1332" s="12"/>
      <c r="BK1332" s="12"/>
    </row>
    <row r="1333" spans="33:63" x14ac:dyDescent="0.15">
      <c r="AG1333" s="12"/>
      <c r="AH1333" s="12"/>
      <c r="AI1333" s="12"/>
      <c r="AJ1333" s="12"/>
      <c r="AK1333" s="12"/>
      <c r="AL1333" s="12"/>
      <c r="AM1333" s="12"/>
      <c r="AN1333" s="12"/>
      <c r="AO1333" s="12"/>
      <c r="AP1333" s="12"/>
      <c r="AQ1333" s="12"/>
      <c r="AR1333" s="12"/>
      <c r="AS1333" s="12"/>
      <c r="AT1333" s="12"/>
      <c r="AU1333" s="12"/>
      <c r="AV1333" s="12"/>
      <c r="AW1333" s="12"/>
      <c r="AX1333" s="12"/>
      <c r="AY1333" s="12"/>
      <c r="AZ1333" s="12"/>
      <c r="BA1333" s="12"/>
      <c r="BB1333" s="12"/>
      <c r="BC1333" s="12"/>
      <c r="BE1333" s="12"/>
      <c r="BF1333" s="12"/>
      <c r="BG1333" s="12"/>
      <c r="BH1333" s="12"/>
      <c r="BI1333" s="12"/>
      <c r="BJ1333" s="12"/>
      <c r="BK1333" s="12"/>
    </row>
    <row r="1334" spans="33:63" x14ac:dyDescent="0.15">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E1334" s="12"/>
      <c r="BF1334" s="12"/>
      <c r="BG1334" s="12"/>
      <c r="BH1334" s="12"/>
      <c r="BI1334" s="12"/>
      <c r="BJ1334" s="12"/>
      <c r="BK1334" s="12"/>
    </row>
    <row r="1335" spans="33:63" x14ac:dyDescent="0.15">
      <c r="AG1335" s="12"/>
      <c r="AH1335" s="12"/>
      <c r="AI1335" s="12"/>
      <c r="AJ1335" s="12"/>
      <c r="AK1335" s="12"/>
      <c r="AL1335" s="12"/>
      <c r="AM1335" s="12"/>
      <c r="AN1335" s="12"/>
      <c r="AO1335" s="12"/>
      <c r="AP1335" s="12"/>
      <c r="AQ1335" s="12"/>
      <c r="AR1335" s="12"/>
      <c r="AS1335" s="12"/>
      <c r="AT1335" s="12"/>
      <c r="AU1335" s="12"/>
      <c r="AV1335" s="12"/>
      <c r="AW1335" s="12"/>
      <c r="AX1335" s="12"/>
      <c r="AY1335" s="12"/>
      <c r="AZ1335" s="12"/>
      <c r="BA1335" s="12"/>
      <c r="BB1335" s="12"/>
      <c r="BC1335" s="12"/>
      <c r="BE1335" s="12"/>
      <c r="BF1335" s="12"/>
      <c r="BG1335" s="12"/>
      <c r="BH1335" s="12"/>
      <c r="BI1335" s="12"/>
      <c r="BJ1335" s="12"/>
      <c r="BK1335" s="12"/>
    </row>
    <row r="1336" spans="33:63" x14ac:dyDescent="0.15">
      <c r="AG1336" s="12"/>
      <c r="AH1336" s="12"/>
      <c r="AI1336" s="12"/>
      <c r="AJ1336" s="12"/>
      <c r="AK1336" s="12"/>
      <c r="AL1336" s="12"/>
      <c r="AM1336" s="12"/>
      <c r="AN1336" s="12"/>
      <c r="AO1336" s="12"/>
      <c r="AP1336" s="12"/>
      <c r="AQ1336" s="12"/>
      <c r="AR1336" s="12"/>
      <c r="AS1336" s="12"/>
      <c r="AT1336" s="12"/>
      <c r="AU1336" s="12"/>
      <c r="AV1336" s="12"/>
      <c r="AW1336" s="12"/>
      <c r="AX1336" s="12"/>
      <c r="AY1336" s="12"/>
      <c r="AZ1336" s="12"/>
      <c r="BA1336" s="12"/>
      <c r="BB1336" s="12"/>
      <c r="BC1336" s="12"/>
      <c r="BE1336" s="12"/>
      <c r="BF1336" s="12"/>
      <c r="BG1336" s="12"/>
      <c r="BH1336" s="12"/>
      <c r="BI1336" s="12"/>
      <c r="BJ1336" s="12"/>
      <c r="BK1336" s="12"/>
    </row>
    <row r="1337" spans="33:63" x14ac:dyDescent="0.15">
      <c r="AG1337" s="12"/>
      <c r="AH1337" s="12"/>
      <c r="AI1337" s="12"/>
      <c r="AJ1337" s="12"/>
      <c r="AK1337" s="12"/>
      <c r="AL1337" s="12"/>
      <c r="AM1337" s="12"/>
      <c r="AN1337" s="12"/>
      <c r="AO1337" s="12"/>
      <c r="AP1337" s="12"/>
      <c r="AQ1337" s="12"/>
      <c r="AR1337" s="12"/>
      <c r="AS1337" s="12"/>
      <c r="AT1337" s="12"/>
      <c r="AU1337" s="12"/>
      <c r="AV1337" s="12"/>
      <c r="AW1337" s="12"/>
      <c r="AX1337" s="12"/>
      <c r="AY1337" s="12"/>
      <c r="AZ1337" s="12"/>
      <c r="BA1337" s="12"/>
      <c r="BB1337" s="12"/>
      <c r="BC1337" s="12"/>
      <c r="BE1337" s="12"/>
      <c r="BF1337" s="12"/>
      <c r="BG1337" s="12"/>
      <c r="BH1337" s="12"/>
      <c r="BI1337" s="12"/>
      <c r="BJ1337" s="12"/>
      <c r="BK1337" s="12"/>
    </row>
    <row r="1338" spans="33:63" x14ac:dyDescent="0.15">
      <c r="AG1338" s="12"/>
      <c r="AH1338" s="12"/>
      <c r="AI1338" s="12"/>
      <c r="AJ1338" s="12"/>
      <c r="AK1338" s="12"/>
      <c r="AL1338" s="12"/>
      <c r="AM1338" s="12"/>
      <c r="AN1338" s="12"/>
      <c r="AO1338" s="12"/>
      <c r="AP1338" s="12"/>
      <c r="AQ1338" s="12"/>
      <c r="AR1338" s="12"/>
      <c r="AS1338" s="12"/>
      <c r="AT1338" s="12"/>
      <c r="AU1338" s="12"/>
      <c r="AV1338" s="12"/>
      <c r="AW1338" s="12"/>
      <c r="AX1338" s="12"/>
      <c r="AY1338" s="12"/>
      <c r="AZ1338" s="12"/>
      <c r="BA1338" s="12"/>
      <c r="BB1338" s="12"/>
      <c r="BC1338" s="12"/>
      <c r="BE1338" s="12"/>
      <c r="BF1338" s="12"/>
      <c r="BG1338" s="12"/>
      <c r="BH1338" s="12"/>
      <c r="BI1338" s="12"/>
      <c r="BJ1338" s="12"/>
      <c r="BK1338" s="12"/>
    </row>
    <row r="1339" spans="33:63" x14ac:dyDescent="0.15">
      <c r="AG1339" s="12"/>
      <c r="AH1339" s="12"/>
      <c r="AI1339" s="12"/>
      <c r="AJ1339" s="12"/>
      <c r="AK1339" s="12"/>
      <c r="AL1339" s="12"/>
      <c r="AM1339" s="12"/>
      <c r="AN1339" s="12"/>
      <c r="AO1339" s="12"/>
      <c r="AP1339" s="12"/>
      <c r="AQ1339" s="12"/>
      <c r="AR1339" s="12"/>
      <c r="AS1339" s="12"/>
      <c r="AT1339" s="12"/>
      <c r="AU1339" s="12"/>
      <c r="AV1339" s="12"/>
      <c r="AW1339" s="12"/>
      <c r="AX1339" s="12"/>
      <c r="AY1339" s="12"/>
      <c r="AZ1339" s="12"/>
      <c r="BA1339" s="12"/>
      <c r="BB1339" s="12"/>
      <c r="BC1339" s="12"/>
      <c r="BE1339" s="12"/>
      <c r="BF1339" s="12"/>
      <c r="BG1339" s="12"/>
      <c r="BH1339" s="12"/>
      <c r="BI1339" s="12"/>
      <c r="BJ1339" s="12"/>
      <c r="BK1339" s="12"/>
    </row>
    <row r="1340" spans="33:63" x14ac:dyDescent="0.15">
      <c r="AG1340" s="12"/>
      <c r="AH1340" s="12"/>
      <c r="AI1340" s="12"/>
      <c r="AJ1340" s="12"/>
      <c r="AK1340" s="12"/>
      <c r="AL1340" s="12"/>
      <c r="AM1340" s="12"/>
      <c r="AN1340" s="12"/>
      <c r="AO1340" s="12"/>
      <c r="AP1340" s="12"/>
      <c r="AQ1340" s="12"/>
      <c r="AR1340" s="12"/>
      <c r="AS1340" s="12"/>
      <c r="AT1340" s="12"/>
      <c r="AU1340" s="12"/>
      <c r="AV1340" s="12"/>
      <c r="AW1340" s="12"/>
      <c r="AX1340" s="12"/>
      <c r="AY1340" s="12"/>
      <c r="AZ1340" s="12"/>
      <c r="BA1340" s="12"/>
      <c r="BB1340" s="12"/>
      <c r="BC1340" s="12"/>
      <c r="BE1340" s="12"/>
      <c r="BF1340" s="12"/>
      <c r="BG1340" s="12"/>
      <c r="BH1340" s="12"/>
      <c r="BI1340" s="12"/>
      <c r="BJ1340" s="12"/>
      <c r="BK1340" s="12"/>
    </row>
    <row r="1341" spans="33:63" x14ac:dyDescent="0.15">
      <c r="AG1341" s="12"/>
      <c r="AH1341" s="12"/>
      <c r="AI1341" s="12"/>
      <c r="AJ1341" s="12"/>
      <c r="AK1341" s="12"/>
      <c r="AL1341" s="12"/>
      <c r="AM1341" s="12"/>
      <c r="AN1341" s="12"/>
      <c r="AO1341" s="12"/>
      <c r="AP1341" s="12"/>
      <c r="AQ1341" s="12"/>
      <c r="AR1341" s="12"/>
      <c r="AS1341" s="12"/>
      <c r="AT1341" s="12"/>
      <c r="AU1341" s="12"/>
      <c r="AV1341" s="12"/>
      <c r="AW1341" s="12"/>
      <c r="AX1341" s="12"/>
      <c r="AY1341" s="12"/>
      <c r="AZ1341" s="12"/>
      <c r="BA1341" s="12"/>
      <c r="BB1341" s="12"/>
      <c r="BC1341" s="12"/>
      <c r="BE1341" s="12"/>
      <c r="BF1341" s="12"/>
      <c r="BG1341" s="12"/>
      <c r="BH1341" s="12"/>
      <c r="BI1341" s="12"/>
      <c r="BJ1341" s="12"/>
      <c r="BK1341" s="12"/>
    </row>
    <row r="1342" spans="33:63" x14ac:dyDescent="0.15">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E1342" s="12"/>
      <c r="BF1342" s="12"/>
      <c r="BG1342" s="12"/>
      <c r="BH1342" s="12"/>
      <c r="BI1342" s="12"/>
      <c r="BJ1342" s="12"/>
      <c r="BK1342" s="12"/>
    </row>
    <row r="1343" spans="33:63" x14ac:dyDescent="0.15">
      <c r="AG1343" s="12"/>
      <c r="AH1343" s="12"/>
      <c r="AI1343" s="12"/>
      <c r="AJ1343" s="12"/>
      <c r="AK1343" s="12"/>
      <c r="AL1343" s="12"/>
      <c r="AM1343" s="12"/>
      <c r="AN1343" s="12"/>
      <c r="AO1343" s="12"/>
      <c r="AP1343" s="12"/>
      <c r="AQ1343" s="12"/>
      <c r="AR1343" s="12"/>
      <c r="AS1343" s="12"/>
      <c r="AT1343" s="12"/>
      <c r="AU1343" s="12"/>
      <c r="AV1343" s="12"/>
      <c r="AW1343" s="12"/>
      <c r="AX1343" s="12"/>
      <c r="AY1343" s="12"/>
      <c r="AZ1343" s="12"/>
      <c r="BA1343" s="12"/>
      <c r="BB1343" s="12"/>
      <c r="BC1343" s="12"/>
      <c r="BE1343" s="12"/>
      <c r="BF1343" s="12"/>
      <c r="BG1343" s="12"/>
      <c r="BH1343" s="12"/>
      <c r="BI1343" s="12"/>
      <c r="BJ1343" s="12"/>
      <c r="BK1343" s="12"/>
    </row>
    <row r="1344" spans="33:63" x14ac:dyDescent="0.15">
      <c r="AG1344" s="12"/>
      <c r="AH1344" s="12"/>
      <c r="AI1344" s="12"/>
      <c r="AJ1344" s="12"/>
      <c r="AK1344" s="12"/>
      <c r="AL1344" s="12"/>
      <c r="AM1344" s="12"/>
      <c r="AN1344" s="12"/>
      <c r="AO1344" s="12"/>
      <c r="AP1344" s="12"/>
      <c r="AQ1344" s="12"/>
      <c r="AR1344" s="12"/>
      <c r="AS1344" s="12"/>
      <c r="AT1344" s="12"/>
      <c r="AU1344" s="12"/>
      <c r="AV1344" s="12"/>
      <c r="AW1344" s="12"/>
      <c r="AX1344" s="12"/>
      <c r="AY1344" s="12"/>
      <c r="AZ1344" s="12"/>
      <c r="BA1344" s="12"/>
      <c r="BB1344" s="12"/>
      <c r="BC1344" s="12"/>
      <c r="BE1344" s="12"/>
      <c r="BF1344" s="12"/>
      <c r="BG1344" s="12"/>
      <c r="BH1344" s="12"/>
      <c r="BI1344" s="12"/>
      <c r="BJ1344" s="12"/>
      <c r="BK1344" s="12"/>
    </row>
    <row r="1345" spans="33:63" x14ac:dyDescent="0.15">
      <c r="AG1345" s="12"/>
      <c r="AH1345" s="12"/>
      <c r="AI1345" s="12"/>
      <c r="AJ1345" s="12"/>
      <c r="AK1345" s="12"/>
      <c r="AL1345" s="12"/>
      <c r="AM1345" s="12"/>
      <c r="AN1345" s="12"/>
      <c r="AO1345" s="12"/>
      <c r="AP1345" s="12"/>
      <c r="AQ1345" s="12"/>
      <c r="AR1345" s="12"/>
      <c r="AS1345" s="12"/>
      <c r="AT1345" s="12"/>
      <c r="AU1345" s="12"/>
      <c r="AV1345" s="12"/>
      <c r="AW1345" s="12"/>
      <c r="AX1345" s="12"/>
      <c r="AY1345" s="12"/>
      <c r="AZ1345" s="12"/>
      <c r="BA1345" s="12"/>
      <c r="BB1345" s="12"/>
      <c r="BC1345" s="12"/>
      <c r="BE1345" s="12"/>
      <c r="BF1345" s="12"/>
      <c r="BG1345" s="12"/>
      <c r="BH1345" s="12"/>
      <c r="BI1345" s="12"/>
      <c r="BJ1345" s="12"/>
      <c r="BK1345" s="12"/>
    </row>
    <row r="1346" spans="33:63" x14ac:dyDescent="0.15">
      <c r="AG1346" s="12"/>
      <c r="AH1346" s="12"/>
      <c r="AI1346" s="12"/>
      <c r="AJ1346" s="12"/>
      <c r="AK1346" s="12"/>
      <c r="AL1346" s="12"/>
      <c r="AM1346" s="12"/>
      <c r="AN1346" s="12"/>
      <c r="AO1346" s="12"/>
      <c r="AP1346" s="12"/>
      <c r="AQ1346" s="12"/>
      <c r="AR1346" s="12"/>
      <c r="AS1346" s="12"/>
      <c r="AT1346" s="12"/>
      <c r="AU1346" s="12"/>
      <c r="AV1346" s="12"/>
      <c r="AW1346" s="12"/>
      <c r="AX1346" s="12"/>
      <c r="AY1346" s="12"/>
      <c r="AZ1346" s="12"/>
      <c r="BA1346" s="12"/>
      <c r="BB1346" s="12"/>
      <c r="BC1346" s="12"/>
      <c r="BE1346" s="12"/>
      <c r="BF1346" s="12"/>
      <c r="BG1346" s="12"/>
      <c r="BH1346" s="12"/>
      <c r="BI1346" s="12"/>
      <c r="BJ1346" s="12"/>
      <c r="BK1346" s="12"/>
    </row>
    <row r="1347" spans="33:63" x14ac:dyDescent="0.15">
      <c r="AG1347" s="12"/>
      <c r="AH1347" s="12"/>
      <c r="AI1347" s="12"/>
      <c r="AJ1347" s="12"/>
      <c r="AK1347" s="12"/>
      <c r="AL1347" s="12"/>
      <c r="AM1347" s="12"/>
      <c r="AN1347" s="12"/>
      <c r="AO1347" s="12"/>
      <c r="AP1347" s="12"/>
      <c r="AQ1347" s="12"/>
      <c r="AR1347" s="12"/>
      <c r="AS1347" s="12"/>
      <c r="AT1347" s="12"/>
      <c r="AU1347" s="12"/>
      <c r="AV1347" s="12"/>
      <c r="AW1347" s="12"/>
      <c r="AX1347" s="12"/>
      <c r="AY1347" s="12"/>
      <c r="AZ1347" s="12"/>
      <c r="BA1347" s="12"/>
      <c r="BB1347" s="12"/>
      <c r="BC1347" s="12"/>
      <c r="BE1347" s="12"/>
      <c r="BF1347" s="12"/>
      <c r="BG1347" s="12"/>
      <c r="BH1347" s="12"/>
      <c r="BI1347" s="12"/>
      <c r="BJ1347" s="12"/>
      <c r="BK1347" s="12"/>
    </row>
    <row r="1348" spans="33:63" x14ac:dyDescent="0.15">
      <c r="AG1348" s="12"/>
      <c r="AH1348" s="12"/>
      <c r="AI1348" s="12"/>
      <c r="AJ1348" s="12"/>
      <c r="AK1348" s="12"/>
      <c r="AL1348" s="12"/>
      <c r="AM1348" s="12"/>
      <c r="AN1348" s="12"/>
      <c r="AO1348" s="12"/>
      <c r="AP1348" s="12"/>
      <c r="AQ1348" s="12"/>
      <c r="AR1348" s="12"/>
      <c r="AS1348" s="12"/>
      <c r="AT1348" s="12"/>
      <c r="AU1348" s="12"/>
      <c r="AV1348" s="12"/>
      <c r="AW1348" s="12"/>
      <c r="AX1348" s="12"/>
      <c r="AY1348" s="12"/>
      <c r="AZ1348" s="12"/>
      <c r="BA1348" s="12"/>
      <c r="BB1348" s="12"/>
      <c r="BC1348" s="12"/>
      <c r="BE1348" s="12"/>
      <c r="BF1348" s="12"/>
      <c r="BG1348" s="12"/>
      <c r="BH1348" s="12"/>
      <c r="BI1348" s="12"/>
      <c r="BJ1348" s="12"/>
      <c r="BK1348" s="12"/>
    </row>
    <row r="1349" spans="33:63" x14ac:dyDescent="0.15">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c r="BB1349" s="12"/>
      <c r="BC1349" s="12"/>
      <c r="BE1349" s="12"/>
      <c r="BF1349" s="12"/>
      <c r="BG1349" s="12"/>
      <c r="BH1349" s="12"/>
      <c r="BI1349" s="12"/>
      <c r="BJ1349" s="12"/>
      <c r="BK1349" s="12"/>
    </row>
    <row r="1350" spans="33:63" x14ac:dyDescent="0.15">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E1350" s="12"/>
      <c r="BF1350" s="12"/>
      <c r="BG1350" s="12"/>
      <c r="BH1350" s="12"/>
      <c r="BI1350" s="12"/>
      <c r="BJ1350" s="12"/>
      <c r="BK1350" s="12"/>
    </row>
    <row r="1351" spans="33:63" x14ac:dyDescent="0.15">
      <c r="AG1351" s="12"/>
      <c r="AH1351" s="12"/>
      <c r="AI1351" s="12"/>
      <c r="AJ1351" s="12"/>
      <c r="AK1351" s="12"/>
      <c r="AL1351" s="12"/>
      <c r="AM1351" s="12"/>
      <c r="AN1351" s="12"/>
      <c r="AO1351" s="12"/>
      <c r="AP1351" s="12"/>
      <c r="AQ1351" s="12"/>
      <c r="AR1351" s="12"/>
      <c r="AS1351" s="12"/>
      <c r="AT1351" s="12"/>
      <c r="AU1351" s="12"/>
      <c r="AV1351" s="12"/>
      <c r="AW1351" s="12"/>
      <c r="AX1351" s="12"/>
      <c r="AY1351" s="12"/>
      <c r="AZ1351" s="12"/>
      <c r="BA1351" s="12"/>
      <c r="BB1351" s="12"/>
      <c r="BC1351" s="12"/>
      <c r="BE1351" s="12"/>
      <c r="BF1351" s="12"/>
      <c r="BG1351" s="12"/>
      <c r="BH1351" s="12"/>
      <c r="BI1351" s="12"/>
      <c r="BJ1351" s="12"/>
      <c r="BK1351" s="12"/>
    </row>
    <row r="1352" spans="33:63" x14ac:dyDescent="0.15">
      <c r="AG1352" s="12"/>
      <c r="AH1352" s="12"/>
      <c r="AI1352" s="12"/>
      <c r="AJ1352" s="12"/>
      <c r="AK1352" s="12"/>
      <c r="AL1352" s="12"/>
      <c r="AM1352" s="12"/>
      <c r="AN1352" s="12"/>
      <c r="AO1352" s="12"/>
      <c r="AP1352" s="12"/>
      <c r="AQ1352" s="12"/>
      <c r="AR1352" s="12"/>
      <c r="AS1352" s="12"/>
      <c r="AT1352" s="12"/>
      <c r="AU1352" s="12"/>
      <c r="AV1352" s="12"/>
      <c r="AW1352" s="12"/>
      <c r="AX1352" s="12"/>
      <c r="AY1352" s="12"/>
      <c r="AZ1352" s="12"/>
      <c r="BA1352" s="12"/>
      <c r="BB1352" s="12"/>
      <c r="BC1352" s="12"/>
      <c r="BE1352" s="12"/>
      <c r="BF1352" s="12"/>
      <c r="BG1352" s="12"/>
      <c r="BH1352" s="12"/>
      <c r="BI1352" s="12"/>
      <c r="BJ1352" s="12"/>
      <c r="BK1352" s="12"/>
    </row>
    <row r="1353" spans="33:63" x14ac:dyDescent="0.15">
      <c r="AG1353" s="12"/>
      <c r="AH1353" s="12"/>
      <c r="AI1353" s="12"/>
      <c r="AJ1353" s="12"/>
      <c r="AK1353" s="12"/>
      <c r="AL1353" s="12"/>
      <c r="AM1353" s="12"/>
      <c r="AN1353" s="12"/>
      <c r="AO1353" s="12"/>
      <c r="AP1353" s="12"/>
      <c r="AQ1353" s="12"/>
      <c r="AR1353" s="12"/>
      <c r="AS1353" s="12"/>
      <c r="AT1353" s="12"/>
      <c r="AU1353" s="12"/>
      <c r="AV1353" s="12"/>
      <c r="AW1353" s="12"/>
      <c r="AX1353" s="12"/>
      <c r="AY1353" s="12"/>
      <c r="AZ1353" s="12"/>
      <c r="BA1353" s="12"/>
      <c r="BB1353" s="12"/>
      <c r="BC1353" s="12"/>
      <c r="BE1353" s="12"/>
      <c r="BF1353" s="12"/>
      <c r="BG1353" s="12"/>
      <c r="BH1353" s="12"/>
      <c r="BI1353" s="12"/>
      <c r="BJ1353" s="12"/>
      <c r="BK1353" s="12"/>
    </row>
    <row r="1354" spans="33:63" x14ac:dyDescent="0.15">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c r="BB1354" s="12"/>
      <c r="BC1354" s="12"/>
      <c r="BE1354" s="12"/>
      <c r="BF1354" s="12"/>
      <c r="BG1354" s="12"/>
      <c r="BH1354" s="12"/>
      <c r="BI1354" s="12"/>
      <c r="BJ1354" s="12"/>
      <c r="BK1354" s="12"/>
    </row>
    <row r="1355" spans="33:63" x14ac:dyDescent="0.15">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c r="BB1355" s="12"/>
      <c r="BC1355" s="12"/>
      <c r="BE1355" s="12"/>
      <c r="BF1355" s="12"/>
      <c r="BG1355" s="12"/>
      <c r="BH1355" s="12"/>
      <c r="BI1355" s="12"/>
      <c r="BJ1355" s="12"/>
      <c r="BK1355" s="12"/>
    </row>
    <row r="1356" spans="33:63" x14ac:dyDescent="0.15">
      <c r="AG1356" s="12"/>
      <c r="AH1356" s="12"/>
      <c r="AI1356" s="12"/>
      <c r="AJ1356" s="12"/>
      <c r="AK1356" s="12"/>
      <c r="AL1356" s="12"/>
      <c r="AM1356" s="12"/>
      <c r="AN1356" s="12"/>
      <c r="AO1356" s="12"/>
      <c r="AP1356" s="12"/>
      <c r="AQ1356" s="12"/>
      <c r="AR1356" s="12"/>
      <c r="AS1356" s="12"/>
      <c r="AT1356" s="12"/>
      <c r="AU1356" s="12"/>
      <c r="AV1356" s="12"/>
      <c r="AW1356" s="12"/>
      <c r="AX1356" s="12"/>
      <c r="AY1356" s="12"/>
      <c r="AZ1356" s="12"/>
      <c r="BA1356" s="12"/>
      <c r="BB1356" s="12"/>
      <c r="BC1356" s="12"/>
      <c r="BE1356" s="12"/>
      <c r="BF1356" s="12"/>
      <c r="BG1356" s="12"/>
      <c r="BH1356" s="12"/>
      <c r="BI1356" s="12"/>
      <c r="BJ1356" s="12"/>
      <c r="BK1356" s="12"/>
    </row>
    <row r="1357" spans="33:63" x14ac:dyDescent="0.15">
      <c r="AG1357" s="12"/>
      <c r="AH1357" s="12"/>
      <c r="AI1357" s="12"/>
      <c r="AJ1357" s="12"/>
      <c r="AK1357" s="12"/>
      <c r="AL1357" s="12"/>
      <c r="AM1357" s="12"/>
      <c r="AN1357" s="12"/>
      <c r="AO1357" s="12"/>
      <c r="AP1357" s="12"/>
      <c r="AQ1357" s="12"/>
      <c r="AR1357" s="12"/>
      <c r="AS1357" s="12"/>
      <c r="AT1357" s="12"/>
      <c r="AU1357" s="12"/>
      <c r="AV1357" s="12"/>
      <c r="AW1357" s="12"/>
      <c r="AX1357" s="12"/>
      <c r="AY1357" s="12"/>
      <c r="AZ1357" s="12"/>
      <c r="BA1357" s="12"/>
      <c r="BB1357" s="12"/>
      <c r="BC1357" s="12"/>
      <c r="BE1357" s="12"/>
      <c r="BF1357" s="12"/>
      <c r="BG1357" s="12"/>
      <c r="BH1357" s="12"/>
      <c r="BI1357" s="12"/>
      <c r="BJ1357" s="12"/>
      <c r="BK1357" s="12"/>
    </row>
    <row r="1358" spans="33:63" x14ac:dyDescent="0.15">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E1358" s="12"/>
      <c r="BF1358" s="12"/>
      <c r="BG1358" s="12"/>
      <c r="BH1358" s="12"/>
      <c r="BI1358" s="12"/>
      <c r="BJ1358" s="12"/>
      <c r="BK1358" s="12"/>
    </row>
    <row r="1359" spans="33:63" x14ac:dyDescent="0.15">
      <c r="AG1359" s="12"/>
      <c r="AH1359" s="12"/>
      <c r="AI1359" s="12"/>
      <c r="AJ1359" s="12"/>
      <c r="AK1359" s="12"/>
      <c r="AL1359" s="12"/>
      <c r="AM1359" s="12"/>
      <c r="AN1359" s="12"/>
      <c r="AO1359" s="12"/>
      <c r="AP1359" s="12"/>
      <c r="AQ1359" s="12"/>
      <c r="AR1359" s="12"/>
      <c r="AS1359" s="12"/>
      <c r="AT1359" s="12"/>
      <c r="AU1359" s="12"/>
      <c r="AV1359" s="12"/>
      <c r="AW1359" s="12"/>
      <c r="AX1359" s="12"/>
      <c r="AY1359" s="12"/>
      <c r="AZ1359" s="12"/>
      <c r="BA1359" s="12"/>
      <c r="BB1359" s="12"/>
      <c r="BC1359" s="12"/>
      <c r="BE1359" s="12"/>
      <c r="BF1359" s="12"/>
      <c r="BG1359" s="12"/>
      <c r="BH1359" s="12"/>
      <c r="BI1359" s="12"/>
      <c r="BJ1359" s="12"/>
      <c r="BK1359" s="12"/>
    </row>
    <row r="1360" spans="33:63" x14ac:dyDescent="0.15">
      <c r="AG1360" s="12"/>
      <c r="AH1360" s="12"/>
      <c r="AI1360" s="12"/>
      <c r="AJ1360" s="12"/>
      <c r="AK1360" s="12"/>
      <c r="AL1360" s="12"/>
      <c r="AM1360" s="12"/>
      <c r="AN1360" s="12"/>
      <c r="AO1360" s="12"/>
      <c r="AP1360" s="12"/>
      <c r="AQ1360" s="12"/>
      <c r="AR1360" s="12"/>
      <c r="AS1360" s="12"/>
      <c r="AT1360" s="12"/>
      <c r="AU1360" s="12"/>
      <c r="AV1360" s="12"/>
      <c r="AW1360" s="12"/>
      <c r="AX1360" s="12"/>
      <c r="AY1360" s="12"/>
      <c r="AZ1360" s="12"/>
      <c r="BA1360" s="12"/>
      <c r="BB1360" s="12"/>
      <c r="BC1360" s="12"/>
      <c r="BE1360" s="12"/>
      <c r="BF1360" s="12"/>
      <c r="BG1360" s="12"/>
      <c r="BH1360" s="12"/>
      <c r="BI1360" s="12"/>
      <c r="BJ1360" s="12"/>
      <c r="BK1360" s="12"/>
    </row>
    <row r="1361" spans="33:63" x14ac:dyDescent="0.15">
      <c r="AG1361" s="12"/>
      <c r="AH1361" s="12"/>
      <c r="AI1361" s="12"/>
      <c r="AJ1361" s="12"/>
      <c r="AK1361" s="12"/>
      <c r="AL1361" s="12"/>
      <c r="AM1361" s="12"/>
      <c r="AN1361" s="12"/>
      <c r="AO1361" s="12"/>
      <c r="AP1361" s="12"/>
      <c r="AQ1361" s="12"/>
      <c r="AR1361" s="12"/>
      <c r="AS1361" s="12"/>
      <c r="AT1361" s="12"/>
      <c r="AU1361" s="12"/>
      <c r="AV1361" s="12"/>
      <c r="AW1361" s="12"/>
      <c r="AX1361" s="12"/>
      <c r="AY1361" s="12"/>
      <c r="AZ1361" s="12"/>
      <c r="BA1361" s="12"/>
      <c r="BB1361" s="12"/>
      <c r="BC1361" s="12"/>
      <c r="BE1361" s="12"/>
      <c r="BF1361" s="12"/>
      <c r="BG1361" s="12"/>
      <c r="BH1361" s="12"/>
      <c r="BI1361" s="12"/>
      <c r="BJ1361" s="12"/>
      <c r="BK1361" s="12"/>
    </row>
    <row r="1362" spans="33:63" x14ac:dyDescent="0.15">
      <c r="AG1362" s="12"/>
      <c r="AH1362" s="12"/>
      <c r="AI1362" s="12"/>
      <c r="AJ1362" s="12"/>
      <c r="AK1362" s="12"/>
      <c r="AL1362" s="12"/>
      <c r="AM1362" s="12"/>
      <c r="AN1362" s="12"/>
      <c r="AO1362" s="12"/>
      <c r="AP1362" s="12"/>
      <c r="AQ1362" s="12"/>
      <c r="AR1362" s="12"/>
      <c r="AS1362" s="12"/>
      <c r="AT1362" s="12"/>
      <c r="AU1362" s="12"/>
      <c r="AV1362" s="12"/>
      <c r="AW1362" s="12"/>
      <c r="AX1362" s="12"/>
      <c r="AY1362" s="12"/>
      <c r="AZ1362" s="12"/>
      <c r="BA1362" s="12"/>
      <c r="BB1362" s="12"/>
      <c r="BC1362" s="12"/>
      <c r="BE1362" s="12"/>
      <c r="BF1362" s="12"/>
      <c r="BG1362" s="12"/>
      <c r="BH1362" s="12"/>
      <c r="BI1362" s="12"/>
      <c r="BJ1362" s="12"/>
      <c r="BK1362" s="12"/>
    </row>
    <row r="1363" spans="33:63" x14ac:dyDescent="0.15">
      <c r="AG1363" s="12"/>
      <c r="AH1363" s="12"/>
      <c r="AI1363" s="12"/>
      <c r="AJ1363" s="12"/>
      <c r="AK1363" s="12"/>
      <c r="AL1363" s="12"/>
      <c r="AM1363" s="12"/>
      <c r="AN1363" s="12"/>
      <c r="AO1363" s="12"/>
      <c r="AP1363" s="12"/>
      <c r="AQ1363" s="12"/>
      <c r="AR1363" s="12"/>
      <c r="AS1363" s="12"/>
      <c r="AT1363" s="12"/>
      <c r="AU1363" s="12"/>
      <c r="AV1363" s="12"/>
      <c r="AW1363" s="12"/>
      <c r="AX1363" s="12"/>
      <c r="AY1363" s="12"/>
      <c r="AZ1363" s="12"/>
      <c r="BA1363" s="12"/>
      <c r="BB1363" s="12"/>
      <c r="BC1363" s="12"/>
      <c r="BE1363" s="12"/>
      <c r="BF1363" s="12"/>
      <c r="BG1363" s="12"/>
      <c r="BH1363" s="12"/>
      <c r="BI1363" s="12"/>
      <c r="BJ1363" s="12"/>
      <c r="BK1363" s="12"/>
    </row>
    <row r="1364" spans="33:63" x14ac:dyDescent="0.15">
      <c r="AG1364" s="12"/>
      <c r="AH1364" s="12"/>
      <c r="AI1364" s="12"/>
      <c r="AJ1364" s="12"/>
      <c r="AK1364" s="12"/>
      <c r="AL1364" s="12"/>
      <c r="AM1364" s="12"/>
      <c r="AN1364" s="12"/>
      <c r="AO1364" s="12"/>
      <c r="AP1364" s="12"/>
      <c r="AQ1364" s="12"/>
      <c r="AR1364" s="12"/>
      <c r="AS1364" s="12"/>
      <c r="AT1364" s="12"/>
      <c r="AU1364" s="12"/>
      <c r="AV1364" s="12"/>
      <c r="AW1364" s="12"/>
      <c r="AX1364" s="12"/>
      <c r="AY1364" s="12"/>
      <c r="AZ1364" s="12"/>
      <c r="BA1364" s="12"/>
      <c r="BB1364" s="12"/>
      <c r="BC1364" s="12"/>
      <c r="BE1364" s="12"/>
      <c r="BF1364" s="12"/>
      <c r="BG1364" s="12"/>
      <c r="BH1364" s="12"/>
      <c r="BI1364" s="12"/>
      <c r="BJ1364" s="12"/>
      <c r="BK1364" s="12"/>
    </row>
    <row r="1365" spans="33:63" x14ac:dyDescent="0.15">
      <c r="AG1365" s="12"/>
      <c r="AH1365" s="12"/>
      <c r="AI1365" s="12"/>
      <c r="AJ1365" s="12"/>
      <c r="AK1365" s="12"/>
      <c r="AL1365" s="12"/>
      <c r="AM1365" s="12"/>
      <c r="AN1365" s="12"/>
      <c r="AO1365" s="12"/>
      <c r="AP1365" s="12"/>
      <c r="AQ1365" s="12"/>
      <c r="AR1365" s="12"/>
      <c r="AS1365" s="12"/>
      <c r="AT1365" s="12"/>
      <c r="AU1365" s="12"/>
      <c r="AV1365" s="12"/>
      <c r="AW1365" s="12"/>
      <c r="AX1365" s="12"/>
      <c r="AY1365" s="12"/>
      <c r="AZ1365" s="12"/>
      <c r="BA1365" s="12"/>
      <c r="BB1365" s="12"/>
      <c r="BC1365" s="12"/>
      <c r="BE1365" s="12"/>
      <c r="BF1365" s="12"/>
      <c r="BG1365" s="12"/>
      <c r="BH1365" s="12"/>
      <c r="BI1365" s="12"/>
      <c r="BJ1365" s="12"/>
      <c r="BK1365" s="12"/>
    </row>
    <row r="1366" spans="33:63" x14ac:dyDescent="0.15">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E1366" s="12"/>
      <c r="BF1366" s="12"/>
      <c r="BG1366" s="12"/>
      <c r="BH1366" s="12"/>
      <c r="BI1366" s="12"/>
      <c r="BJ1366" s="12"/>
      <c r="BK1366" s="12"/>
    </row>
    <row r="1367" spans="33:63" x14ac:dyDescent="0.15">
      <c r="AG1367" s="12"/>
      <c r="AH1367" s="12"/>
      <c r="AI1367" s="12"/>
      <c r="AJ1367" s="12"/>
      <c r="AK1367" s="12"/>
      <c r="AL1367" s="12"/>
      <c r="AM1367" s="12"/>
      <c r="AN1367" s="12"/>
      <c r="AO1367" s="12"/>
      <c r="AP1367" s="12"/>
      <c r="AQ1367" s="12"/>
      <c r="AR1367" s="12"/>
      <c r="AS1367" s="12"/>
      <c r="AT1367" s="12"/>
      <c r="AU1367" s="12"/>
      <c r="AV1367" s="12"/>
      <c r="AW1367" s="12"/>
      <c r="AX1367" s="12"/>
      <c r="AY1367" s="12"/>
      <c r="AZ1367" s="12"/>
      <c r="BA1367" s="12"/>
      <c r="BB1367" s="12"/>
      <c r="BC1367" s="12"/>
      <c r="BE1367" s="12"/>
      <c r="BF1367" s="12"/>
      <c r="BG1367" s="12"/>
      <c r="BH1367" s="12"/>
      <c r="BI1367" s="12"/>
      <c r="BJ1367" s="12"/>
      <c r="BK1367" s="12"/>
    </row>
    <row r="1368" spans="33:63" x14ac:dyDescent="0.15">
      <c r="AG1368" s="12"/>
      <c r="AH1368" s="12"/>
      <c r="AI1368" s="12"/>
      <c r="AJ1368" s="12"/>
      <c r="AK1368" s="12"/>
      <c r="AL1368" s="12"/>
      <c r="AM1368" s="12"/>
      <c r="AN1368" s="12"/>
      <c r="AO1368" s="12"/>
      <c r="AP1368" s="12"/>
      <c r="AQ1368" s="12"/>
      <c r="AR1368" s="12"/>
      <c r="AS1368" s="12"/>
      <c r="AT1368" s="12"/>
      <c r="AU1368" s="12"/>
      <c r="AV1368" s="12"/>
      <c r="AW1368" s="12"/>
      <c r="AX1368" s="12"/>
      <c r="AY1368" s="12"/>
      <c r="AZ1368" s="12"/>
      <c r="BA1368" s="12"/>
      <c r="BB1368" s="12"/>
      <c r="BC1368" s="12"/>
      <c r="BE1368" s="12"/>
      <c r="BF1368" s="12"/>
      <c r="BG1368" s="12"/>
      <c r="BH1368" s="12"/>
      <c r="BI1368" s="12"/>
      <c r="BJ1368" s="12"/>
      <c r="BK1368" s="12"/>
    </row>
    <row r="1369" spans="33:63" x14ac:dyDescent="0.15">
      <c r="AG1369" s="12"/>
      <c r="AH1369" s="12"/>
      <c r="AI1369" s="12"/>
      <c r="AJ1369" s="12"/>
      <c r="AK1369" s="12"/>
      <c r="AL1369" s="12"/>
      <c r="AM1369" s="12"/>
      <c r="AN1369" s="12"/>
      <c r="AO1369" s="12"/>
      <c r="AP1369" s="12"/>
      <c r="AQ1369" s="12"/>
      <c r="AR1369" s="12"/>
      <c r="AS1369" s="12"/>
      <c r="AT1369" s="12"/>
      <c r="AU1369" s="12"/>
      <c r="AV1369" s="12"/>
      <c r="AW1369" s="12"/>
      <c r="AX1369" s="12"/>
      <c r="AY1369" s="12"/>
      <c r="AZ1369" s="12"/>
      <c r="BA1369" s="12"/>
      <c r="BB1369" s="12"/>
      <c r="BC1369" s="12"/>
      <c r="BE1369" s="12"/>
      <c r="BF1369" s="12"/>
      <c r="BG1369" s="12"/>
      <c r="BH1369" s="12"/>
      <c r="BI1369" s="12"/>
      <c r="BJ1369" s="12"/>
      <c r="BK1369" s="12"/>
    </row>
    <row r="1370" spans="33:63" x14ac:dyDescent="0.15">
      <c r="AG1370" s="12"/>
      <c r="AH1370" s="12"/>
      <c r="AI1370" s="12"/>
      <c r="AJ1370" s="12"/>
      <c r="AK1370" s="12"/>
      <c r="AL1370" s="12"/>
      <c r="AM1370" s="12"/>
      <c r="AN1370" s="12"/>
      <c r="AO1370" s="12"/>
      <c r="AP1370" s="12"/>
      <c r="AQ1370" s="12"/>
      <c r="AR1370" s="12"/>
      <c r="AS1370" s="12"/>
      <c r="AT1370" s="12"/>
      <c r="AU1370" s="12"/>
      <c r="AV1370" s="12"/>
      <c r="AW1370" s="12"/>
      <c r="AX1370" s="12"/>
      <c r="AY1370" s="12"/>
      <c r="AZ1370" s="12"/>
      <c r="BA1370" s="12"/>
      <c r="BB1370" s="12"/>
      <c r="BC1370" s="12"/>
      <c r="BE1370" s="12"/>
      <c r="BF1370" s="12"/>
      <c r="BG1370" s="12"/>
      <c r="BH1370" s="12"/>
      <c r="BI1370" s="12"/>
      <c r="BJ1370" s="12"/>
      <c r="BK1370" s="12"/>
    </row>
    <row r="1371" spans="33:63" x14ac:dyDescent="0.15">
      <c r="AG1371" s="12"/>
      <c r="AH1371" s="12"/>
      <c r="AI1371" s="12"/>
      <c r="AJ1371" s="12"/>
      <c r="AK1371" s="12"/>
      <c r="AL1371" s="12"/>
      <c r="AM1371" s="12"/>
      <c r="AN1371" s="12"/>
      <c r="AO1371" s="12"/>
      <c r="AP1371" s="12"/>
      <c r="AQ1371" s="12"/>
      <c r="AR1371" s="12"/>
      <c r="AS1371" s="12"/>
      <c r="AT1371" s="12"/>
      <c r="AU1371" s="12"/>
      <c r="AV1371" s="12"/>
      <c r="AW1371" s="12"/>
      <c r="AX1371" s="12"/>
      <c r="AY1371" s="12"/>
      <c r="AZ1371" s="12"/>
      <c r="BA1371" s="12"/>
      <c r="BB1371" s="12"/>
      <c r="BC1371" s="12"/>
      <c r="BE1371" s="12"/>
      <c r="BF1371" s="12"/>
      <c r="BG1371" s="12"/>
      <c r="BH1371" s="12"/>
      <c r="BI1371" s="12"/>
      <c r="BJ1371" s="12"/>
      <c r="BK1371" s="12"/>
    </row>
    <row r="1372" spans="33:63" x14ac:dyDescent="0.15">
      <c r="AG1372" s="12"/>
      <c r="AH1372" s="12"/>
      <c r="AI1372" s="12"/>
      <c r="AJ1372" s="12"/>
      <c r="AK1372" s="12"/>
      <c r="AL1372" s="12"/>
      <c r="AM1372" s="12"/>
      <c r="AN1372" s="12"/>
      <c r="AO1372" s="12"/>
      <c r="AP1372" s="12"/>
      <c r="AQ1372" s="12"/>
      <c r="AR1372" s="12"/>
      <c r="AS1372" s="12"/>
      <c r="AT1372" s="12"/>
      <c r="AU1372" s="12"/>
      <c r="AV1372" s="12"/>
      <c r="AW1372" s="12"/>
      <c r="AX1372" s="12"/>
      <c r="AY1372" s="12"/>
      <c r="AZ1372" s="12"/>
      <c r="BA1372" s="12"/>
      <c r="BB1372" s="12"/>
      <c r="BC1372" s="12"/>
      <c r="BE1372" s="12"/>
      <c r="BF1372" s="12"/>
      <c r="BG1372" s="12"/>
      <c r="BH1372" s="12"/>
      <c r="BI1372" s="12"/>
      <c r="BJ1372" s="12"/>
      <c r="BK1372" s="12"/>
    </row>
    <row r="1373" spans="33:63" x14ac:dyDescent="0.15">
      <c r="AG1373" s="12"/>
      <c r="AH1373" s="12"/>
      <c r="AI1373" s="12"/>
      <c r="AJ1373" s="12"/>
      <c r="AK1373" s="12"/>
      <c r="AL1373" s="12"/>
      <c r="AM1373" s="12"/>
      <c r="AN1373" s="12"/>
      <c r="AO1373" s="12"/>
      <c r="AP1373" s="12"/>
      <c r="AQ1373" s="12"/>
      <c r="AR1373" s="12"/>
      <c r="AS1373" s="12"/>
      <c r="AT1373" s="12"/>
      <c r="AU1373" s="12"/>
      <c r="AV1373" s="12"/>
      <c r="AW1373" s="12"/>
      <c r="AX1373" s="12"/>
      <c r="AY1373" s="12"/>
      <c r="AZ1373" s="12"/>
      <c r="BA1373" s="12"/>
      <c r="BB1373" s="12"/>
      <c r="BC1373" s="12"/>
      <c r="BE1373" s="12"/>
      <c r="BF1373" s="12"/>
      <c r="BG1373" s="12"/>
      <c r="BH1373" s="12"/>
      <c r="BI1373" s="12"/>
      <c r="BJ1373" s="12"/>
      <c r="BK1373" s="12"/>
    </row>
    <row r="1374" spans="33:63" x14ac:dyDescent="0.15">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E1374" s="12"/>
      <c r="BF1374" s="12"/>
      <c r="BG1374" s="12"/>
      <c r="BH1374" s="12"/>
      <c r="BI1374" s="12"/>
      <c r="BJ1374" s="12"/>
      <c r="BK1374" s="12"/>
    </row>
    <row r="1375" spans="33:63" x14ac:dyDescent="0.15">
      <c r="AG1375" s="12"/>
      <c r="AH1375" s="12"/>
      <c r="AI1375" s="12"/>
      <c r="AJ1375" s="12"/>
      <c r="AK1375" s="12"/>
      <c r="AL1375" s="12"/>
      <c r="AM1375" s="12"/>
      <c r="AN1375" s="12"/>
      <c r="AO1375" s="12"/>
      <c r="AP1375" s="12"/>
      <c r="AQ1375" s="12"/>
      <c r="AR1375" s="12"/>
      <c r="AS1375" s="12"/>
      <c r="AT1375" s="12"/>
      <c r="AU1375" s="12"/>
      <c r="AV1375" s="12"/>
      <c r="AW1375" s="12"/>
      <c r="AX1375" s="12"/>
      <c r="AY1375" s="12"/>
      <c r="AZ1375" s="12"/>
      <c r="BA1375" s="12"/>
      <c r="BB1375" s="12"/>
      <c r="BC1375" s="12"/>
      <c r="BE1375" s="12"/>
      <c r="BF1375" s="12"/>
      <c r="BG1375" s="12"/>
      <c r="BH1375" s="12"/>
      <c r="BI1375" s="12"/>
      <c r="BJ1375" s="12"/>
      <c r="BK1375" s="12"/>
    </row>
    <row r="1376" spans="33:63" x14ac:dyDescent="0.15">
      <c r="AG1376" s="12"/>
      <c r="AH1376" s="12"/>
      <c r="AI1376" s="12"/>
      <c r="AJ1376" s="12"/>
      <c r="AK1376" s="12"/>
      <c r="AL1376" s="12"/>
      <c r="AM1376" s="12"/>
      <c r="AN1376" s="12"/>
      <c r="AO1376" s="12"/>
      <c r="AP1376" s="12"/>
      <c r="AQ1376" s="12"/>
      <c r="AR1376" s="12"/>
      <c r="AS1376" s="12"/>
      <c r="AT1376" s="12"/>
      <c r="AU1376" s="12"/>
      <c r="AV1376" s="12"/>
      <c r="AW1376" s="12"/>
      <c r="AX1376" s="12"/>
      <c r="AY1376" s="12"/>
      <c r="AZ1376" s="12"/>
      <c r="BA1376" s="12"/>
      <c r="BB1376" s="12"/>
      <c r="BC1376" s="12"/>
      <c r="BE1376" s="12"/>
      <c r="BF1376" s="12"/>
      <c r="BG1376" s="12"/>
      <c r="BH1376" s="12"/>
      <c r="BI1376" s="12"/>
      <c r="BJ1376" s="12"/>
      <c r="BK1376" s="12"/>
    </row>
    <row r="1377" spans="33:63" x14ac:dyDescent="0.15">
      <c r="AG1377" s="12"/>
      <c r="AH1377" s="12"/>
      <c r="AI1377" s="12"/>
      <c r="AJ1377" s="12"/>
      <c r="AK1377" s="12"/>
      <c r="AL1377" s="12"/>
      <c r="AM1377" s="12"/>
      <c r="AN1377" s="12"/>
      <c r="AO1377" s="12"/>
      <c r="AP1377" s="12"/>
      <c r="AQ1377" s="12"/>
      <c r="AR1377" s="12"/>
      <c r="AS1377" s="12"/>
      <c r="AT1377" s="12"/>
      <c r="AU1377" s="12"/>
      <c r="AV1377" s="12"/>
      <c r="AW1377" s="12"/>
      <c r="AX1377" s="12"/>
      <c r="AY1377" s="12"/>
      <c r="AZ1377" s="12"/>
      <c r="BA1377" s="12"/>
      <c r="BB1377" s="12"/>
      <c r="BC1377" s="12"/>
      <c r="BE1377" s="12"/>
      <c r="BF1377" s="12"/>
      <c r="BG1377" s="12"/>
      <c r="BH1377" s="12"/>
      <c r="BI1377" s="12"/>
      <c r="BJ1377" s="12"/>
      <c r="BK1377" s="12"/>
    </row>
    <row r="1378" spans="33:63" x14ac:dyDescent="0.15">
      <c r="AG1378" s="12"/>
      <c r="AH1378" s="12"/>
      <c r="AI1378" s="12"/>
      <c r="AJ1378" s="12"/>
      <c r="AK1378" s="12"/>
      <c r="AL1378" s="12"/>
      <c r="AM1378" s="12"/>
      <c r="AN1378" s="12"/>
      <c r="AO1378" s="12"/>
      <c r="AP1378" s="12"/>
      <c r="AQ1378" s="12"/>
      <c r="AR1378" s="12"/>
      <c r="AS1378" s="12"/>
      <c r="AT1378" s="12"/>
      <c r="AU1378" s="12"/>
      <c r="AV1378" s="12"/>
      <c r="AW1378" s="12"/>
      <c r="AX1378" s="12"/>
      <c r="AY1378" s="12"/>
      <c r="AZ1378" s="12"/>
      <c r="BA1378" s="12"/>
      <c r="BB1378" s="12"/>
      <c r="BC1378" s="12"/>
      <c r="BE1378" s="12"/>
      <c r="BF1378" s="12"/>
      <c r="BG1378" s="12"/>
      <c r="BH1378" s="12"/>
      <c r="BI1378" s="12"/>
      <c r="BJ1378" s="12"/>
      <c r="BK1378" s="12"/>
    </row>
    <row r="1379" spans="33:63" x14ac:dyDescent="0.15">
      <c r="AG1379" s="12"/>
      <c r="AH1379" s="12"/>
      <c r="AI1379" s="12"/>
      <c r="AJ1379" s="12"/>
      <c r="AK1379" s="12"/>
      <c r="AL1379" s="12"/>
      <c r="AM1379" s="12"/>
      <c r="AN1379" s="12"/>
      <c r="AO1379" s="12"/>
      <c r="AP1379" s="12"/>
      <c r="AQ1379" s="12"/>
      <c r="AR1379" s="12"/>
      <c r="AS1379" s="12"/>
      <c r="AT1379" s="12"/>
      <c r="AU1379" s="12"/>
      <c r="AV1379" s="12"/>
      <c r="AW1379" s="12"/>
      <c r="AX1379" s="12"/>
      <c r="AY1379" s="12"/>
      <c r="AZ1379" s="12"/>
      <c r="BA1379" s="12"/>
      <c r="BB1379" s="12"/>
      <c r="BC1379" s="12"/>
      <c r="BE1379" s="12"/>
      <c r="BF1379" s="12"/>
      <c r="BG1379" s="12"/>
      <c r="BH1379" s="12"/>
      <c r="BI1379" s="12"/>
      <c r="BJ1379" s="12"/>
      <c r="BK1379" s="12"/>
    </row>
    <row r="1380" spans="33:63" x14ac:dyDescent="0.15">
      <c r="AG1380" s="12"/>
      <c r="AH1380" s="12"/>
      <c r="AI1380" s="12"/>
      <c r="AJ1380" s="12"/>
      <c r="AK1380" s="12"/>
      <c r="AL1380" s="12"/>
      <c r="AM1380" s="12"/>
      <c r="AN1380" s="12"/>
      <c r="AO1380" s="12"/>
      <c r="AP1380" s="12"/>
      <c r="AQ1380" s="12"/>
      <c r="AR1380" s="12"/>
      <c r="AS1380" s="12"/>
      <c r="AT1380" s="12"/>
      <c r="AU1380" s="12"/>
      <c r="AV1380" s="12"/>
      <c r="AW1380" s="12"/>
      <c r="AX1380" s="12"/>
      <c r="AY1380" s="12"/>
      <c r="AZ1380" s="12"/>
      <c r="BA1380" s="12"/>
      <c r="BB1380" s="12"/>
      <c r="BC1380" s="12"/>
      <c r="BE1380" s="12"/>
      <c r="BF1380" s="12"/>
      <c r="BG1380" s="12"/>
      <c r="BH1380" s="12"/>
      <c r="BI1380" s="12"/>
      <c r="BJ1380" s="12"/>
      <c r="BK1380" s="12"/>
    </row>
    <row r="1381" spans="33:63" x14ac:dyDescent="0.15">
      <c r="AG1381" s="12"/>
      <c r="AH1381" s="12"/>
      <c r="AI1381" s="12"/>
      <c r="AJ1381" s="12"/>
      <c r="AK1381" s="12"/>
      <c r="AL1381" s="12"/>
      <c r="AM1381" s="12"/>
      <c r="AN1381" s="12"/>
      <c r="AO1381" s="12"/>
      <c r="AP1381" s="12"/>
      <c r="AQ1381" s="12"/>
      <c r="AR1381" s="12"/>
      <c r="AS1381" s="12"/>
      <c r="AT1381" s="12"/>
      <c r="AU1381" s="12"/>
      <c r="AV1381" s="12"/>
      <c r="AW1381" s="12"/>
      <c r="AX1381" s="12"/>
      <c r="AY1381" s="12"/>
      <c r="AZ1381" s="12"/>
      <c r="BA1381" s="12"/>
      <c r="BB1381" s="12"/>
      <c r="BC1381" s="12"/>
      <c r="BE1381" s="12"/>
      <c r="BF1381" s="12"/>
      <c r="BG1381" s="12"/>
      <c r="BH1381" s="12"/>
      <c r="BI1381" s="12"/>
      <c r="BJ1381" s="12"/>
      <c r="BK1381" s="12"/>
    </row>
    <row r="1382" spans="33:63" x14ac:dyDescent="0.15">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E1382" s="12"/>
      <c r="BF1382" s="12"/>
      <c r="BG1382" s="12"/>
      <c r="BH1382" s="12"/>
      <c r="BI1382" s="12"/>
      <c r="BJ1382" s="12"/>
      <c r="BK1382" s="12"/>
    </row>
    <row r="1383" spans="33:63" x14ac:dyDescent="0.15">
      <c r="AG1383" s="12"/>
      <c r="AH1383" s="12"/>
      <c r="AI1383" s="12"/>
      <c r="AJ1383" s="12"/>
      <c r="AK1383" s="12"/>
      <c r="AL1383" s="12"/>
      <c r="AM1383" s="12"/>
      <c r="AN1383" s="12"/>
      <c r="AO1383" s="12"/>
      <c r="AP1383" s="12"/>
      <c r="AQ1383" s="12"/>
      <c r="AR1383" s="12"/>
      <c r="AS1383" s="12"/>
      <c r="AT1383" s="12"/>
      <c r="AU1383" s="12"/>
      <c r="AV1383" s="12"/>
      <c r="AW1383" s="12"/>
      <c r="AX1383" s="12"/>
      <c r="AY1383" s="12"/>
      <c r="AZ1383" s="12"/>
      <c r="BA1383" s="12"/>
      <c r="BB1383" s="12"/>
      <c r="BC1383" s="12"/>
      <c r="BE1383" s="12"/>
      <c r="BF1383" s="12"/>
      <c r="BG1383" s="12"/>
      <c r="BH1383" s="12"/>
      <c r="BI1383" s="12"/>
      <c r="BJ1383" s="12"/>
      <c r="BK1383" s="12"/>
    </row>
    <row r="1384" spans="33:63" x14ac:dyDescent="0.15">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c r="BB1384" s="12"/>
      <c r="BC1384" s="12"/>
      <c r="BE1384" s="12"/>
      <c r="BF1384" s="12"/>
      <c r="BG1384" s="12"/>
      <c r="BH1384" s="12"/>
      <c r="BI1384" s="12"/>
      <c r="BJ1384" s="12"/>
      <c r="BK1384" s="12"/>
    </row>
    <row r="1385" spans="33:63" x14ac:dyDescent="0.15">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c r="BB1385" s="12"/>
      <c r="BC1385" s="12"/>
      <c r="BE1385" s="12"/>
      <c r="BF1385" s="12"/>
      <c r="BG1385" s="12"/>
      <c r="BH1385" s="12"/>
      <c r="BI1385" s="12"/>
      <c r="BJ1385" s="12"/>
      <c r="BK1385" s="12"/>
    </row>
    <row r="1386" spans="33:63" x14ac:dyDescent="0.15">
      <c r="AG1386" s="12"/>
      <c r="AH1386" s="12"/>
      <c r="AI1386" s="12"/>
      <c r="AJ1386" s="12"/>
      <c r="AK1386" s="12"/>
      <c r="AL1386" s="12"/>
      <c r="AM1386" s="12"/>
      <c r="AN1386" s="12"/>
      <c r="AO1386" s="12"/>
      <c r="AP1386" s="12"/>
      <c r="AQ1386" s="12"/>
      <c r="AR1386" s="12"/>
      <c r="AS1386" s="12"/>
      <c r="AT1386" s="12"/>
      <c r="AU1386" s="12"/>
      <c r="AV1386" s="12"/>
      <c r="AW1386" s="12"/>
      <c r="AX1386" s="12"/>
      <c r="AY1386" s="12"/>
      <c r="AZ1386" s="12"/>
      <c r="BA1386" s="12"/>
      <c r="BB1386" s="12"/>
      <c r="BC1386" s="12"/>
      <c r="BE1386" s="12"/>
      <c r="BF1386" s="12"/>
      <c r="BG1386" s="12"/>
      <c r="BH1386" s="12"/>
      <c r="BI1386" s="12"/>
      <c r="BJ1386" s="12"/>
      <c r="BK1386" s="12"/>
    </row>
    <row r="1387" spans="33:63" x14ac:dyDescent="0.15">
      <c r="AG1387" s="12"/>
      <c r="AH1387" s="12"/>
      <c r="AI1387" s="12"/>
      <c r="AJ1387" s="12"/>
      <c r="AK1387" s="12"/>
      <c r="AL1387" s="12"/>
      <c r="AM1387" s="12"/>
      <c r="AN1387" s="12"/>
      <c r="AO1387" s="12"/>
      <c r="AP1387" s="12"/>
      <c r="AQ1387" s="12"/>
      <c r="AR1387" s="12"/>
      <c r="AS1387" s="12"/>
      <c r="AT1387" s="12"/>
      <c r="AU1387" s="12"/>
      <c r="AV1387" s="12"/>
      <c r="AW1387" s="12"/>
      <c r="AX1387" s="12"/>
      <c r="AY1387" s="12"/>
      <c r="AZ1387" s="12"/>
      <c r="BA1387" s="12"/>
      <c r="BB1387" s="12"/>
      <c r="BC1387" s="12"/>
      <c r="BE1387" s="12"/>
      <c r="BF1387" s="12"/>
      <c r="BG1387" s="12"/>
      <c r="BH1387" s="12"/>
      <c r="BI1387" s="12"/>
      <c r="BJ1387" s="12"/>
      <c r="BK1387" s="12"/>
    </row>
    <row r="1388" spans="33:63" x14ac:dyDescent="0.15">
      <c r="AG1388" s="12"/>
      <c r="AH1388" s="12"/>
      <c r="AI1388" s="12"/>
      <c r="AJ1388" s="12"/>
      <c r="AK1388" s="12"/>
      <c r="AL1388" s="12"/>
      <c r="AM1388" s="12"/>
      <c r="AN1388" s="12"/>
      <c r="AO1388" s="12"/>
      <c r="AP1388" s="12"/>
      <c r="AQ1388" s="12"/>
      <c r="AR1388" s="12"/>
      <c r="AS1388" s="12"/>
      <c r="AT1388" s="12"/>
      <c r="AU1388" s="12"/>
      <c r="AV1388" s="12"/>
      <c r="AW1388" s="12"/>
      <c r="AX1388" s="12"/>
      <c r="AY1388" s="12"/>
      <c r="AZ1388" s="12"/>
      <c r="BA1388" s="12"/>
      <c r="BB1388" s="12"/>
      <c r="BC1388" s="12"/>
      <c r="BE1388" s="12"/>
      <c r="BF1388" s="12"/>
      <c r="BG1388" s="12"/>
      <c r="BH1388" s="12"/>
      <c r="BI1388" s="12"/>
      <c r="BJ1388" s="12"/>
      <c r="BK1388" s="12"/>
    </row>
    <row r="1389" spans="33:63" x14ac:dyDescent="0.15">
      <c r="AG1389" s="12"/>
      <c r="AH1389" s="12"/>
      <c r="AI1389" s="12"/>
      <c r="AJ1389" s="12"/>
      <c r="AK1389" s="12"/>
      <c r="AL1389" s="12"/>
      <c r="AM1389" s="12"/>
      <c r="AN1389" s="12"/>
      <c r="AO1389" s="12"/>
      <c r="AP1389" s="12"/>
      <c r="AQ1389" s="12"/>
      <c r="AR1389" s="12"/>
      <c r="AS1389" s="12"/>
      <c r="AT1389" s="12"/>
      <c r="AU1389" s="12"/>
      <c r="AV1389" s="12"/>
      <c r="AW1389" s="12"/>
      <c r="AX1389" s="12"/>
      <c r="AY1389" s="12"/>
      <c r="AZ1389" s="12"/>
      <c r="BA1389" s="12"/>
      <c r="BB1389" s="12"/>
      <c r="BC1389" s="12"/>
      <c r="BE1389" s="12"/>
      <c r="BF1389" s="12"/>
      <c r="BG1389" s="12"/>
      <c r="BH1389" s="12"/>
      <c r="BI1389" s="12"/>
      <c r="BJ1389" s="12"/>
      <c r="BK1389" s="12"/>
    </row>
    <row r="1390" spans="33:63" x14ac:dyDescent="0.15">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E1390" s="12"/>
      <c r="BF1390" s="12"/>
      <c r="BG1390" s="12"/>
      <c r="BH1390" s="12"/>
      <c r="BI1390" s="12"/>
      <c r="BJ1390" s="12"/>
      <c r="BK1390" s="12"/>
    </row>
    <row r="1391" spans="33:63" x14ac:dyDescent="0.15">
      <c r="AG1391" s="12"/>
      <c r="AH1391" s="12"/>
      <c r="AI1391" s="12"/>
      <c r="AJ1391" s="12"/>
      <c r="AK1391" s="12"/>
      <c r="AL1391" s="12"/>
      <c r="AM1391" s="12"/>
      <c r="AN1391" s="12"/>
      <c r="AO1391" s="12"/>
      <c r="AP1391" s="12"/>
      <c r="AQ1391" s="12"/>
      <c r="AR1391" s="12"/>
      <c r="AS1391" s="12"/>
      <c r="AT1391" s="12"/>
      <c r="AU1391" s="12"/>
      <c r="AV1391" s="12"/>
      <c r="AW1391" s="12"/>
      <c r="AX1391" s="12"/>
      <c r="AY1391" s="12"/>
      <c r="AZ1391" s="12"/>
      <c r="BA1391" s="12"/>
      <c r="BB1391" s="12"/>
      <c r="BC1391" s="12"/>
      <c r="BE1391" s="12"/>
      <c r="BF1391" s="12"/>
      <c r="BG1391" s="12"/>
      <c r="BH1391" s="12"/>
      <c r="BI1391" s="12"/>
      <c r="BJ1391" s="12"/>
      <c r="BK1391" s="12"/>
    </row>
    <row r="1392" spans="33:63" x14ac:dyDescent="0.15">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c r="BB1392" s="12"/>
      <c r="BC1392" s="12"/>
      <c r="BE1392" s="12"/>
      <c r="BF1392" s="12"/>
      <c r="BG1392" s="12"/>
      <c r="BH1392" s="12"/>
      <c r="BI1392" s="12"/>
      <c r="BJ1392" s="12"/>
      <c r="BK1392" s="12"/>
    </row>
    <row r="1393" spans="33:63" x14ac:dyDescent="0.15">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c r="BB1393" s="12"/>
      <c r="BC1393" s="12"/>
      <c r="BE1393" s="12"/>
      <c r="BF1393" s="12"/>
      <c r="BG1393" s="12"/>
      <c r="BH1393" s="12"/>
      <c r="BI1393" s="12"/>
      <c r="BJ1393" s="12"/>
      <c r="BK1393" s="12"/>
    </row>
    <row r="1394" spans="33:63" x14ac:dyDescent="0.15">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c r="BB1394" s="12"/>
      <c r="BC1394" s="12"/>
      <c r="BE1394" s="12"/>
      <c r="BF1394" s="12"/>
      <c r="BG1394" s="12"/>
      <c r="BH1394" s="12"/>
      <c r="BI1394" s="12"/>
      <c r="BJ1394" s="12"/>
      <c r="BK1394" s="12"/>
    </row>
    <row r="1395" spans="33:63" x14ac:dyDescent="0.15">
      <c r="AG1395" s="12"/>
      <c r="AH1395" s="12"/>
      <c r="AI1395" s="12"/>
      <c r="AJ1395" s="12"/>
      <c r="AK1395" s="12"/>
      <c r="AL1395" s="12"/>
      <c r="AM1395" s="12"/>
      <c r="AN1395" s="12"/>
      <c r="AO1395" s="12"/>
      <c r="AP1395" s="12"/>
      <c r="AQ1395" s="12"/>
      <c r="AR1395" s="12"/>
      <c r="AS1395" s="12"/>
      <c r="AT1395" s="12"/>
      <c r="AU1395" s="12"/>
      <c r="AV1395" s="12"/>
      <c r="AW1395" s="12"/>
      <c r="AX1395" s="12"/>
      <c r="AY1395" s="12"/>
      <c r="AZ1395" s="12"/>
      <c r="BA1395" s="12"/>
      <c r="BB1395" s="12"/>
      <c r="BC1395" s="12"/>
      <c r="BE1395" s="12"/>
      <c r="BF1395" s="12"/>
      <c r="BG1395" s="12"/>
      <c r="BH1395" s="12"/>
      <c r="BI1395" s="12"/>
      <c r="BJ1395" s="12"/>
      <c r="BK1395" s="12"/>
    </row>
    <row r="1396" spans="33:63" x14ac:dyDescent="0.15">
      <c r="AG1396" s="12"/>
      <c r="AH1396" s="12"/>
      <c r="AI1396" s="12"/>
      <c r="AJ1396" s="12"/>
      <c r="AK1396" s="12"/>
      <c r="AL1396" s="12"/>
      <c r="AM1396" s="12"/>
      <c r="AN1396" s="12"/>
      <c r="AO1396" s="12"/>
      <c r="AP1396" s="12"/>
      <c r="AQ1396" s="12"/>
      <c r="AR1396" s="12"/>
      <c r="AS1396" s="12"/>
      <c r="AT1396" s="12"/>
      <c r="AU1396" s="12"/>
      <c r="AV1396" s="12"/>
      <c r="AW1396" s="12"/>
      <c r="AX1396" s="12"/>
      <c r="AY1396" s="12"/>
      <c r="AZ1396" s="12"/>
      <c r="BA1396" s="12"/>
      <c r="BB1396" s="12"/>
      <c r="BC1396" s="12"/>
      <c r="BE1396" s="12"/>
      <c r="BF1396" s="12"/>
      <c r="BG1396" s="12"/>
      <c r="BH1396" s="12"/>
      <c r="BI1396" s="12"/>
      <c r="BJ1396" s="12"/>
      <c r="BK1396" s="12"/>
    </row>
    <row r="1397" spans="33:63" x14ac:dyDescent="0.15">
      <c r="AG1397" s="12"/>
      <c r="AH1397" s="12"/>
      <c r="AI1397" s="12"/>
      <c r="AJ1397" s="12"/>
      <c r="AK1397" s="12"/>
      <c r="AL1397" s="12"/>
      <c r="AM1397" s="12"/>
      <c r="AN1397" s="12"/>
      <c r="AO1397" s="12"/>
      <c r="AP1397" s="12"/>
      <c r="AQ1397" s="12"/>
      <c r="AR1397" s="12"/>
      <c r="AS1397" s="12"/>
      <c r="AT1397" s="12"/>
      <c r="AU1397" s="12"/>
      <c r="AV1397" s="12"/>
      <c r="AW1397" s="12"/>
      <c r="AX1397" s="12"/>
      <c r="AY1397" s="12"/>
      <c r="AZ1397" s="12"/>
      <c r="BA1397" s="12"/>
      <c r="BB1397" s="12"/>
      <c r="BC1397" s="12"/>
      <c r="BE1397" s="12"/>
      <c r="BF1397" s="12"/>
      <c r="BG1397" s="12"/>
      <c r="BH1397" s="12"/>
      <c r="BI1397" s="12"/>
      <c r="BJ1397" s="12"/>
      <c r="BK1397" s="12"/>
    </row>
    <row r="1398" spans="33:63" x14ac:dyDescent="0.15">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E1398" s="12"/>
      <c r="BF1398" s="12"/>
      <c r="BG1398" s="12"/>
      <c r="BH1398" s="12"/>
      <c r="BI1398" s="12"/>
      <c r="BJ1398" s="12"/>
      <c r="BK1398" s="12"/>
    </row>
    <row r="1399" spans="33:63" x14ac:dyDescent="0.15">
      <c r="AG1399" s="12"/>
      <c r="AH1399" s="12"/>
      <c r="AI1399" s="12"/>
      <c r="AJ1399" s="12"/>
      <c r="AK1399" s="12"/>
      <c r="AL1399" s="12"/>
      <c r="AM1399" s="12"/>
      <c r="AN1399" s="12"/>
      <c r="AO1399" s="12"/>
      <c r="AP1399" s="12"/>
      <c r="AQ1399" s="12"/>
      <c r="AR1399" s="12"/>
      <c r="AS1399" s="12"/>
      <c r="AT1399" s="12"/>
      <c r="AU1399" s="12"/>
      <c r="AV1399" s="12"/>
      <c r="AW1399" s="12"/>
      <c r="AX1399" s="12"/>
      <c r="AY1399" s="12"/>
      <c r="AZ1399" s="12"/>
      <c r="BA1399" s="12"/>
      <c r="BB1399" s="12"/>
      <c r="BC1399" s="12"/>
      <c r="BE1399" s="12"/>
      <c r="BF1399" s="12"/>
      <c r="BG1399" s="12"/>
      <c r="BH1399" s="12"/>
      <c r="BI1399" s="12"/>
      <c r="BJ1399" s="12"/>
      <c r="BK1399" s="12"/>
    </row>
    <row r="1400" spans="33:63" x14ac:dyDescent="0.15">
      <c r="AG1400" s="12"/>
      <c r="AH1400" s="12"/>
      <c r="AI1400" s="12"/>
      <c r="AJ1400" s="12"/>
      <c r="AK1400" s="12"/>
      <c r="AL1400" s="12"/>
      <c r="AM1400" s="12"/>
      <c r="AN1400" s="12"/>
      <c r="AO1400" s="12"/>
      <c r="AP1400" s="12"/>
      <c r="AQ1400" s="12"/>
      <c r="AR1400" s="12"/>
      <c r="AS1400" s="12"/>
      <c r="AT1400" s="12"/>
      <c r="AU1400" s="12"/>
      <c r="AV1400" s="12"/>
      <c r="AW1400" s="12"/>
      <c r="AX1400" s="12"/>
      <c r="AY1400" s="12"/>
      <c r="AZ1400" s="12"/>
      <c r="BA1400" s="12"/>
      <c r="BB1400" s="12"/>
      <c r="BC1400" s="12"/>
      <c r="BE1400" s="12"/>
      <c r="BF1400" s="12"/>
      <c r="BG1400" s="12"/>
      <c r="BH1400" s="12"/>
      <c r="BI1400" s="12"/>
      <c r="BJ1400" s="12"/>
      <c r="BK1400" s="12"/>
    </row>
    <row r="1401" spans="33:63" x14ac:dyDescent="0.15">
      <c r="AG1401" s="12"/>
      <c r="AH1401" s="12"/>
      <c r="AI1401" s="12"/>
      <c r="AJ1401" s="12"/>
      <c r="AK1401" s="12"/>
      <c r="AL1401" s="12"/>
      <c r="AM1401" s="12"/>
      <c r="AN1401" s="12"/>
      <c r="AO1401" s="12"/>
      <c r="AP1401" s="12"/>
      <c r="AQ1401" s="12"/>
      <c r="AR1401" s="12"/>
      <c r="AS1401" s="12"/>
      <c r="AT1401" s="12"/>
      <c r="AU1401" s="12"/>
      <c r="AV1401" s="12"/>
      <c r="AW1401" s="12"/>
      <c r="AX1401" s="12"/>
      <c r="AY1401" s="12"/>
      <c r="AZ1401" s="12"/>
      <c r="BA1401" s="12"/>
      <c r="BB1401" s="12"/>
      <c r="BC1401" s="12"/>
      <c r="BE1401" s="12"/>
      <c r="BF1401" s="12"/>
      <c r="BG1401" s="12"/>
      <c r="BH1401" s="12"/>
      <c r="BI1401" s="12"/>
      <c r="BJ1401" s="12"/>
      <c r="BK1401" s="12"/>
    </row>
    <row r="1402" spans="33:63" x14ac:dyDescent="0.15">
      <c r="AG1402" s="12"/>
      <c r="AH1402" s="12"/>
      <c r="AI1402" s="12"/>
      <c r="AJ1402" s="12"/>
      <c r="AK1402" s="12"/>
      <c r="AL1402" s="12"/>
      <c r="AM1402" s="12"/>
      <c r="AN1402" s="12"/>
      <c r="AO1402" s="12"/>
      <c r="AP1402" s="12"/>
      <c r="AQ1402" s="12"/>
      <c r="AR1402" s="12"/>
      <c r="AS1402" s="12"/>
      <c r="AT1402" s="12"/>
      <c r="AU1402" s="12"/>
      <c r="AV1402" s="12"/>
      <c r="AW1402" s="12"/>
      <c r="AX1402" s="12"/>
      <c r="AY1402" s="12"/>
      <c r="AZ1402" s="12"/>
      <c r="BA1402" s="12"/>
      <c r="BB1402" s="12"/>
      <c r="BC1402" s="12"/>
      <c r="BE1402" s="12"/>
      <c r="BF1402" s="12"/>
      <c r="BG1402" s="12"/>
      <c r="BH1402" s="12"/>
      <c r="BI1402" s="12"/>
      <c r="BJ1402" s="12"/>
      <c r="BK1402" s="12"/>
    </row>
    <row r="1403" spans="33:63" x14ac:dyDescent="0.15">
      <c r="AG1403" s="12"/>
      <c r="AH1403" s="12"/>
      <c r="AI1403" s="12"/>
      <c r="AJ1403" s="12"/>
      <c r="AK1403" s="12"/>
      <c r="AL1403" s="12"/>
      <c r="AM1403" s="12"/>
      <c r="AN1403" s="12"/>
      <c r="AO1403" s="12"/>
      <c r="AP1403" s="12"/>
      <c r="AQ1403" s="12"/>
      <c r="AR1403" s="12"/>
      <c r="AS1403" s="12"/>
      <c r="AT1403" s="12"/>
      <c r="AU1403" s="12"/>
      <c r="AV1403" s="12"/>
      <c r="AW1403" s="12"/>
      <c r="AX1403" s="12"/>
      <c r="AY1403" s="12"/>
      <c r="AZ1403" s="12"/>
      <c r="BA1403" s="12"/>
      <c r="BB1403" s="12"/>
      <c r="BC1403" s="12"/>
      <c r="BE1403" s="12"/>
      <c r="BF1403" s="12"/>
      <c r="BG1403" s="12"/>
      <c r="BH1403" s="12"/>
      <c r="BI1403" s="12"/>
      <c r="BJ1403" s="12"/>
      <c r="BK1403" s="12"/>
    </row>
    <row r="1404" spans="33:63" x14ac:dyDescent="0.15">
      <c r="AG1404" s="12"/>
      <c r="AH1404" s="12"/>
      <c r="AI1404" s="12"/>
      <c r="AJ1404" s="12"/>
      <c r="AK1404" s="12"/>
      <c r="AL1404" s="12"/>
      <c r="AM1404" s="12"/>
      <c r="AN1404" s="12"/>
      <c r="AO1404" s="12"/>
      <c r="AP1404" s="12"/>
      <c r="AQ1404" s="12"/>
      <c r="AR1404" s="12"/>
      <c r="AS1404" s="12"/>
      <c r="AT1404" s="12"/>
      <c r="AU1404" s="12"/>
      <c r="AV1404" s="12"/>
      <c r="AW1404" s="12"/>
      <c r="AX1404" s="12"/>
      <c r="AY1404" s="12"/>
      <c r="AZ1404" s="12"/>
      <c r="BA1404" s="12"/>
      <c r="BB1404" s="12"/>
      <c r="BC1404" s="12"/>
      <c r="BE1404" s="12"/>
      <c r="BF1404" s="12"/>
      <c r="BG1404" s="12"/>
      <c r="BH1404" s="12"/>
      <c r="BI1404" s="12"/>
      <c r="BJ1404" s="12"/>
      <c r="BK1404" s="12"/>
    </row>
    <row r="1405" spans="33:63" x14ac:dyDescent="0.15">
      <c r="AG1405" s="12"/>
      <c r="AH1405" s="12"/>
      <c r="AI1405" s="12"/>
      <c r="AJ1405" s="12"/>
      <c r="AK1405" s="12"/>
      <c r="AL1405" s="12"/>
      <c r="AM1405" s="12"/>
      <c r="AN1405" s="12"/>
      <c r="AO1405" s="12"/>
      <c r="AP1405" s="12"/>
      <c r="AQ1405" s="12"/>
      <c r="AR1405" s="12"/>
      <c r="AS1405" s="12"/>
      <c r="AT1405" s="12"/>
      <c r="AU1405" s="12"/>
      <c r="AV1405" s="12"/>
      <c r="AW1405" s="12"/>
      <c r="AX1405" s="12"/>
      <c r="AY1405" s="12"/>
      <c r="AZ1405" s="12"/>
      <c r="BA1405" s="12"/>
      <c r="BB1405" s="12"/>
      <c r="BC1405" s="12"/>
      <c r="BE1405" s="12"/>
      <c r="BF1405" s="12"/>
      <c r="BG1405" s="12"/>
      <c r="BH1405" s="12"/>
      <c r="BI1405" s="12"/>
      <c r="BJ1405" s="12"/>
      <c r="BK1405" s="12"/>
    </row>
    <row r="1406" spans="33:63" x14ac:dyDescent="0.15">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E1406" s="12"/>
      <c r="BF1406" s="12"/>
      <c r="BG1406" s="12"/>
      <c r="BH1406" s="12"/>
      <c r="BI1406" s="12"/>
      <c r="BJ1406" s="12"/>
      <c r="BK1406" s="12"/>
    </row>
    <row r="1407" spans="33:63" x14ac:dyDescent="0.15">
      <c r="AG1407" s="12"/>
      <c r="AH1407" s="12"/>
      <c r="AI1407" s="12"/>
      <c r="AJ1407" s="12"/>
      <c r="AK1407" s="12"/>
      <c r="AL1407" s="12"/>
      <c r="AM1407" s="12"/>
      <c r="AN1407" s="12"/>
      <c r="AO1407" s="12"/>
      <c r="AP1407" s="12"/>
      <c r="AQ1407" s="12"/>
      <c r="AR1407" s="12"/>
      <c r="AS1407" s="12"/>
      <c r="AT1407" s="12"/>
      <c r="AU1407" s="12"/>
      <c r="AV1407" s="12"/>
      <c r="AW1407" s="12"/>
      <c r="AX1407" s="12"/>
      <c r="AY1407" s="12"/>
      <c r="AZ1407" s="12"/>
      <c r="BA1407" s="12"/>
      <c r="BB1407" s="12"/>
      <c r="BC1407" s="12"/>
      <c r="BE1407" s="12"/>
      <c r="BF1407" s="12"/>
      <c r="BG1407" s="12"/>
      <c r="BH1407" s="12"/>
      <c r="BI1407" s="12"/>
      <c r="BJ1407" s="12"/>
      <c r="BK1407" s="12"/>
    </row>
    <row r="1408" spans="33:63" x14ac:dyDescent="0.15">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c r="BB1408" s="12"/>
      <c r="BC1408" s="12"/>
      <c r="BE1408" s="12"/>
      <c r="BF1408" s="12"/>
      <c r="BG1408" s="12"/>
      <c r="BH1408" s="12"/>
      <c r="BI1408" s="12"/>
      <c r="BJ1408" s="12"/>
      <c r="BK1408" s="12"/>
    </row>
    <row r="1409" spans="33:63" x14ac:dyDescent="0.15">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c r="BB1409" s="12"/>
      <c r="BC1409" s="12"/>
      <c r="BE1409" s="12"/>
      <c r="BF1409" s="12"/>
      <c r="BG1409" s="12"/>
      <c r="BH1409" s="12"/>
      <c r="BI1409" s="12"/>
      <c r="BJ1409" s="12"/>
      <c r="BK1409" s="12"/>
    </row>
    <row r="1410" spans="33:63" x14ac:dyDescent="0.15">
      <c r="AG1410" s="12"/>
      <c r="AH1410" s="12"/>
      <c r="AI1410" s="12"/>
      <c r="AJ1410" s="12"/>
      <c r="AK1410" s="12"/>
      <c r="AL1410" s="12"/>
      <c r="AM1410" s="12"/>
      <c r="AN1410" s="12"/>
      <c r="AO1410" s="12"/>
      <c r="AP1410" s="12"/>
      <c r="AQ1410" s="12"/>
      <c r="AR1410" s="12"/>
      <c r="AS1410" s="12"/>
      <c r="AT1410" s="12"/>
      <c r="AU1410" s="12"/>
      <c r="AV1410" s="12"/>
      <c r="AW1410" s="12"/>
      <c r="AX1410" s="12"/>
      <c r="AY1410" s="12"/>
      <c r="AZ1410" s="12"/>
      <c r="BA1410" s="12"/>
      <c r="BB1410" s="12"/>
      <c r="BC1410" s="12"/>
      <c r="BE1410" s="12"/>
      <c r="BF1410" s="12"/>
      <c r="BG1410" s="12"/>
      <c r="BH1410" s="12"/>
      <c r="BI1410" s="12"/>
      <c r="BJ1410" s="12"/>
      <c r="BK1410" s="12"/>
    </row>
    <row r="1411" spans="33:63" x14ac:dyDescent="0.15">
      <c r="AG1411" s="12"/>
      <c r="AH1411" s="12"/>
      <c r="AI1411" s="12"/>
      <c r="AJ1411" s="12"/>
      <c r="AK1411" s="12"/>
      <c r="AL1411" s="12"/>
      <c r="AM1411" s="12"/>
      <c r="AN1411" s="12"/>
      <c r="AO1411" s="12"/>
      <c r="AP1411" s="12"/>
      <c r="AQ1411" s="12"/>
      <c r="AR1411" s="12"/>
      <c r="AS1411" s="12"/>
      <c r="AT1411" s="12"/>
      <c r="AU1411" s="12"/>
      <c r="AV1411" s="12"/>
      <c r="AW1411" s="12"/>
      <c r="AX1411" s="12"/>
      <c r="AY1411" s="12"/>
      <c r="AZ1411" s="12"/>
      <c r="BA1411" s="12"/>
      <c r="BB1411" s="12"/>
      <c r="BC1411" s="12"/>
      <c r="BE1411" s="12"/>
      <c r="BF1411" s="12"/>
      <c r="BG1411" s="12"/>
      <c r="BH1411" s="12"/>
      <c r="BI1411" s="12"/>
      <c r="BJ1411" s="12"/>
      <c r="BK1411" s="12"/>
    </row>
    <row r="1412" spans="33:63" x14ac:dyDescent="0.15">
      <c r="AG1412" s="12"/>
      <c r="AH1412" s="12"/>
      <c r="AI1412" s="12"/>
      <c r="AJ1412" s="12"/>
      <c r="AK1412" s="12"/>
      <c r="AL1412" s="12"/>
      <c r="AM1412" s="12"/>
      <c r="AN1412" s="12"/>
      <c r="AO1412" s="12"/>
      <c r="AP1412" s="12"/>
      <c r="AQ1412" s="12"/>
      <c r="AR1412" s="12"/>
      <c r="AS1412" s="12"/>
      <c r="AT1412" s="12"/>
      <c r="AU1412" s="12"/>
      <c r="AV1412" s="12"/>
      <c r="AW1412" s="12"/>
      <c r="AX1412" s="12"/>
      <c r="AY1412" s="12"/>
      <c r="AZ1412" s="12"/>
      <c r="BA1412" s="12"/>
      <c r="BB1412" s="12"/>
      <c r="BC1412" s="12"/>
      <c r="BE1412" s="12"/>
      <c r="BF1412" s="12"/>
      <c r="BG1412" s="12"/>
      <c r="BH1412" s="12"/>
      <c r="BI1412" s="12"/>
      <c r="BJ1412" s="12"/>
      <c r="BK1412" s="12"/>
    </row>
    <row r="1413" spans="33:63" x14ac:dyDescent="0.15">
      <c r="AG1413" s="12"/>
      <c r="AH1413" s="12"/>
      <c r="AI1413" s="12"/>
      <c r="AJ1413" s="12"/>
      <c r="AK1413" s="12"/>
      <c r="AL1413" s="12"/>
      <c r="AM1413" s="12"/>
      <c r="AN1413" s="12"/>
      <c r="AO1413" s="12"/>
      <c r="AP1413" s="12"/>
      <c r="AQ1413" s="12"/>
      <c r="AR1413" s="12"/>
      <c r="AS1413" s="12"/>
      <c r="AT1413" s="12"/>
      <c r="AU1413" s="12"/>
      <c r="AV1413" s="12"/>
      <c r="AW1413" s="12"/>
      <c r="AX1413" s="12"/>
      <c r="AY1413" s="12"/>
      <c r="AZ1413" s="12"/>
      <c r="BA1413" s="12"/>
      <c r="BB1413" s="12"/>
      <c r="BC1413" s="12"/>
      <c r="BE1413" s="12"/>
      <c r="BF1413" s="12"/>
      <c r="BG1413" s="12"/>
      <c r="BH1413" s="12"/>
      <c r="BI1413" s="12"/>
      <c r="BJ1413" s="12"/>
      <c r="BK1413" s="12"/>
    </row>
    <row r="1414" spans="33:63" x14ac:dyDescent="0.15">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E1414" s="12"/>
      <c r="BF1414" s="12"/>
      <c r="BG1414" s="12"/>
      <c r="BH1414" s="12"/>
      <c r="BI1414" s="12"/>
      <c r="BJ1414" s="12"/>
      <c r="BK1414" s="12"/>
    </row>
    <row r="1415" spans="33:63" x14ac:dyDescent="0.15">
      <c r="AG1415" s="12"/>
      <c r="AH1415" s="12"/>
      <c r="AI1415" s="12"/>
      <c r="AJ1415" s="12"/>
      <c r="AK1415" s="12"/>
      <c r="AL1415" s="12"/>
      <c r="AM1415" s="12"/>
      <c r="AN1415" s="12"/>
      <c r="AO1415" s="12"/>
      <c r="AP1415" s="12"/>
      <c r="AQ1415" s="12"/>
      <c r="AR1415" s="12"/>
      <c r="AS1415" s="12"/>
      <c r="AT1415" s="12"/>
      <c r="AU1415" s="12"/>
      <c r="AV1415" s="12"/>
      <c r="AW1415" s="12"/>
      <c r="AX1415" s="12"/>
      <c r="AY1415" s="12"/>
      <c r="AZ1415" s="12"/>
      <c r="BA1415" s="12"/>
      <c r="BB1415" s="12"/>
      <c r="BC1415" s="12"/>
      <c r="BE1415" s="12"/>
      <c r="BF1415" s="12"/>
      <c r="BG1415" s="12"/>
      <c r="BH1415" s="12"/>
      <c r="BI1415" s="12"/>
      <c r="BJ1415" s="12"/>
      <c r="BK1415" s="12"/>
    </row>
    <row r="1416" spans="33:63" x14ac:dyDescent="0.15">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c r="BB1416" s="12"/>
      <c r="BC1416" s="12"/>
      <c r="BE1416" s="12"/>
      <c r="BF1416" s="12"/>
      <c r="BG1416" s="12"/>
      <c r="BH1416" s="12"/>
      <c r="BI1416" s="12"/>
      <c r="BJ1416" s="12"/>
      <c r="BK1416" s="12"/>
    </row>
    <row r="1417" spans="33:63" x14ac:dyDescent="0.15">
      <c r="AG1417" s="12"/>
      <c r="AH1417" s="12"/>
      <c r="AI1417" s="12"/>
      <c r="AJ1417" s="12"/>
      <c r="AK1417" s="12"/>
      <c r="AL1417" s="12"/>
      <c r="AM1417" s="12"/>
      <c r="AN1417" s="12"/>
      <c r="AO1417" s="12"/>
      <c r="AP1417" s="12"/>
      <c r="AQ1417" s="12"/>
      <c r="AR1417" s="12"/>
      <c r="AS1417" s="12"/>
      <c r="AT1417" s="12"/>
      <c r="AU1417" s="12"/>
      <c r="AV1417" s="12"/>
      <c r="AW1417" s="12"/>
      <c r="AX1417" s="12"/>
      <c r="AY1417" s="12"/>
      <c r="AZ1417" s="12"/>
      <c r="BA1417" s="12"/>
      <c r="BB1417" s="12"/>
      <c r="BC1417" s="12"/>
      <c r="BE1417" s="12"/>
      <c r="BF1417" s="12"/>
      <c r="BG1417" s="12"/>
      <c r="BH1417" s="12"/>
      <c r="BI1417" s="12"/>
      <c r="BJ1417" s="12"/>
      <c r="BK1417" s="12"/>
    </row>
    <row r="1418" spans="33:63" x14ac:dyDescent="0.15">
      <c r="AG1418" s="12"/>
      <c r="AH1418" s="12"/>
      <c r="AI1418" s="12"/>
      <c r="AJ1418" s="12"/>
      <c r="AK1418" s="12"/>
      <c r="AL1418" s="12"/>
      <c r="AM1418" s="12"/>
      <c r="AN1418" s="12"/>
      <c r="AO1418" s="12"/>
      <c r="AP1418" s="12"/>
      <c r="AQ1418" s="12"/>
      <c r="AR1418" s="12"/>
      <c r="AS1418" s="12"/>
      <c r="AT1418" s="12"/>
      <c r="AU1418" s="12"/>
      <c r="AV1418" s="12"/>
      <c r="AW1418" s="12"/>
      <c r="AX1418" s="12"/>
      <c r="AY1418" s="12"/>
      <c r="AZ1418" s="12"/>
      <c r="BA1418" s="12"/>
      <c r="BB1418" s="12"/>
      <c r="BC1418" s="12"/>
      <c r="BE1418" s="12"/>
      <c r="BF1418" s="12"/>
      <c r="BG1418" s="12"/>
      <c r="BH1418" s="12"/>
      <c r="BI1418" s="12"/>
      <c r="BJ1418" s="12"/>
      <c r="BK1418" s="12"/>
    </row>
    <row r="1419" spans="33:63" x14ac:dyDescent="0.15">
      <c r="AG1419" s="12"/>
      <c r="AH1419" s="12"/>
      <c r="AI1419" s="12"/>
      <c r="AJ1419" s="12"/>
      <c r="AK1419" s="12"/>
      <c r="AL1419" s="12"/>
      <c r="AM1419" s="12"/>
      <c r="AN1419" s="12"/>
      <c r="AO1419" s="12"/>
      <c r="AP1419" s="12"/>
      <c r="AQ1419" s="12"/>
      <c r="AR1419" s="12"/>
      <c r="AS1419" s="12"/>
      <c r="AT1419" s="12"/>
      <c r="AU1419" s="12"/>
      <c r="AV1419" s="12"/>
      <c r="AW1419" s="12"/>
      <c r="AX1419" s="12"/>
      <c r="AY1419" s="12"/>
      <c r="AZ1419" s="12"/>
      <c r="BA1419" s="12"/>
      <c r="BB1419" s="12"/>
      <c r="BC1419" s="12"/>
      <c r="BE1419" s="12"/>
      <c r="BF1419" s="12"/>
      <c r="BG1419" s="12"/>
      <c r="BH1419" s="12"/>
      <c r="BI1419" s="12"/>
      <c r="BJ1419" s="12"/>
      <c r="BK1419" s="12"/>
    </row>
    <row r="1420" spans="33:63" x14ac:dyDescent="0.15">
      <c r="AG1420" s="12"/>
      <c r="AH1420" s="12"/>
      <c r="AI1420" s="12"/>
      <c r="AJ1420" s="12"/>
      <c r="AK1420" s="12"/>
      <c r="AL1420" s="12"/>
      <c r="AM1420" s="12"/>
      <c r="AN1420" s="12"/>
      <c r="AO1420" s="12"/>
      <c r="AP1420" s="12"/>
      <c r="AQ1420" s="12"/>
      <c r="AR1420" s="12"/>
      <c r="AS1420" s="12"/>
      <c r="AT1420" s="12"/>
      <c r="AU1420" s="12"/>
      <c r="AV1420" s="12"/>
      <c r="AW1420" s="12"/>
      <c r="AX1420" s="12"/>
      <c r="AY1420" s="12"/>
      <c r="AZ1420" s="12"/>
      <c r="BA1420" s="12"/>
      <c r="BB1420" s="12"/>
      <c r="BC1420" s="12"/>
      <c r="BE1420" s="12"/>
      <c r="BF1420" s="12"/>
      <c r="BG1420" s="12"/>
      <c r="BH1420" s="12"/>
      <c r="BI1420" s="12"/>
      <c r="BJ1420" s="12"/>
      <c r="BK1420" s="12"/>
    </row>
    <row r="1421" spans="33:63" x14ac:dyDescent="0.15">
      <c r="AG1421" s="12"/>
      <c r="AH1421" s="12"/>
      <c r="AI1421" s="12"/>
      <c r="AJ1421" s="12"/>
      <c r="AK1421" s="12"/>
      <c r="AL1421" s="12"/>
      <c r="AM1421" s="12"/>
      <c r="AN1421" s="12"/>
      <c r="AO1421" s="12"/>
      <c r="AP1421" s="12"/>
      <c r="AQ1421" s="12"/>
      <c r="AR1421" s="12"/>
      <c r="AS1421" s="12"/>
      <c r="AT1421" s="12"/>
      <c r="AU1421" s="12"/>
      <c r="AV1421" s="12"/>
      <c r="AW1421" s="12"/>
      <c r="AX1421" s="12"/>
      <c r="AY1421" s="12"/>
      <c r="AZ1421" s="12"/>
      <c r="BA1421" s="12"/>
      <c r="BB1421" s="12"/>
      <c r="BC1421" s="12"/>
      <c r="BE1421" s="12"/>
      <c r="BF1421" s="12"/>
      <c r="BG1421" s="12"/>
      <c r="BH1421" s="12"/>
      <c r="BI1421" s="12"/>
      <c r="BJ1421" s="12"/>
      <c r="BK1421" s="12"/>
    </row>
    <row r="1422" spans="33:63" x14ac:dyDescent="0.15">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E1422" s="12"/>
      <c r="BF1422" s="12"/>
      <c r="BG1422" s="12"/>
      <c r="BH1422" s="12"/>
      <c r="BI1422" s="12"/>
      <c r="BJ1422" s="12"/>
      <c r="BK1422" s="12"/>
    </row>
    <row r="1423" spans="33:63" x14ac:dyDescent="0.15">
      <c r="AG1423" s="12"/>
      <c r="AH1423" s="12"/>
      <c r="AI1423" s="12"/>
      <c r="AJ1423" s="12"/>
      <c r="AK1423" s="12"/>
      <c r="AL1423" s="12"/>
      <c r="AM1423" s="12"/>
      <c r="AN1423" s="12"/>
      <c r="AO1423" s="12"/>
      <c r="AP1423" s="12"/>
      <c r="AQ1423" s="12"/>
      <c r="AR1423" s="12"/>
      <c r="AS1423" s="12"/>
      <c r="AT1423" s="12"/>
      <c r="AU1423" s="12"/>
      <c r="AV1423" s="12"/>
      <c r="AW1423" s="12"/>
      <c r="AX1423" s="12"/>
      <c r="AY1423" s="12"/>
      <c r="AZ1423" s="12"/>
      <c r="BA1423" s="12"/>
      <c r="BB1423" s="12"/>
      <c r="BC1423" s="12"/>
      <c r="BE1423" s="12"/>
      <c r="BF1423" s="12"/>
      <c r="BG1423" s="12"/>
      <c r="BH1423" s="12"/>
      <c r="BI1423" s="12"/>
      <c r="BJ1423" s="12"/>
      <c r="BK1423" s="12"/>
    </row>
    <row r="1424" spans="33:63" x14ac:dyDescent="0.15">
      <c r="AG1424" s="12"/>
      <c r="AH1424" s="12"/>
      <c r="AI1424" s="12"/>
      <c r="AJ1424" s="12"/>
      <c r="AK1424" s="12"/>
      <c r="AL1424" s="12"/>
      <c r="AM1424" s="12"/>
      <c r="AN1424" s="12"/>
      <c r="AO1424" s="12"/>
      <c r="AP1424" s="12"/>
      <c r="AQ1424" s="12"/>
      <c r="AR1424" s="12"/>
      <c r="AS1424" s="12"/>
      <c r="AT1424" s="12"/>
      <c r="AU1424" s="12"/>
      <c r="AV1424" s="12"/>
      <c r="AW1424" s="12"/>
      <c r="AX1424" s="12"/>
      <c r="AY1424" s="12"/>
      <c r="AZ1424" s="12"/>
      <c r="BA1424" s="12"/>
      <c r="BB1424" s="12"/>
      <c r="BC1424" s="12"/>
      <c r="BE1424" s="12"/>
      <c r="BF1424" s="12"/>
      <c r="BG1424" s="12"/>
      <c r="BH1424" s="12"/>
      <c r="BI1424" s="12"/>
      <c r="BJ1424" s="12"/>
      <c r="BK1424" s="12"/>
    </row>
    <row r="1425" spans="33:63" x14ac:dyDescent="0.15">
      <c r="AG1425" s="12"/>
      <c r="AH1425" s="12"/>
      <c r="AI1425" s="12"/>
      <c r="AJ1425" s="12"/>
      <c r="AK1425" s="12"/>
      <c r="AL1425" s="12"/>
      <c r="AM1425" s="12"/>
      <c r="AN1425" s="12"/>
      <c r="AO1425" s="12"/>
      <c r="AP1425" s="12"/>
      <c r="AQ1425" s="12"/>
      <c r="AR1425" s="12"/>
      <c r="AS1425" s="12"/>
      <c r="AT1425" s="12"/>
      <c r="AU1425" s="12"/>
      <c r="AV1425" s="12"/>
      <c r="AW1425" s="12"/>
      <c r="AX1425" s="12"/>
      <c r="AY1425" s="12"/>
      <c r="AZ1425" s="12"/>
      <c r="BA1425" s="12"/>
      <c r="BB1425" s="12"/>
      <c r="BC1425" s="12"/>
      <c r="BE1425" s="12"/>
      <c r="BF1425" s="12"/>
      <c r="BG1425" s="12"/>
      <c r="BH1425" s="12"/>
      <c r="BI1425" s="12"/>
      <c r="BJ1425" s="12"/>
      <c r="BK1425" s="12"/>
    </row>
    <row r="1426" spans="33:63" x14ac:dyDescent="0.15">
      <c r="AG1426" s="12"/>
      <c r="AH1426" s="12"/>
      <c r="AI1426" s="12"/>
      <c r="AJ1426" s="12"/>
      <c r="AK1426" s="12"/>
      <c r="AL1426" s="12"/>
      <c r="AM1426" s="12"/>
      <c r="AN1426" s="12"/>
      <c r="AO1426" s="12"/>
      <c r="AP1426" s="12"/>
      <c r="AQ1426" s="12"/>
      <c r="AR1426" s="12"/>
      <c r="AS1426" s="12"/>
      <c r="AT1426" s="12"/>
      <c r="AU1426" s="12"/>
      <c r="AV1426" s="12"/>
      <c r="AW1426" s="12"/>
      <c r="AX1426" s="12"/>
      <c r="AY1426" s="12"/>
      <c r="AZ1426" s="12"/>
      <c r="BA1426" s="12"/>
      <c r="BB1426" s="12"/>
      <c r="BC1426" s="12"/>
      <c r="BE1426" s="12"/>
      <c r="BF1426" s="12"/>
      <c r="BG1426" s="12"/>
      <c r="BH1426" s="12"/>
      <c r="BI1426" s="12"/>
      <c r="BJ1426" s="12"/>
      <c r="BK1426" s="12"/>
    </row>
    <row r="1427" spans="33:63" x14ac:dyDescent="0.15">
      <c r="AG1427" s="12"/>
      <c r="AH1427" s="12"/>
      <c r="AI1427" s="12"/>
      <c r="AJ1427" s="12"/>
      <c r="AK1427" s="12"/>
      <c r="AL1427" s="12"/>
      <c r="AM1427" s="12"/>
      <c r="AN1427" s="12"/>
      <c r="AO1427" s="12"/>
      <c r="AP1427" s="12"/>
      <c r="AQ1427" s="12"/>
      <c r="AR1427" s="12"/>
      <c r="AS1427" s="12"/>
      <c r="AT1427" s="12"/>
      <c r="AU1427" s="12"/>
      <c r="AV1427" s="12"/>
      <c r="AW1427" s="12"/>
      <c r="AX1427" s="12"/>
      <c r="AY1427" s="12"/>
      <c r="AZ1427" s="12"/>
      <c r="BA1427" s="12"/>
      <c r="BB1427" s="12"/>
      <c r="BC1427" s="12"/>
      <c r="BE1427" s="12"/>
      <c r="BF1427" s="12"/>
      <c r="BG1427" s="12"/>
      <c r="BH1427" s="12"/>
      <c r="BI1427" s="12"/>
      <c r="BJ1427" s="12"/>
      <c r="BK1427" s="12"/>
    </row>
    <row r="1428" spans="33:63" x14ac:dyDescent="0.15">
      <c r="AG1428" s="12"/>
      <c r="AH1428" s="12"/>
      <c r="AI1428" s="12"/>
      <c r="AJ1428" s="12"/>
      <c r="AK1428" s="12"/>
      <c r="AL1428" s="12"/>
      <c r="AM1428" s="12"/>
      <c r="AN1428" s="12"/>
      <c r="AO1428" s="12"/>
      <c r="AP1428" s="12"/>
      <c r="AQ1428" s="12"/>
      <c r="AR1428" s="12"/>
      <c r="AS1428" s="12"/>
      <c r="AT1428" s="12"/>
      <c r="AU1428" s="12"/>
      <c r="AV1428" s="12"/>
      <c r="AW1428" s="12"/>
      <c r="AX1428" s="12"/>
      <c r="AY1428" s="12"/>
      <c r="AZ1428" s="12"/>
      <c r="BA1428" s="12"/>
      <c r="BB1428" s="12"/>
      <c r="BC1428" s="12"/>
      <c r="BE1428" s="12"/>
      <c r="BF1428" s="12"/>
      <c r="BG1428" s="12"/>
      <c r="BH1428" s="12"/>
      <c r="BI1428" s="12"/>
      <c r="BJ1428" s="12"/>
      <c r="BK1428" s="12"/>
    </row>
    <row r="1429" spans="33:63" x14ac:dyDescent="0.15">
      <c r="AG1429" s="12"/>
      <c r="AH1429" s="12"/>
      <c r="AI1429" s="12"/>
      <c r="AJ1429" s="12"/>
      <c r="AK1429" s="12"/>
      <c r="AL1429" s="12"/>
      <c r="AM1429" s="12"/>
      <c r="AN1429" s="12"/>
      <c r="AO1429" s="12"/>
      <c r="AP1429" s="12"/>
      <c r="AQ1429" s="12"/>
      <c r="AR1429" s="12"/>
      <c r="AS1429" s="12"/>
      <c r="AT1429" s="12"/>
      <c r="AU1429" s="12"/>
      <c r="AV1429" s="12"/>
      <c r="AW1429" s="12"/>
      <c r="AX1429" s="12"/>
      <c r="AY1429" s="12"/>
      <c r="AZ1429" s="12"/>
      <c r="BA1429" s="12"/>
      <c r="BB1429" s="12"/>
      <c r="BC1429" s="12"/>
      <c r="BE1429" s="12"/>
      <c r="BF1429" s="12"/>
      <c r="BG1429" s="12"/>
      <c r="BH1429" s="12"/>
      <c r="BI1429" s="12"/>
      <c r="BJ1429" s="12"/>
      <c r="BK1429" s="12"/>
    </row>
    <row r="1430" spans="33:63" x14ac:dyDescent="0.15">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E1430" s="12"/>
      <c r="BF1430" s="12"/>
      <c r="BG1430" s="12"/>
      <c r="BH1430" s="12"/>
      <c r="BI1430" s="12"/>
      <c r="BJ1430" s="12"/>
      <c r="BK1430" s="12"/>
    </row>
    <row r="1431" spans="33:63" x14ac:dyDescent="0.15">
      <c r="AG1431" s="12"/>
      <c r="AH1431" s="12"/>
      <c r="AI1431" s="12"/>
      <c r="AJ1431" s="12"/>
      <c r="AK1431" s="12"/>
      <c r="AL1431" s="12"/>
      <c r="AM1431" s="12"/>
      <c r="AN1431" s="12"/>
      <c r="AO1431" s="12"/>
      <c r="AP1431" s="12"/>
      <c r="AQ1431" s="12"/>
      <c r="AR1431" s="12"/>
      <c r="AS1431" s="12"/>
      <c r="AT1431" s="12"/>
      <c r="AU1431" s="12"/>
      <c r="AV1431" s="12"/>
      <c r="AW1431" s="12"/>
      <c r="AX1431" s="12"/>
      <c r="AY1431" s="12"/>
      <c r="AZ1431" s="12"/>
      <c r="BA1431" s="12"/>
      <c r="BB1431" s="12"/>
      <c r="BC1431" s="12"/>
      <c r="BE1431" s="12"/>
      <c r="BF1431" s="12"/>
      <c r="BG1431" s="12"/>
      <c r="BH1431" s="12"/>
      <c r="BI1431" s="12"/>
      <c r="BJ1431" s="12"/>
      <c r="BK1431" s="12"/>
    </row>
    <row r="1432" spans="33:63" x14ac:dyDescent="0.15">
      <c r="AG1432" s="12"/>
      <c r="AH1432" s="12"/>
      <c r="AI1432" s="12"/>
      <c r="AJ1432" s="12"/>
      <c r="AK1432" s="12"/>
      <c r="AL1432" s="12"/>
      <c r="AM1432" s="12"/>
      <c r="AN1432" s="12"/>
      <c r="AO1432" s="12"/>
      <c r="AP1432" s="12"/>
      <c r="AQ1432" s="12"/>
      <c r="AR1432" s="12"/>
      <c r="AS1432" s="12"/>
      <c r="AT1432" s="12"/>
      <c r="AU1432" s="12"/>
      <c r="AV1432" s="12"/>
      <c r="AW1432" s="12"/>
      <c r="AX1432" s="12"/>
      <c r="AY1432" s="12"/>
      <c r="AZ1432" s="12"/>
      <c r="BA1432" s="12"/>
      <c r="BB1432" s="12"/>
      <c r="BC1432" s="12"/>
      <c r="BE1432" s="12"/>
      <c r="BF1432" s="12"/>
      <c r="BG1432" s="12"/>
      <c r="BH1432" s="12"/>
      <c r="BI1432" s="12"/>
      <c r="BJ1432" s="12"/>
      <c r="BK1432" s="12"/>
    </row>
    <row r="1433" spans="33:63" x14ac:dyDescent="0.15">
      <c r="AG1433" s="12"/>
      <c r="AH1433" s="12"/>
      <c r="AI1433" s="12"/>
      <c r="AJ1433" s="12"/>
      <c r="AK1433" s="12"/>
      <c r="AL1433" s="12"/>
      <c r="AM1433" s="12"/>
      <c r="AN1433" s="12"/>
      <c r="AO1433" s="12"/>
      <c r="AP1433" s="12"/>
      <c r="AQ1433" s="12"/>
      <c r="AR1433" s="12"/>
      <c r="AS1433" s="12"/>
      <c r="AT1433" s="12"/>
      <c r="AU1433" s="12"/>
      <c r="AV1433" s="12"/>
      <c r="AW1433" s="12"/>
      <c r="AX1433" s="12"/>
      <c r="AY1433" s="12"/>
      <c r="AZ1433" s="12"/>
      <c r="BA1433" s="12"/>
      <c r="BB1433" s="12"/>
      <c r="BC1433" s="12"/>
      <c r="BE1433" s="12"/>
      <c r="BF1433" s="12"/>
      <c r="BG1433" s="12"/>
      <c r="BH1433" s="12"/>
      <c r="BI1433" s="12"/>
      <c r="BJ1433" s="12"/>
      <c r="BK1433" s="12"/>
    </row>
    <row r="1434" spans="33:63" x14ac:dyDescent="0.15">
      <c r="AG1434" s="12"/>
      <c r="AH1434" s="12"/>
      <c r="AI1434" s="12"/>
      <c r="AJ1434" s="12"/>
      <c r="AK1434" s="12"/>
      <c r="AL1434" s="12"/>
      <c r="AM1434" s="12"/>
      <c r="AN1434" s="12"/>
      <c r="AO1434" s="12"/>
      <c r="AP1434" s="12"/>
      <c r="AQ1434" s="12"/>
      <c r="AR1434" s="12"/>
      <c r="AS1434" s="12"/>
      <c r="AT1434" s="12"/>
      <c r="AU1434" s="12"/>
      <c r="AV1434" s="12"/>
      <c r="AW1434" s="12"/>
      <c r="AX1434" s="12"/>
      <c r="AY1434" s="12"/>
      <c r="AZ1434" s="12"/>
      <c r="BA1434" s="12"/>
      <c r="BB1434" s="12"/>
      <c r="BC1434" s="12"/>
      <c r="BE1434" s="12"/>
      <c r="BF1434" s="12"/>
      <c r="BG1434" s="12"/>
      <c r="BH1434" s="12"/>
      <c r="BI1434" s="12"/>
      <c r="BJ1434" s="12"/>
      <c r="BK1434" s="12"/>
    </row>
    <row r="1435" spans="33:63" x14ac:dyDescent="0.15">
      <c r="AG1435" s="12"/>
      <c r="AH1435" s="12"/>
      <c r="AI1435" s="12"/>
      <c r="AJ1435" s="12"/>
      <c r="AK1435" s="12"/>
      <c r="AL1435" s="12"/>
      <c r="AM1435" s="12"/>
      <c r="AN1435" s="12"/>
      <c r="AO1435" s="12"/>
      <c r="AP1435" s="12"/>
      <c r="AQ1435" s="12"/>
      <c r="AR1435" s="12"/>
      <c r="AS1435" s="12"/>
      <c r="AT1435" s="12"/>
      <c r="AU1435" s="12"/>
      <c r="AV1435" s="12"/>
      <c r="AW1435" s="12"/>
      <c r="AX1435" s="12"/>
      <c r="AY1435" s="12"/>
      <c r="AZ1435" s="12"/>
      <c r="BA1435" s="12"/>
      <c r="BB1435" s="12"/>
      <c r="BC1435" s="12"/>
      <c r="BE1435" s="12"/>
      <c r="BF1435" s="12"/>
      <c r="BG1435" s="12"/>
      <c r="BH1435" s="12"/>
      <c r="BI1435" s="12"/>
      <c r="BJ1435" s="12"/>
      <c r="BK1435" s="12"/>
    </row>
    <row r="1436" spans="33:63" x14ac:dyDescent="0.15">
      <c r="AG1436" s="12"/>
      <c r="AH1436" s="12"/>
      <c r="AI1436" s="12"/>
      <c r="AJ1436" s="12"/>
      <c r="AK1436" s="12"/>
      <c r="AL1436" s="12"/>
      <c r="AM1436" s="12"/>
      <c r="AN1436" s="12"/>
      <c r="AO1436" s="12"/>
      <c r="AP1436" s="12"/>
      <c r="AQ1436" s="12"/>
      <c r="AR1436" s="12"/>
      <c r="AS1436" s="12"/>
      <c r="AT1436" s="12"/>
      <c r="AU1436" s="12"/>
      <c r="AV1436" s="12"/>
      <c r="AW1436" s="12"/>
      <c r="AX1436" s="12"/>
      <c r="AY1436" s="12"/>
      <c r="AZ1436" s="12"/>
      <c r="BA1436" s="12"/>
      <c r="BB1436" s="12"/>
      <c r="BC1436" s="12"/>
      <c r="BE1436" s="12"/>
      <c r="BF1436" s="12"/>
      <c r="BG1436" s="12"/>
      <c r="BH1436" s="12"/>
      <c r="BI1436" s="12"/>
      <c r="BJ1436" s="12"/>
      <c r="BK1436" s="12"/>
    </row>
    <row r="1437" spans="33:63" x14ac:dyDescent="0.15">
      <c r="AG1437" s="12"/>
      <c r="AH1437" s="12"/>
      <c r="AI1437" s="12"/>
      <c r="AJ1437" s="12"/>
      <c r="AK1437" s="12"/>
      <c r="AL1437" s="12"/>
      <c r="AM1437" s="12"/>
      <c r="AN1437" s="12"/>
      <c r="AO1437" s="12"/>
      <c r="AP1437" s="12"/>
      <c r="AQ1437" s="12"/>
      <c r="AR1437" s="12"/>
      <c r="AS1437" s="12"/>
      <c r="AT1437" s="12"/>
      <c r="AU1437" s="12"/>
      <c r="AV1437" s="12"/>
      <c r="AW1437" s="12"/>
      <c r="AX1437" s="12"/>
      <c r="AY1437" s="12"/>
      <c r="AZ1437" s="12"/>
      <c r="BA1437" s="12"/>
      <c r="BB1437" s="12"/>
      <c r="BC1437" s="12"/>
      <c r="BE1437" s="12"/>
      <c r="BF1437" s="12"/>
      <c r="BG1437" s="12"/>
      <c r="BH1437" s="12"/>
      <c r="BI1437" s="12"/>
      <c r="BJ1437" s="12"/>
      <c r="BK1437" s="12"/>
    </row>
    <row r="1438" spans="33:63" x14ac:dyDescent="0.15">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E1438" s="12"/>
      <c r="BF1438" s="12"/>
      <c r="BG1438" s="12"/>
      <c r="BH1438" s="12"/>
      <c r="BI1438" s="12"/>
      <c r="BJ1438" s="12"/>
      <c r="BK1438" s="12"/>
    </row>
    <row r="1439" spans="33:63" x14ac:dyDescent="0.15">
      <c r="AG1439" s="12"/>
      <c r="AH1439" s="12"/>
      <c r="AI1439" s="12"/>
      <c r="AJ1439" s="12"/>
      <c r="AK1439" s="12"/>
      <c r="AL1439" s="12"/>
      <c r="AM1439" s="12"/>
      <c r="AN1439" s="12"/>
      <c r="AO1439" s="12"/>
      <c r="AP1439" s="12"/>
      <c r="AQ1439" s="12"/>
      <c r="AR1439" s="12"/>
      <c r="AS1439" s="12"/>
      <c r="AT1439" s="12"/>
      <c r="AU1439" s="12"/>
      <c r="AV1439" s="12"/>
      <c r="AW1439" s="12"/>
      <c r="AX1439" s="12"/>
      <c r="AY1439" s="12"/>
      <c r="AZ1439" s="12"/>
      <c r="BA1439" s="12"/>
      <c r="BB1439" s="12"/>
      <c r="BC1439" s="12"/>
      <c r="BE1439" s="12"/>
      <c r="BF1439" s="12"/>
      <c r="BG1439" s="12"/>
      <c r="BH1439" s="12"/>
      <c r="BI1439" s="12"/>
      <c r="BJ1439" s="12"/>
      <c r="BK1439" s="12"/>
    </row>
    <row r="1440" spans="33:63" x14ac:dyDescent="0.15">
      <c r="AG1440" s="12"/>
      <c r="AH1440" s="12"/>
      <c r="AI1440" s="12"/>
      <c r="AJ1440" s="12"/>
      <c r="AK1440" s="12"/>
      <c r="AL1440" s="12"/>
      <c r="AM1440" s="12"/>
      <c r="AN1440" s="12"/>
      <c r="AO1440" s="12"/>
      <c r="AP1440" s="12"/>
      <c r="AQ1440" s="12"/>
      <c r="AR1440" s="12"/>
      <c r="AS1440" s="12"/>
      <c r="AT1440" s="12"/>
      <c r="AU1440" s="12"/>
      <c r="AV1440" s="12"/>
      <c r="AW1440" s="12"/>
      <c r="AX1440" s="12"/>
      <c r="AY1440" s="12"/>
      <c r="AZ1440" s="12"/>
      <c r="BA1440" s="12"/>
      <c r="BB1440" s="12"/>
      <c r="BC1440" s="12"/>
      <c r="BE1440" s="12"/>
      <c r="BF1440" s="12"/>
      <c r="BG1440" s="12"/>
      <c r="BH1440" s="12"/>
      <c r="BI1440" s="12"/>
      <c r="BJ1440" s="12"/>
      <c r="BK1440" s="12"/>
    </row>
    <row r="1441" spans="33:63" x14ac:dyDescent="0.15">
      <c r="AG1441" s="12"/>
      <c r="AH1441" s="12"/>
      <c r="AI1441" s="12"/>
      <c r="AJ1441" s="12"/>
      <c r="AK1441" s="12"/>
      <c r="AL1441" s="12"/>
      <c r="AM1441" s="12"/>
      <c r="AN1441" s="12"/>
      <c r="AO1441" s="12"/>
      <c r="AP1441" s="12"/>
      <c r="AQ1441" s="12"/>
      <c r="AR1441" s="12"/>
      <c r="AS1441" s="12"/>
      <c r="AT1441" s="12"/>
      <c r="AU1441" s="12"/>
      <c r="AV1441" s="12"/>
      <c r="AW1441" s="12"/>
      <c r="AX1441" s="12"/>
      <c r="AY1441" s="12"/>
      <c r="AZ1441" s="12"/>
      <c r="BA1441" s="12"/>
      <c r="BB1441" s="12"/>
      <c r="BC1441" s="12"/>
      <c r="BE1441" s="12"/>
      <c r="BF1441" s="12"/>
      <c r="BG1441" s="12"/>
      <c r="BH1441" s="12"/>
      <c r="BI1441" s="12"/>
      <c r="BJ1441" s="12"/>
      <c r="BK1441" s="12"/>
    </row>
    <row r="1442" spans="33:63" x14ac:dyDescent="0.15">
      <c r="AG1442" s="12"/>
      <c r="AH1442" s="12"/>
      <c r="AI1442" s="12"/>
      <c r="AJ1442" s="12"/>
      <c r="AK1442" s="12"/>
      <c r="AL1442" s="12"/>
      <c r="AM1442" s="12"/>
      <c r="AN1442" s="12"/>
      <c r="AO1442" s="12"/>
      <c r="AP1442" s="12"/>
      <c r="AQ1442" s="12"/>
      <c r="AR1442" s="12"/>
      <c r="AS1442" s="12"/>
      <c r="AT1442" s="12"/>
      <c r="AU1442" s="12"/>
      <c r="AV1442" s="12"/>
      <c r="AW1442" s="12"/>
      <c r="AX1442" s="12"/>
      <c r="AY1442" s="12"/>
      <c r="AZ1442" s="12"/>
      <c r="BA1442" s="12"/>
      <c r="BB1442" s="12"/>
      <c r="BC1442" s="12"/>
      <c r="BE1442" s="12"/>
      <c r="BF1442" s="12"/>
      <c r="BG1442" s="12"/>
      <c r="BH1442" s="12"/>
      <c r="BI1442" s="12"/>
      <c r="BJ1442" s="12"/>
      <c r="BK1442" s="12"/>
    </row>
    <row r="1443" spans="33:63" x14ac:dyDescent="0.15">
      <c r="AG1443" s="12"/>
      <c r="AH1443" s="12"/>
      <c r="AI1443" s="12"/>
      <c r="AJ1443" s="12"/>
      <c r="AK1443" s="12"/>
      <c r="AL1443" s="12"/>
      <c r="AM1443" s="12"/>
      <c r="AN1443" s="12"/>
      <c r="AO1443" s="12"/>
      <c r="AP1443" s="12"/>
      <c r="AQ1443" s="12"/>
      <c r="AR1443" s="12"/>
      <c r="AS1443" s="12"/>
      <c r="AT1443" s="12"/>
      <c r="AU1443" s="12"/>
      <c r="AV1443" s="12"/>
      <c r="AW1443" s="12"/>
      <c r="AX1443" s="12"/>
      <c r="AY1443" s="12"/>
      <c r="AZ1443" s="12"/>
      <c r="BA1443" s="12"/>
      <c r="BB1443" s="12"/>
      <c r="BC1443" s="12"/>
      <c r="BE1443" s="12"/>
      <c r="BF1443" s="12"/>
      <c r="BG1443" s="12"/>
      <c r="BH1443" s="12"/>
      <c r="BI1443" s="12"/>
      <c r="BJ1443" s="12"/>
      <c r="BK1443" s="12"/>
    </row>
    <row r="1444" spans="33:63" x14ac:dyDescent="0.15">
      <c r="AG1444" s="12"/>
      <c r="AH1444" s="12"/>
      <c r="AI1444" s="12"/>
      <c r="AJ1444" s="12"/>
      <c r="AK1444" s="12"/>
      <c r="AL1444" s="12"/>
      <c r="AM1444" s="12"/>
      <c r="AN1444" s="12"/>
      <c r="AO1444" s="12"/>
      <c r="AP1444" s="12"/>
      <c r="AQ1444" s="12"/>
      <c r="AR1444" s="12"/>
      <c r="AS1444" s="12"/>
      <c r="AT1444" s="12"/>
      <c r="AU1444" s="12"/>
      <c r="AV1444" s="12"/>
      <c r="AW1444" s="12"/>
      <c r="AX1444" s="12"/>
      <c r="AY1444" s="12"/>
      <c r="AZ1444" s="12"/>
      <c r="BA1444" s="12"/>
      <c r="BB1444" s="12"/>
      <c r="BC1444" s="12"/>
      <c r="BE1444" s="12"/>
      <c r="BF1444" s="12"/>
      <c r="BG1444" s="12"/>
      <c r="BH1444" s="12"/>
      <c r="BI1444" s="12"/>
      <c r="BJ1444" s="12"/>
      <c r="BK1444" s="12"/>
    </row>
    <row r="1445" spans="33:63" x14ac:dyDescent="0.15">
      <c r="AG1445" s="12"/>
      <c r="AH1445" s="12"/>
      <c r="AI1445" s="12"/>
      <c r="AJ1445" s="12"/>
      <c r="AK1445" s="12"/>
      <c r="AL1445" s="12"/>
      <c r="AM1445" s="12"/>
      <c r="AN1445" s="12"/>
      <c r="AO1445" s="12"/>
      <c r="AP1445" s="12"/>
      <c r="AQ1445" s="12"/>
      <c r="AR1445" s="12"/>
      <c r="AS1445" s="12"/>
      <c r="AT1445" s="12"/>
      <c r="AU1445" s="12"/>
      <c r="AV1445" s="12"/>
      <c r="AW1445" s="12"/>
      <c r="AX1445" s="12"/>
      <c r="AY1445" s="12"/>
      <c r="AZ1445" s="12"/>
      <c r="BA1445" s="12"/>
      <c r="BB1445" s="12"/>
      <c r="BC1445" s="12"/>
      <c r="BE1445" s="12"/>
      <c r="BF1445" s="12"/>
      <c r="BG1445" s="12"/>
      <c r="BH1445" s="12"/>
      <c r="BI1445" s="12"/>
      <c r="BJ1445" s="12"/>
      <c r="BK1445" s="12"/>
    </row>
    <row r="1446" spans="33:63" x14ac:dyDescent="0.15">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E1446" s="12"/>
      <c r="BF1446" s="12"/>
      <c r="BG1446" s="12"/>
      <c r="BH1446" s="12"/>
      <c r="BI1446" s="12"/>
      <c r="BJ1446" s="12"/>
      <c r="BK1446" s="12"/>
    </row>
    <row r="1447" spans="33:63" x14ac:dyDescent="0.15">
      <c r="AG1447" s="12"/>
      <c r="AH1447" s="12"/>
      <c r="AI1447" s="12"/>
      <c r="AJ1447" s="12"/>
      <c r="AK1447" s="12"/>
      <c r="AL1447" s="12"/>
      <c r="AM1447" s="12"/>
      <c r="AN1447" s="12"/>
      <c r="AO1447" s="12"/>
      <c r="AP1447" s="12"/>
      <c r="AQ1447" s="12"/>
      <c r="AR1447" s="12"/>
      <c r="AS1447" s="12"/>
      <c r="AT1447" s="12"/>
      <c r="AU1447" s="12"/>
      <c r="AV1447" s="12"/>
      <c r="AW1447" s="12"/>
      <c r="AX1447" s="12"/>
      <c r="AY1447" s="12"/>
      <c r="AZ1447" s="12"/>
      <c r="BA1447" s="12"/>
      <c r="BB1447" s="12"/>
      <c r="BC1447" s="12"/>
      <c r="BE1447" s="12"/>
      <c r="BF1447" s="12"/>
      <c r="BG1447" s="12"/>
      <c r="BH1447" s="12"/>
      <c r="BI1447" s="12"/>
      <c r="BJ1447" s="12"/>
      <c r="BK1447" s="12"/>
    </row>
    <row r="1448" spans="33:63" x14ac:dyDescent="0.15">
      <c r="AG1448" s="12"/>
      <c r="AH1448" s="12"/>
      <c r="AI1448" s="12"/>
      <c r="AJ1448" s="12"/>
      <c r="AK1448" s="12"/>
      <c r="AL1448" s="12"/>
      <c r="AM1448" s="12"/>
      <c r="AN1448" s="12"/>
      <c r="AO1448" s="12"/>
      <c r="AP1448" s="12"/>
      <c r="AQ1448" s="12"/>
      <c r="AR1448" s="12"/>
      <c r="AS1448" s="12"/>
      <c r="AT1448" s="12"/>
      <c r="AU1448" s="12"/>
      <c r="AV1448" s="12"/>
      <c r="AW1448" s="12"/>
      <c r="AX1448" s="12"/>
      <c r="AY1448" s="12"/>
      <c r="AZ1448" s="12"/>
      <c r="BA1448" s="12"/>
      <c r="BB1448" s="12"/>
      <c r="BC1448" s="12"/>
      <c r="BE1448" s="12"/>
      <c r="BF1448" s="12"/>
      <c r="BG1448" s="12"/>
      <c r="BH1448" s="12"/>
      <c r="BI1448" s="12"/>
      <c r="BJ1448" s="12"/>
      <c r="BK1448" s="12"/>
    </row>
    <row r="1449" spans="33:63" x14ac:dyDescent="0.15">
      <c r="AG1449" s="12"/>
      <c r="AH1449" s="12"/>
      <c r="AI1449" s="12"/>
      <c r="AJ1449" s="12"/>
      <c r="AK1449" s="12"/>
      <c r="AL1449" s="12"/>
      <c r="AM1449" s="12"/>
      <c r="AN1449" s="12"/>
      <c r="AO1449" s="12"/>
      <c r="AP1449" s="12"/>
      <c r="AQ1449" s="12"/>
      <c r="AR1449" s="12"/>
      <c r="AS1449" s="12"/>
      <c r="AT1449" s="12"/>
      <c r="AU1449" s="12"/>
      <c r="AV1449" s="12"/>
      <c r="AW1449" s="12"/>
      <c r="AX1449" s="12"/>
      <c r="AY1449" s="12"/>
      <c r="AZ1449" s="12"/>
      <c r="BA1449" s="12"/>
      <c r="BB1449" s="12"/>
      <c r="BC1449" s="12"/>
      <c r="BE1449" s="12"/>
      <c r="BF1449" s="12"/>
      <c r="BG1449" s="12"/>
      <c r="BH1449" s="12"/>
      <c r="BI1449" s="12"/>
      <c r="BJ1449" s="12"/>
      <c r="BK1449" s="12"/>
    </row>
    <row r="1450" spans="33:63" x14ac:dyDescent="0.15">
      <c r="AG1450" s="12"/>
      <c r="AH1450" s="12"/>
      <c r="AI1450" s="12"/>
      <c r="AJ1450" s="12"/>
      <c r="AK1450" s="12"/>
      <c r="AL1450" s="12"/>
      <c r="AM1450" s="12"/>
      <c r="AN1450" s="12"/>
      <c r="AO1450" s="12"/>
      <c r="AP1450" s="12"/>
      <c r="AQ1450" s="12"/>
      <c r="AR1450" s="12"/>
      <c r="AS1450" s="12"/>
      <c r="AT1450" s="12"/>
      <c r="AU1450" s="12"/>
      <c r="AV1450" s="12"/>
      <c r="AW1450" s="12"/>
      <c r="AX1450" s="12"/>
      <c r="AY1450" s="12"/>
      <c r="AZ1450" s="12"/>
      <c r="BA1450" s="12"/>
      <c r="BB1450" s="12"/>
      <c r="BC1450" s="12"/>
      <c r="BE1450" s="12"/>
      <c r="BF1450" s="12"/>
      <c r="BG1450" s="12"/>
      <c r="BH1450" s="12"/>
      <c r="BI1450" s="12"/>
      <c r="BJ1450" s="12"/>
      <c r="BK1450" s="12"/>
    </row>
    <row r="1451" spans="33:63" x14ac:dyDescent="0.15">
      <c r="AG1451" s="12"/>
      <c r="AH1451" s="12"/>
      <c r="AI1451" s="12"/>
      <c r="AJ1451" s="12"/>
      <c r="AK1451" s="12"/>
      <c r="AL1451" s="12"/>
      <c r="AM1451" s="12"/>
      <c r="AN1451" s="12"/>
      <c r="AO1451" s="12"/>
      <c r="AP1451" s="12"/>
      <c r="AQ1451" s="12"/>
      <c r="AR1451" s="12"/>
      <c r="AS1451" s="12"/>
      <c r="AT1451" s="12"/>
      <c r="AU1451" s="12"/>
      <c r="AV1451" s="12"/>
      <c r="AW1451" s="12"/>
      <c r="AX1451" s="12"/>
      <c r="AY1451" s="12"/>
      <c r="AZ1451" s="12"/>
      <c r="BA1451" s="12"/>
      <c r="BB1451" s="12"/>
      <c r="BC1451" s="12"/>
      <c r="BE1451" s="12"/>
      <c r="BF1451" s="12"/>
      <c r="BG1451" s="12"/>
      <c r="BH1451" s="12"/>
      <c r="BI1451" s="12"/>
      <c r="BJ1451" s="12"/>
      <c r="BK1451" s="12"/>
    </row>
    <row r="1452" spans="33:63" x14ac:dyDescent="0.15">
      <c r="AG1452" s="12"/>
      <c r="AH1452" s="12"/>
      <c r="AI1452" s="12"/>
      <c r="AJ1452" s="12"/>
      <c r="AK1452" s="12"/>
      <c r="AL1452" s="12"/>
      <c r="AM1452" s="12"/>
      <c r="AN1452" s="12"/>
      <c r="AO1452" s="12"/>
      <c r="AP1452" s="12"/>
      <c r="AQ1452" s="12"/>
      <c r="AR1452" s="12"/>
      <c r="AS1452" s="12"/>
      <c r="AT1452" s="12"/>
      <c r="AU1452" s="12"/>
      <c r="AV1452" s="12"/>
      <c r="AW1452" s="12"/>
      <c r="AX1452" s="12"/>
      <c r="AY1452" s="12"/>
      <c r="AZ1452" s="12"/>
      <c r="BA1452" s="12"/>
      <c r="BB1452" s="12"/>
      <c r="BC1452" s="12"/>
      <c r="BE1452" s="12"/>
      <c r="BF1452" s="12"/>
      <c r="BG1452" s="12"/>
      <c r="BH1452" s="12"/>
      <c r="BI1452" s="12"/>
      <c r="BJ1452" s="12"/>
      <c r="BK1452" s="12"/>
    </row>
    <row r="1453" spans="33:63" x14ac:dyDescent="0.15">
      <c r="AG1453" s="12"/>
      <c r="AH1453" s="12"/>
      <c r="AI1453" s="12"/>
      <c r="AJ1453" s="12"/>
      <c r="AK1453" s="12"/>
      <c r="AL1453" s="12"/>
      <c r="AM1453" s="12"/>
      <c r="AN1453" s="12"/>
      <c r="AO1453" s="12"/>
      <c r="AP1453" s="12"/>
      <c r="AQ1453" s="12"/>
      <c r="AR1453" s="12"/>
      <c r="AS1453" s="12"/>
      <c r="AT1453" s="12"/>
      <c r="AU1453" s="12"/>
      <c r="AV1453" s="12"/>
      <c r="AW1453" s="12"/>
      <c r="AX1453" s="12"/>
      <c r="AY1453" s="12"/>
      <c r="AZ1453" s="12"/>
      <c r="BA1453" s="12"/>
      <c r="BB1453" s="12"/>
      <c r="BC1453" s="12"/>
      <c r="BE1453" s="12"/>
      <c r="BF1453" s="12"/>
      <c r="BG1453" s="12"/>
      <c r="BH1453" s="12"/>
      <c r="BI1453" s="12"/>
      <c r="BJ1453" s="12"/>
      <c r="BK1453" s="12"/>
    </row>
    <row r="1454" spans="33:63" x14ac:dyDescent="0.15">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E1454" s="12"/>
      <c r="BF1454" s="12"/>
      <c r="BG1454" s="12"/>
      <c r="BH1454" s="12"/>
      <c r="BI1454" s="12"/>
      <c r="BJ1454" s="12"/>
      <c r="BK1454" s="12"/>
    </row>
    <row r="1455" spans="33:63" x14ac:dyDescent="0.15">
      <c r="AG1455" s="12"/>
      <c r="AH1455" s="12"/>
      <c r="AI1455" s="12"/>
      <c r="AJ1455" s="12"/>
      <c r="AK1455" s="12"/>
      <c r="AL1455" s="12"/>
      <c r="AM1455" s="12"/>
      <c r="AN1455" s="12"/>
      <c r="AO1455" s="12"/>
      <c r="AP1455" s="12"/>
      <c r="AQ1455" s="12"/>
      <c r="AR1455" s="12"/>
      <c r="AS1455" s="12"/>
      <c r="AT1455" s="12"/>
      <c r="AU1455" s="12"/>
      <c r="AV1455" s="12"/>
      <c r="AW1455" s="12"/>
      <c r="AX1455" s="12"/>
      <c r="AY1455" s="12"/>
      <c r="AZ1455" s="12"/>
      <c r="BA1455" s="12"/>
      <c r="BB1455" s="12"/>
      <c r="BC1455" s="12"/>
      <c r="BE1455" s="12"/>
      <c r="BF1455" s="12"/>
      <c r="BG1455" s="12"/>
      <c r="BH1455" s="12"/>
      <c r="BI1455" s="12"/>
      <c r="BJ1455" s="12"/>
      <c r="BK1455" s="12"/>
    </row>
    <row r="1456" spans="33:63" x14ac:dyDescent="0.15">
      <c r="AG1456" s="12"/>
      <c r="AH1456" s="12"/>
      <c r="AI1456" s="12"/>
      <c r="AJ1456" s="12"/>
      <c r="AK1456" s="12"/>
      <c r="AL1456" s="12"/>
      <c r="AM1456" s="12"/>
      <c r="AN1456" s="12"/>
      <c r="AO1456" s="12"/>
      <c r="AP1456" s="12"/>
      <c r="AQ1456" s="12"/>
      <c r="AR1456" s="12"/>
      <c r="AS1456" s="12"/>
      <c r="AT1456" s="12"/>
      <c r="AU1456" s="12"/>
      <c r="AV1456" s="12"/>
      <c r="AW1456" s="12"/>
      <c r="AX1456" s="12"/>
      <c r="AY1456" s="12"/>
      <c r="AZ1456" s="12"/>
      <c r="BA1456" s="12"/>
      <c r="BB1456" s="12"/>
      <c r="BC1456" s="12"/>
      <c r="BE1456" s="12"/>
      <c r="BF1456" s="12"/>
      <c r="BG1456" s="12"/>
      <c r="BH1456" s="12"/>
      <c r="BI1456" s="12"/>
      <c r="BJ1456" s="12"/>
      <c r="BK1456" s="12"/>
    </row>
    <row r="1457" spans="33:63" x14ac:dyDescent="0.15">
      <c r="AG1457" s="12"/>
      <c r="AH1457" s="12"/>
      <c r="AI1457" s="12"/>
      <c r="AJ1457" s="12"/>
      <c r="AK1457" s="12"/>
      <c r="AL1457" s="12"/>
      <c r="AM1457" s="12"/>
      <c r="AN1457" s="12"/>
      <c r="AO1457" s="12"/>
      <c r="AP1457" s="12"/>
      <c r="AQ1457" s="12"/>
      <c r="AR1457" s="12"/>
      <c r="AS1457" s="12"/>
      <c r="AT1457" s="12"/>
      <c r="AU1457" s="12"/>
      <c r="AV1457" s="12"/>
      <c r="AW1457" s="12"/>
      <c r="AX1457" s="12"/>
      <c r="AY1457" s="12"/>
      <c r="AZ1457" s="12"/>
      <c r="BA1457" s="12"/>
      <c r="BB1457" s="12"/>
      <c r="BC1457" s="12"/>
      <c r="BE1457" s="12"/>
      <c r="BF1457" s="12"/>
      <c r="BG1457" s="12"/>
      <c r="BH1457" s="12"/>
      <c r="BI1457" s="12"/>
      <c r="BJ1457" s="12"/>
      <c r="BK1457" s="12"/>
    </row>
    <row r="1458" spans="33:63" x14ac:dyDescent="0.15">
      <c r="AG1458" s="12"/>
      <c r="AH1458" s="12"/>
      <c r="AI1458" s="12"/>
      <c r="AJ1458" s="12"/>
      <c r="AK1458" s="12"/>
      <c r="AL1458" s="12"/>
      <c r="AM1458" s="12"/>
      <c r="AN1458" s="12"/>
      <c r="AO1458" s="12"/>
      <c r="AP1458" s="12"/>
      <c r="AQ1458" s="12"/>
      <c r="AR1458" s="12"/>
      <c r="AS1458" s="12"/>
      <c r="AT1458" s="12"/>
      <c r="AU1458" s="12"/>
      <c r="AV1458" s="12"/>
      <c r="AW1458" s="12"/>
      <c r="AX1458" s="12"/>
      <c r="AY1458" s="12"/>
      <c r="AZ1458" s="12"/>
      <c r="BA1458" s="12"/>
      <c r="BB1458" s="12"/>
      <c r="BC1458" s="12"/>
      <c r="BE1458" s="12"/>
      <c r="BF1458" s="12"/>
      <c r="BG1458" s="12"/>
      <c r="BH1458" s="12"/>
      <c r="BI1458" s="12"/>
      <c r="BJ1458" s="12"/>
      <c r="BK1458" s="12"/>
    </row>
    <row r="1459" spans="33:63" x14ac:dyDescent="0.15">
      <c r="AG1459" s="12"/>
      <c r="AH1459" s="12"/>
      <c r="AI1459" s="12"/>
      <c r="AJ1459" s="12"/>
      <c r="AK1459" s="12"/>
      <c r="AL1459" s="12"/>
      <c r="AM1459" s="12"/>
      <c r="AN1459" s="12"/>
      <c r="AO1459" s="12"/>
      <c r="AP1459" s="12"/>
      <c r="AQ1459" s="12"/>
      <c r="AR1459" s="12"/>
      <c r="AS1459" s="12"/>
      <c r="AT1459" s="12"/>
      <c r="AU1459" s="12"/>
      <c r="AV1459" s="12"/>
      <c r="AW1459" s="12"/>
      <c r="AX1459" s="12"/>
      <c r="AY1459" s="12"/>
      <c r="AZ1459" s="12"/>
      <c r="BA1459" s="12"/>
      <c r="BB1459" s="12"/>
      <c r="BC1459" s="12"/>
      <c r="BE1459" s="12"/>
      <c r="BF1459" s="12"/>
      <c r="BG1459" s="12"/>
      <c r="BH1459" s="12"/>
      <c r="BI1459" s="12"/>
      <c r="BJ1459" s="12"/>
      <c r="BK1459" s="12"/>
    </row>
    <row r="1460" spans="33:63" x14ac:dyDescent="0.15">
      <c r="AG1460" s="12"/>
      <c r="AH1460" s="12"/>
      <c r="AI1460" s="12"/>
      <c r="AJ1460" s="12"/>
      <c r="AK1460" s="12"/>
      <c r="AL1460" s="12"/>
      <c r="AM1460" s="12"/>
      <c r="AN1460" s="12"/>
      <c r="AO1460" s="12"/>
      <c r="AP1460" s="12"/>
      <c r="AQ1460" s="12"/>
      <c r="AR1460" s="12"/>
      <c r="AS1460" s="12"/>
      <c r="AT1460" s="12"/>
      <c r="AU1460" s="12"/>
      <c r="AV1460" s="12"/>
      <c r="AW1460" s="12"/>
      <c r="AX1460" s="12"/>
      <c r="AY1460" s="12"/>
      <c r="AZ1460" s="12"/>
      <c r="BA1460" s="12"/>
      <c r="BB1460" s="12"/>
      <c r="BC1460" s="12"/>
      <c r="BE1460" s="12"/>
      <c r="BF1460" s="12"/>
      <c r="BG1460" s="12"/>
      <c r="BH1460" s="12"/>
      <c r="BI1460" s="12"/>
      <c r="BJ1460" s="12"/>
      <c r="BK1460" s="12"/>
    </row>
    <row r="1461" spans="33:63" x14ac:dyDescent="0.15">
      <c r="AG1461" s="12"/>
      <c r="AH1461" s="12"/>
      <c r="AI1461" s="12"/>
      <c r="AJ1461" s="12"/>
      <c r="AK1461" s="12"/>
      <c r="AL1461" s="12"/>
      <c r="AM1461" s="12"/>
      <c r="AN1461" s="12"/>
      <c r="AO1461" s="12"/>
      <c r="AP1461" s="12"/>
      <c r="AQ1461" s="12"/>
      <c r="AR1461" s="12"/>
      <c r="AS1461" s="12"/>
      <c r="AT1461" s="12"/>
      <c r="AU1461" s="12"/>
      <c r="AV1461" s="12"/>
      <c r="AW1461" s="12"/>
      <c r="AX1461" s="12"/>
      <c r="AY1461" s="12"/>
      <c r="AZ1461" s="12"/>
      <c r="BA1461" s="12"/>
      <c r="BB1461" s="12"/>
      <c r="BC1461" s="12"/>
      <c r="BE1461" s="12"/>
      <c r="BF1461" s="12"/>
      <c r="BG1461" s="12"/>
      <c r="BH1461" s="12"/>
      <c r="BI1461" s="12"/>
      <c r="BJ1461" s="12"/>
      <c r="BK1461" s="12"/>
    </row>
    <row r="1462" spans="33:63" x14ac:dyDescent="0.15">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E1462" s="12"/>
      <c r="BF1462" s="12"/>
      <c r="BG1462" s="12"/>
      <c r="BH1462" s="12"/>
      <c r="BI1462" s="12"/>
      <c r="BJ1462" s="12"/>
      <c r="BK1462" s="12"/>
    </row>
    <row r="1463" spans="33:63" x14ac:dyDescent="0.15">
      <c r="AG1463" s="12"/>
      <c r="AH1463" s="12"/>
      <c r="AI1463" s="12"/>
      <c r="AJ1463" s="12"/>
      <c r="AK1463" s="12"/>
      <c r="AL1463" s="12"/>
      <c r="AM1463" s="12"/>
      <c r="AN1463" s="12"/>
      <c r="AO1463" s="12"/>
      <c r="AP1463" s="12"/>
      <c r="AQ1463" s="12"/>
      <c r="AR1463" s="12"/>
      <c r="AS1463" s="12"/>
      <c r="AT1463" s="12"/>
      <c r="AU1463" s="12"/>
      <c r="AV1463" s="12"/>
      <c r="AW1463" s="12"/>
      <c r="AX1463" s="12"/>
      <c r="AY1463" s="12"/>
      <c r="AZ1463" s="12"/>
      <c r="BA1463" s="12"/>
      <c r="BB1463" s="12"/>
      <c r="BC1463" s="12"/>
      <c r="BE1463" s="12"/>
      <c r="BF1463" s="12"/>
      <c r="BG1463" s="12"/>
      <c r="BH1463" s="12"/>
      <c r="BI1463" s="12"/>
      <c r="BJ1463" s="12"/>
      <c r="BK1463" s="12"/>
    </row>
    <row r="1464" spans="33:63" x14ac:dyDescent="0.15">
      <c r="AG1464" s="12"/>
      <c r="AH1464" s="12"/>
      <c r="AI1464" s="12"/>
      <c r="AJ1464" s="12"/>
      <c r="AK1464" s="12"/>
      <c r="AL1464" s="12"/>
      <c r="AM1464" s="12"/>
      <c r="AN1464" s="12"/>
      <c r="AO1464" s="12"/>
      <c r="AP1464" s="12"/>
      <c r="AQ1464" s="12"/>
      <c r="AR1464" s="12"/>
      <c r="AS1464" s="12"/>
      <c r="AT1464" s="12"/>
      <c r="AU1464" s="12"/>
      <c r="AV1464" s="12"/>
      <c r="AW1464" s="12"/>
      <c r="AX1464" s="12"/>
      <c r="AY1464" s="12"/>
      <c r="AZ1464" s="12"/>
      <c r="BA1464" s="12"/>
      <c r="BB1464" s="12"/>
      <c r="BC1464" s="12"/>
      <c r="BE1464" s="12"/>
      <c r="BF1464" s="12"/>
      <c r="BG1464" s="12"/>
      <c r="BH1464" s="12"/>
      <c r="BI1464" s="12"/>
      <c r="BJ1464" s="12"/>
      <c r="BK1464" s="12"/>
    </row>
    <row r="1465" spans="33:63" x14ac:dyDescent="0.15">
      <c r="AG1465" s="12"/>
      <c r="AH1465" s="12"/>
      <c r="AI1465" s="12"/>
      <c r="AJ1465" s="12"/>
      <c r="AK1465" s="12"/>
      <c r="AL1465" s="12"/>
      <c r="AM1465" s="12"/>
      <c r="AN1465" s="12"/>
      <c r="AO1465" s="12"/>
      <c r="AP1465" s="12"/>
      <c r="AQ1465" s="12"/>
      <c r="AR1465" s="12"/>
      <c r="AS1465" s="12"/>
      <c r="AT1465" s="12"/>
      <c r="AU1465" s="12"/>
      <c r="AV1465" s="12"/>
      <c r="AW1465" s="12"/>
      <c r="AX1465" s="12"/>
      <c r="AY1465" s="12"/>
      <c r="AZ1465" s="12"/>
      <c r="BA1465" s="12"/>
      <c r="BB1465" s="12"/>
      <c r="BC1465" s="12"/>
      <c r="BE1465" s="12"/>
      <c r="BF1465" s="12"/>
      <c r="BG1465" s="12"/>
      <c r="BH1465" s="12"/>
      <c r="BI1465" s="12"/>
      <c r="BJ1465" s="12"/>
      <c r="BK1465" s="12"/>
    </row>
    <row r="1466" spans="33:63" x14ac:dyDescent="0.15">
      <c r="AG1466" s="12"/>
      <c r="AH1466" s="12"/>
      <c r="AI1466" s="12"/>
      <c r="AJ1466" s="12"/>
      <c r="AK1466" s="12"/>
      <c r="AL1466" s="12"/>
      <c r="AM1466" s="12"/>
      <c r="AN1466" s="12"/>
      <c r="AO1466" s="12"/>
      <c r="AP1466" s="12"/>
      <c r="AQ1466" s="12"/>
      <c r="AR1466" s="12"/>
      <c r="AS1466" s="12"/>
      <c r="AT1466" s="12"/>
      <c r="AU1466" s="12"/>
      <c r="AV1466" s="12"/>
      <c r="AW1466" s="12"/>
      <c r="AX1466" s="12"/>
      <c r="AY1466" s="12"/>
      <c r="AZ1466" s="12"/>
      <c r="BA1466" s="12"/>
      <c r="BB1466" s="12"/>
      <c r="BC1466" s="12"/>
      <c r="BE1466" s="12"/>
      <c r="BF1466" s="12"/>
      <c r="BG1466" s="12"/>
      <c r="BH1466" s="12"/>
      <c r="BI1466" s="12"/>
      <c r="BJ1466" s="12"/>
      <c r="BK1466" s="12"/>
    </row>
    <row r="1467" spans="33:63" x14ac:dyDescent="0.15">
      <c r="AG1467" s="12"/>
      <c r="AH1467" s="12"/>
      <c r="AI1467" s="12"/>
      <c r="AJ1467" s="12"/>
      <c r="AK1467" s="12"/>
      <c r="AL1467" s="12"/>
      <c r="AM1467" s="12"/>
      <c r="AN1467" s="12"/>
      <c r="AO1467" s="12"/>
      <c r="AP1467" s="12"/>
      <c r="AQ1467" s="12"/>
      <c r="AR1467" s="12"/>
      <c r="AS1467" s="12"/>
      <c r="AT1467" s="12"/>
      <c r="AU1467" s="12"/>
      <c r="AV1467" s="12"/>
      <c r="AW1467" s="12"/>
      <c r="AX1467" s="12"/>
      <c r="AY1467" s="12"/>
      <c r="AZ1467" s="12"/>
      <c r="BA1467" s="12"/>
      <c r="BB1467" s="12"/>
      <c r="BC1467" s="12"/>
      <c r="BE1467" s="12"/>
      <c r="BF1467" s="12"/>
      <c r="BG1467" s="12"/>
      <c r="BH1467" s="12"/>
      <c r="BI1467" s="12"/>
      <c r="BJ1467" s="12"/>
      <c r="BK1467" s="12"/>
    </row>
    <row r="1468" spans="33:63" x14ac:dyDescent="0.15">
      <c r="AG1468" s="12"/>
      <c r="AH1468" s="12"/>
      <c r="AI1468" s="12"/>
      <c r="AJ1468" s="12"/>
      <c r="AK1468" s="12"/>
      <c r="AL1468" s="12"/>
      <c r="AM1468" s="12"/>
      <c r="AN1468" s="12"/>
      <c r="AO1468" s="12"/>
      <c r="AP1468" s="12"/>
      <c r="AQ1468" s="12"/>
      <c r="AR1468" s="12"/>
      <c r="AS1468" s="12"/>
      <c r="AT1468" s="12"/>
      <c r="AU1468" s="12"/>
      <c r="AV1468" s="12"/>
      <c r="AW1468" s="12"/>
      <c r="AX1468" s="12"/>
      <c r="AY1468" s="12"/>
      <c r="AZ1468" s="12"/>
      <c r="BA1468" s="12"/>
      <c r="BB1468" s="12"/>
      <c r="BC1468" s="12"/>
      <c r="BE1468" s="12"/>
      <c r="BF1468" s="12"/>
      <c r="BG1468" s="12"/>
      <c r="BH1468" s="12"/>
      <c r="BI1468" s="12"/>
      <c r="BJ1468" s="12"/>
      <c r="BK1468" s="12"/>
    </row>
    <row r="1469" spans="33:63" x14ac:dyDescent="0.15">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c r="BB1469" s="12"/>
      <c r="BC1469" s="12"/>
      <c r="BE1469" s="12"/>
      <c r="BF1469" s="12"/>
      <c r="BG1469" s="12"/>
      <c r="BH1469" s="12"/>
      <c r="BI1469" s="12"/>
      <c r="BJ1469" s="12"/>
      <c r="BK1469" s="12"/>
    </row>
    <row r="1470" spans="33:63" x14ac:dyDescent="0.15">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E1470" s="12"/>
      <c r="BF1470" s="12"/>
      <c r="BG1470" s="12"/>
      <c r="BH1470" s="12"/>
      <c r="BI1470" s="12"/>
      <c r="BJ1470" s="12"/>
      <c r="BK1470" s="12"/>
    </row>
    <row r="1471" spans="33:63" x14ac:dyDescent="0.15">
      <c r="AG1471" s="12"/>
      <c r="AH1471" s="12"/>
      <c r="AI1471" s="12"/>
      <c r="AJ1471" s="12"/>
      <c r="AK1471" s="12"/>
      <c r="AL1471" s="12"/>
      <c r="AM1471" s="12"/>
      <c r="AN1471" s="12"/>
      <c r="AO1471" s="12"/>
      <c r="AP1471" s="12"/>
      <c r="AQ1471" s="12"/>
      <c r="AR1471" s="12"/>
      <c r="AS1471" s="12"/>
      <c r="AT1471" s="12"/>
      <c r="AU1471" s="12"/>
      <c r="AV1471" s="12"/>
      <c r="AW1471" s="12"/>
      <c r="AX1471" s="12"/>
      <c r="AY1471" s="12"/>
      <c r="AZ1471" s="12"/>
      <c r="BA1471" s="12"/>
      <c r="BB1471" s="12"/>
      <c r="BC1471" s="12"/>
      <c r="BE1471" s="12"/>
      <c r="BF1471" s="12"/>
      <c r="BG1471" s="12"/>
      <c r="BH1471" s="12"/>
      <c r="BI1471" s="12"/>
      <c r="BJ1471" s="12"/>
      <c r="BK1471" s="12"/>
    </row>
    <row r="1472" spans="33:63" x14ac:dyDescent="0.15">
      <c r="AG1472" s="12"/>
      <c r="AH1472" s="12"/>
      <c r="AI1472" s="12"/>
      <c r="AJ1472" s="12"/>
      <c r="AK1472" s="12"/>
      <c r="AL1472" s="12"/>
      <c r="AM1472" s="12"/>
      <c r="AN1472" s="12"/>
      <c r="AO1472" s="12"/>
      <c r="AP1472" s="12"/>
      <c r="AQ1472" s="12"/>
      <c r="AR1472" s="12"/>
      <c r="AS1472" s="12"/>
      <c r="AT1472" s="12"/>
      <c r="AU1472" s="12"/>
      <c r="AV1472" s="12"/>
      <c r="AW1472" s="12"/>
      <c r="AX1472" s="12"/>
      <c r="AY1472" s="12"/>
      <c r="AZ1472" s="12"/>
      <c r="BA1472" s="12"/>
      <c r="BB1472" s="12"/>
      <c r="BC1472" s="12"/>
      <c r="BE1472" s="12"/>
      <c r="BF1472" s="12"/>
      <c r="BG1472" s="12"/>
      <c r="BH1472" s="12"/>
      <c r="BI1472" s="12"/>
      <c r="BJ1472" s="12"/>
      <c r="BK1472" s="12"/>
    </row>
    <row r="1473" spans="33:63" x14ac:dyDescent="0.15">
      <c r="AG1473" s="12"/>
      <c r="AH1473" s="12"/>
      <c r="AI1473" s="12"/>
      <c r="AJ1473" s="12"/>
      <c r="AK1473" s="12"/>
      <c r="AL1473" s="12"/>
      <c r="AM1473" s="12"/>
      <c r="AN1473" s="12"/>
      <c r="AO1473" s="12"/>
      <c r="AP1473" s="12"/>
      <c r="AQ1473" s="12"/>
      <c r="AR1473" s="12"/>
      <c r="AS1473" s="12"/>
      <c r="AT1473" s="12"/>
      <c r="AU1473" s="12"/>
      <c r="AV1473" s="12"/>
      <c r="AW1473" s="12"/>
      <c r="AX1473" s="12"/>
      <c r="AY1473" s="12"/>
      <c r="AZ1473" s="12"/>
      <c r="BA1473" s="12"/>
      <c r="BB1473" s="12"/>
      <c r="BC1473" s="12"/>
      <c r="BE1473" s="12"/>
      <c r="BF1473" s="12"/>
      <c r="BG1473" s="12"/>
      <c r="BH1473" s="12"/>
      <c r="BI1473" s="12"/>
      <c r="BJ1473" s="12"/>
      <c r="BK1473" s="12"/>
    </row>
    <row r="1474" spans="33:63" x14ac:dyDescent="0.15">
      <c r="AG1474" s="12"/>
      <c r="AH1474" s="12"/>
      <c r="AI1474" s="12"/>
      <c r="AJ1474" s="12"/>
      <c r="AK1474" s="12"/>
      <c r="AL1474" s="12"/>
      <c r="AM1474" s="12"/>
      <c r="AN1474" s="12"/>
      <c r="AO1474" s="12"/>
      <c r="AP1474" s="12"/>
      <c r="AQ1474" s="12"/>
      <c r="AR1474" s="12"/>
      <c r="AS1474" s="12"/>
      <c r="AT1474" s="12"/>
      <c r="AU1474" s="12"/>
      <c r="AV1474" s="12"/>
      <c r="AW1474" s="12"/>
      <c r="AX1474" s="12"/>
      <c r="AY1474" s="12"/>
      <c r="AZ1474" s="12"/>
      <c r="BA1474" s="12"/>
      <c r="BB1474" s="12"/>
      <c r="BC1474" s="12"/>
      <c r="BE1474" s="12"/>
      <c r="BF1474" s="12"/>
      <c r="BG1474" s="12"/>
      <c r="BH1474" s="12"/>
      <c r="BI1474" s="12"/>
      <c r="BJ1474" s="12"/>
      <c r="BK1474" s="12"/>
    </row>
    <row r="1475" spans="33:63" x14ac:dyDescent="0.15">
      <c r="AG1475" s="12"/>
      <c r="AH1475" s="12"/>
      <c r="AI1475" s="12"/>
      <c r="AJ1475" s="12"/>
      <c r="AK1475" s="12"/>
      <c r="AL1475" s="12"/>
      <c r="AM1475" s="12"/>
      <c r="AN1475" s="12"/>
      <c r="AO1475" s="12"/>
      <c r="AP1475" s="12"/>
      <c r="AQ1475" s="12"/>
      <c r="AR1475" s="12"/>
      <c r="AS1475" s="12"/>
      <c r="AT1475" s="12"/>
      <c r="AU1475" s="12"/>
      <c r="AV1475" s="12"/>
      <c r="AW1475" s="12"/>
      <c r="AX1475" s="12"/>
      <c r="AY1475" s="12"/>
      <c r="AZ1475" s="12"/>
      <c r="BA1475" s="12"/>
      <c r="BB1475" s="12"/>
      <c r="BC1475" s="12"/>
      <c r="BE1475" s="12"/>
      <c r="BF1475" s="12"/>
      <c r="BG1475" s="12"/>
      <c r="BH1475" s="12"/>
      <c r="BI1475" s="12"/>
      <c r="BJ1475" s="12"/>
      <c r="BK1475" s="12"/>
    </row>
    <row r="1476" spans="33:63" x14ac:dyDescent="0.15">
      <c r="AG1476" s="12"/>
      <c r="AH1476" s="12"/>
      <c r="AI1476" s="12"/>
      <c r="AJ1476" s="12"/>
      <c r="AK1476" s="12"/>
      <c r="AL1476" s="12"/>
      <c r="AM1476" s="12"/>
      <c r="AN1476" s="12"/>
      <c r="AO1476" s="12"/>
      <c r="AP1476" s="12"/>
      <c r="AQ1476" s="12"/>
      <c r="AR1476" s="12"/>
      <c r="AS1476" s="12"/>
      <c r="AT1476" s="12"/>
      <c r="AU1476" s="12"/>
      <c r="AV1476" s="12"/>
      <c r="AW1476" s="12"/>
      <c r="AX1476" s="12"/>
      <c r="AY1476" s="12"/>
      <c r="AZ1476" s="12"/>
      <c r="BA1476" s="12"/>
      <c r="BB1476" s="12"/>
      <c r="BC1476" s="12"/>
      <c r="BE1476" s="12"/>
      <c r="BF1476" s="12"/>
      <c r="BG1476" s="12"/>
      <c r="BH1476" s="12"/>
      <c r="BI1476" s="12"/>
      <c r="BJ1476" s="12"/>
      <c r="BK1476" s="12"/>
    </row>
    <row r="1477" spans="33:63" x14ac:dyDescent="0.15">
      <c r="AG1477" s="12"/>
      <c r="AH1477" s="12"/>
      <c r="AI1477" s="12"/>
      <c r="AJ1477" s="12"/>
      <c r="AK1477" s="12"/>
      <c r="AL1477" s="12"/>
      <c r="AM1477" s="12"/>
      <c r="AN1477" s="12"/>
      <c r="AO1477" s="12"/>
      <c r="AP1477" s="12"/>
      <c r="AQ1477" s="12"/>
      <c r="AR1477" s="12"/>
      <c r="AS1477" s="12"/>
      <c r="AT1477" s="12"/>
      <c r="AU1477" s="12"/>
      <c r="AV1477" s="12"/>
      <c r="AW1477" s="12"/>
      <c r="AX1477" s="12"/>
      <c r="AY1477" s="12"/>
      <c r="AZ1477" s="12"/>
      <c r="BA1477" s="12"/>
      <c r="BB1477" s="12"/>
      <c r="BC1477" s="12"/>
      <c r="BE1477" s="12"/>
      <c r="BF1477" s="12"/>
      <c r="BG1477" s="12"/>
      <c r="BH1477" s="12"/>
      <c r="BI1477" s="12"/>
      <c r="BJ1477" s="12"/>
      <c r="BK1477" s="12"/>
    </row>
    <row r="1478" spans="33:63" x14ac:dyDescent="0.15">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E1478" s="12"/>
      <c r="BF1478" s="12"/>
      <c r="BG1478" s="12"/>
      <c r="BH1478" s="12"/>
      <c r="BI1478" s="12"/>
      <c r="BJ1478" s="12"/>
      <c r="BK1478" s="12"/>
    </row>
    <row r="1479" spans="33:63" x14ac:dyDescent="0.15">
      <c r="AG1479" s="12"/>
      <c r="AH1479" s="12"/>
      <c r="AI1479" s="12"/>
      <c r="AJ1479" s="12"/>
      <c r="AK1479" s="12"/>
      <c r="AL1479" s="12"/>
      <c r="AM1479" s="12"/>
      <c r="AN1479" s="12"/>
      <c r="AO1479" s="12"/>
      <c r="AP1479" s="12"/>
      <c r="AQ1479" s="12"/>
      <c r="AR1479" s="12"/>
      <c r="AS1479" s="12"/>
      <c r="AT1479" s="12"/>
      <c r="AU1479" s="12"/>
      <c r="AV1479" s="12"/>
      <c r="AW1479" s="12"/>
      <c r="AX1479" s="12"/>
      <c r="AY1479" s="12"/>
      <c r="AZ1479" s="12"/>
      <c r="BA1479" s="12"/>
      <c r="BB1479" s="12"/>
      <c r="BC1479" s="12"/>
      <c r="BE1479" s="12"/>
      <c r="BF1479" s="12"/>
      <c r="BG1479" s="12"/>
      <c r="BH1479" s="12"/>
      <c r="BI1479" s="12"/>
      <c r="BJ1479" s="12"/>
      <c r="BK1479" s="12"/>
    </row>
    <row r="1480" spans="33:63" x14ac:dyDescent="0.15">
      <c r="AG1480" s="12"/>
      <c r="AH1480" s="12"/>
      <c r="AI1480" s="12"/>
      <c r="AJ1480" s="12"/>
      <c r="AK1480" s="12"/>
      <c r="AL1480" s="12"/>
      <c r="AM1480" s="12"/>
      <c r="AN1480" s="12"/>
      <c r="AO1480" s="12"/>
      <c r="AP1480" s="12"/>
      <c r="AQ1480" s="12"/>
      <c r="AR1480" s="12"/>
      <c r="AS1480" s="12"/>
      <c r="AT1480" s="12"/>
      <c r="AU1480" s="12"/>
      <c r="AV1480" s="12"/>
      <c r="AW1480" s="12"/>
      <c r="AX1480" s="12"/>
      <c r="AY1480" s="12"/>
      <c r="AZ1480" s="12"/>
      <c r="BA1480" s="12"/>
      <c r="BB1480" s="12"/>
      <c r="BC1480" s="12"/>
      <c r="BE1480" s="12"/>
      <c r="BF1480" s="12"/>
      <c r="BG1480" s="12"/>
      <c r="BH1480" s="12"/>
      <c r="BI1480" s="12"/>
      <c r="BJ1480" s="12"/>
      <c r="BK1480" s="12"/>
    </row>
    <row r="1481" spans="33:63" x14ac:dyDescent="0.15">
      <c r="AG1481" s="12"/>
      <c r="AH1481" s="12"/>
      <c r="AI1481" s="12"/>
      <c r="AJ1481" s="12"/>
      <c r="AK1481" s="12"/>
      <c r="AL1481" s="12"/>
      <c r="AM1481" s="12"/>
      <c r="AN1481" s="12"/>
      <c r="AO1481" s="12"/>
      <c r="AP1481" s="12"/>
      <c r="AQ1481" s="12"/>
      <c r="AR1481" s="12"/>
      <c r="AS1481" s="12"/>
      <c r="AT1481" s="12"/>
      <c r="AU1481" s="12"/>
      <c r="AV1481" s="12"/>
      <c r="AW1481" s="12"/>
      <c r="AX1481" s="12"/>
      <c r="AY1481" s="12"/>
      <c r="AZ1481" s="12"/>
      <c r="BA1481" s="12"/>
      <c r="BB1481" s="12"/>
      <c r="BC1481" s="12"/>
      <c r="BE1481" s="12"/>
      <c r="BF1481" s="12"/>
      <c r="BG1481" s="12"/>
      <c r="BH1481" s="12"/>
      <c r="BI1481" s="12"/>
      <c r="BJ1481" s="12"/>
      <c r="BK1481" s="12"/>
    </row>
    <row r="1482" spans="33:63" x14ac:dyDescent="0.15">
      <c r="AG1482" s="12"/>
      <c r="AH1482" s="12"/>
      <c r="AI1482" s="12"/>
      <c r="AJ1482" s="12"/>
      <c r="AK1482" s="12"/>
      <c r="AL1482" s="12"/>
      <c r="AM1482" s="12"/>
      <c r="AN1482" s="12"/>
      <c r="AO1482" s="12"/>
      <c r="AP1482" s="12"/>
      <c r="AQ1482" s="12"/>
      <c r="AR1482" s="12"/>
      <c r="AS1482" s="12"/>
      <c r="AT1482" s="12"/>
      <c r="AU1482" s="12"/>
      <c r="AV1482" s="12"/>
      <c r="AW1482" s="12"/>
      <c r="AX1482" s="12"/>
      <c r="AY1482" s="12"/>
      <c r="AZ1482" s="12"/>
      <c r="BA1482" s="12"/>
      <c r="BB1482" s="12"/>
      <c r="BC1482" s="12"/>
      <c r="BE1482" s="12"/>
      <c r="BF1482" s="12"/>
      <c r="BG1482" s="12"/>
      <c r="BH1482" s="12"/>
      <c r="BI1482" s="12"/>
      <c r="BJ1482" s="12"/>
      <c r="BK1482" s="12"/>
    </row>
    <row r="1483" spans="33:63" x14ac:dyDescent="0.15">
      <c r="AG1483" s="12"/>
      <c r="AH1483" s="12"/>
      <c r="AI1483" s="12"/>
      <c r="AJ1483" s="12"/>
      <c r="AK1483" s="12"/>
      <c r="AL1483" s="12"/>
      <c r="AM1483" s="12"/>
      <c r="AN1483" s="12"/>
      <c r="AO1483" s="12"/>
      <c r="AP1483" s="12"/>
      <c r="AQ1483" s="12"/>
      <c r="AR1483" s="12"/>
      <c r="AS1483" s="12"/>
      <c r="AT1483" s="12"/>
      <c r="AU1483" s="12"/>
      <c r="AV1483" s="12"/>
      <c r="AW1483" s="12"/>
      <c r="AX1483" s="12"/>
      <c r="AY1483" s="12"/>
      <c r="AZ1483" s="12"/>
      <c r="BA1483" s="12"/>
      <c r="BB1483" s="12"/>
      <c r="BC1483" s="12"/>
      <c r="BE1483" s="12"/>
      <c r="BF1483" s="12"/>
      <c r="BG1483" s="12"/>
      <c r="BH1483" s="12"/>
      <c r="BI1483" s="12"/>
      <c r="BJ1483" s="12"/>
      <c r="BK1483" s="12"/>
    </row>
    <row r="1484" spans="33:63" x14ac:dyDescent="0.15">
      <c r="AG1484" s="12"/>
      <c r="AH1484" s="12"/>
      <c r="AI1484" s="12"/>
      <c r="AJ1484" s="12"/>
      <c r="AK1484" s="12"/>
      <c r="AL1484" s="12"/>
      <c r="AM1484" s="12"/>
      <c r="AN1484" s="12"/>
      <c r="AO1484" s="12"/>
      <c r="AP1484" s="12"/>
      <c r="AQ1484" s="12"/>
      <c r="AR1484" s="12"/>
      <c r="AS1484" s="12"/>
      <c r="AT1484" s="12"/>
      <c r="AU1484" s="12"/>
      <c r="AV1484" s="12"/>
      <c r="AW1484" s="12"/>
      <c r="AX1484" s="12"/>
      <c r="AY1484" s="12"/>
      <c r="AZ1484" s="12"/>
      <c r="BA1484" s="12"/>
      <c r="BB1484" s="12"/>
      <c r="BC1484" s="12"/>
      <c r="BE1484" s="12"/>
      <c r="BF1484" s="12"/>
      <c r="BG1484" s="12"/>
      <c r="BH1484" s="12"/>
      <c r="BI1484" s="12"/>
      <c r="BJ1484" s="12"/>
      <c r="BK1484" s="12"/>
    </row>
    <row r="1485" spans="33:63" x14ac:dyDescent="0.15">
      <c r="AG1485" s="12"/>
      <c r="AH1485" s="12"/>
      <c r="AI1485" s="12"/>
      <c r="AJ1485" s="12"/>
      <c r="AK1485" s="12"/>
      <c r="AL1485" s="12"/>
      <c r="AM1485" s="12"/>
      <c r="AN1485" s="12"/>
      <c r="AO1485" s="12"/>
      <c r="AP1485" s="12"/>
      <c r="AQ1485" s="12"/>
      <c r="AR1485" s="12"/>
      <c r="AS1485" s="12"/>
      <c r="AT1485" s="12"/>
      <c r="AU1485" s="12"/>
      <c r="AV1485" s="12"/>
      <c r="AW1485" s="12"/>
      <c r="AX1485" s="12"/>
      <c r="AY1485" s="12"/>
      <c r="AZ1485" s="12"/>
      <c r="BA1485" s="12"/>
      <c r="BB1485" s="12"/>
      <c r="BC1485" s="12"/>
      <c r="BE1485" s="12"/>
      <c r="BF1485" s="12"/>
      <c r="BG1485" s="12"/>
      <c r="BH1485" s="12"/>
      <c r="BI1485" s="12"/>
      <c r="BJ1485" s="12"/>
      <c r="BK1485" s="12"/>
    </row>
    <row r="1486" spans="33:63" x14ac:dyDescent="0.15">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E1486" s="12"/>
      <c r="BF1486" s="12"/>
      <c r="BG1486" s="12"/>
      <c r="BH1486" s="12"/>
      <c r="BI1486" s="12"/>
      <c r="BJ1486" s="12"/>
      <c r="BK1486" s="12"/>
    </row>
    <row r="1487" spans="33:63" x14ac:dyDescent="0.15">
      <c r="AG1487" s="12"/>
      <c r="AH1487" s="12"/>
      <c r="AI1487" s="12"/>
      <c r="AJ1487" s="12"/>
      <c r="AK1487" s="12"/>
      <c r="AL1487" s="12"/>
      <c r="AM1487" s="12"/>
      <c r="AN1487" s="12"/>
      <c r="AO1487" s="12"/>
      <c r="AP1487" s="12"/>
      <c r="AQ1487" s="12"/>
      <c r="AR1487" s="12"/>
      <c r="AS1487" s="12"/>
      <c r="AT1487" s="12"/>
      <c r="AU1487" s="12"/>
      <c r="AV1487" s="12"/>
      <c r="AW1487" s="12"/>
      <c r="AX1487" s="12"/>
      <c r="AY1487" s="12"/>
      <c r="AZ1487" s="12"/>
      <c r="BA1487" s="12"/>
      <c r="BB1487" s="12"/>
      <c r="BC1487" s="12"/>
      <c r="BE1487" s="12"/>
      <c r="BF1487" s="12"/>
      <c r="BG1487" s="12"/>
      <c r="BH1487" s="12"/>
      <c r="BI1487" s="12"/>
      <c r="BJ1487" s="12"/>
      <c r="BK1487" s="12"/>
    </row>
    <row r="1488" spans="33:63" x14ac:dyDescent="0.15">
      <c r="AG1488" s="12"/>
      <c r="AH1488" s="12"/>
      <c r="AI1488" s="12"/>
      <c r="AJ1488" s="12"/>
      <c r="AK1488" s="12"/>
      <c r="AL1488" s="12"/>
      <c r="AM1488" s="12"/>
      <c r="AN1488" s="12"/>
      <c r="AO1488" s="12"/>
      <c r="AP1488" s="12"/>
      <c r="AQ1488" s="12"/>
      <c r="AR1488" s="12"/>
      <c r="AS1488" s="12"/>
      <c r="AT1488" s="12"/>
      <c r="AU1488" s="12"/>
      <c r="AV1488" s="12"/>
      <c r="AW1488" s="12"/>
      <c r="AX1488" s="12"/>
      <c r="AY1488" s="12"/>
      <c r="AZ1488" s="12"/>
      <c r="BA1488" s="12"/>
      <c r="BB1488" s="12"/>
      <c r="BC1488" s="12"/>
      <c r="BE1488" s="12"/>
      <c r="BF1488" s="12"/>
      <c r="BG1488" s="12"/>
      <c r="BH1488" s="12"/>
      <c r="BI1488" s="12"/>
      <c r="BJ1488" s="12"/>
      <c r="BK1488" s="12"/>
    </row>
    <row r="1489" spans="33:63" x14ac:dyDescent="0.15">
      <c r="AG1489" s="12"/>
      <c r="AH1489" s="12"/>
      <c r="AI1489" s="12"/>
      <c r="AJ1489" s="12"/>
      <c r="AK1489" s="12"/>
      <c r="AL1489" s="12"/>
      <c r="AM1489" s="12"/>
      <c r="AN1489" s="12"/>
      <c r="AO1489" s="12"/>
      <c r="AP1489" s="12"/>
      <c r="AQ1489" s="12"/>
      <c r="AR1489" s="12"/>
      <c r="AS1489" s="12"/>
      <c r="AT1489" s="12"/>
      <c r="AU1489" s="12"/>
      <c r="AV1489" s="12"/>
      <c r="AW1489" s="12"/>
      <c r="AX1489" s="12"/>
      <c r="AY1489" s="12"/>
      <c r="AZ1489" s="12"/>
      <c r="BA1489" s="12"/>
      <c r="BB1489" s="12"/>
      <c r="BC1489" s="12"/>
      <c r="BE1489" s="12"/>
      <c r="BF1489" s="12"/>
      <c r="BG1489" s="12"/>
      <c r="BH1489" s="12"/>
      <c r="BI1489" s="12"/>
      <c r="BJ1489" s="12"/>
      <c r="BK1489" s="12"/>
    </row>
    <row r="1490" spans="33:63" x14ac:dyDescent="0.15">
      <c r="AG1490" s="12"/>
      <c r="AH1490" s="12"/>
      <c r="AI1490" s="12"/>
      <c r="AJ1490" s="12"/>
      <c r="AK1490" s="12"/>
      <c r="AL1490" s="12"/>
      <c r="AM1490" s="12"/>
      <c r="AN1490" s="12"/>
      <c r="AO1490" s="12"/>
      <c r="AP1490" s="12"/>
      <c r="AQ1490" s="12"/>
      <c r="AR1490" s="12"/>
      <c r="AS1490" s="12"/>
      <c r="AT1490" s="12"/>
      <c r="AU1490" s="12"/>
      <c r="AV1490" s="12"/>
      <c r="AW1490" s="12"/>
      <c r="AX1490" s="12"/>
      <c r="AY1490" s="12"/>
      <c r="AZ1490" s="12"/>
      <c r="BA1490" s="12"/>
      <c r="BB1490" s="12"/>
      <c r="BC1490" s="12"/>
      <c r="BE1490" s="12"/>
      <c r="BF1490" s="12"/>
      <c r="BG1490" s="12"/>
      <c r="BH1490" s="12"/>
      <c r="BI1490" s="12"/>
      <c r="BJ1490" s="12"/>
      <c r="BK1490" s="12"/>
    </row>
    <row r="1491" spans="33:63" x14ac:dyDescent="0.15">
      <c r="AG1491" s="12"/>
      <c r="AH1491" s="12"/>
      <c r="AI1491" s="12"/>
      <c r="AJ1491" s="12"/>
      <c r="AK1491" s="12"/>
      <c r="AL1491" s="12"/>
      <c r="AM1491" s="12"/>
      <c r="AN1491" s="12"/>
      <c r="AO1491" s="12"/>
      <c r="AP1491" s="12"/>
      <c r="AQ1491" s="12"/>
      <c r="AR1491" s="12"/>
      <c r="AS1491" s="12"/>
      <c r="AT1491" s="12"/>
      <c r="AU1491" s="12"/>
      <c r="AV1491" s="12"/>
      <c r="AW1491" s="12"/>
      <c r="AX1491" s="12"/>
      <c r="AY1491" s="12"/>
      <c r="AZ1491" s="12"/>
      <c r="BA1491" s="12"/>
      <c r="BB1491" s="12"/>
      <c r="BC1491" s="12"/>
      <c r="BE1491" s="12"/>
      <c r="BF1491" s="12"/>
      <c r="BG1491" s="12"/>
      <c r="BH1491" s="12"/>
      <c r="BI1491" s="12"/>
      <c r="BJ1491" s="12"/>
      <c r="BK1491" s="12"/>
    </row>
    <row r="1492" spans="33:63" x14ac:dyDescent="0.15">
      <c r="AG1492" s="12"/>
      <c r="AH1492" s="12"/>
      <c r="AI1492" s="12"/>
      <c r="AJ1492" s="12"/>
      <c r="AK1492" s="12"/>
      <c r="AL1492" s="12"/>
      <c r="AM1492" s="12"/>
      <c r="AN1492" s="12"/>
      <c r="AO1492" s="12"/>
      <c r="AP1492" s="12"/>
      <c r="AQ1492" s="12"/>
      <c r="AR1492" s="12"/>
      <c r="AS1492" s="12"/>
      <c r="AT1492" s="12"/>
      <c r="AU1492" s="12"/>
      <c r="AV1492" s="12"/>
      <c r="AW1492" s="12"/>
      <c r="AX1492" s="12"/>
      <c r="AY1492" s="12"/>
      <c r="AZ1492" s="12"/>
      <c r="BA1492" s="12"/>
      <c r="BB1492" s="12"/>
      <c r="BC1492" s="12"/>
      <c r="BE1492" s="12"/>
      <c r="BF1492" s="12"/>
      <c r="BG1492" s="12"/>
      <c r="BH1492" s="12"/>
      <c r="BI1492" s="12"/>
      <c r="BJ1492" s="12"/>
      <c r="BK1492" s="12"/>
    </row>
    <row r="1493" spans="33:63" x14ac:dyDescent="0.15">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c r="BB1493" s="12"/>
      <c r="BC1493" s="12"/>
      <c r="BE1493" s="12"/>
      <c r="BF1493" s="12"/>
      <c r="BG1493" s="12"/>
      <c r="BH1493" s="12"/>
      <c r="BI1493" s="12"/>
      <c r="BJ1493" s="12"/>
      <c r="BK1493" s="12"/>
    </row>
    <row r="1494" spans="33:63" x14ac:dyDescent="0.15">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E1494" s="12"/>
      <c r="BF1494" s="12"/>
      <c r="BG1494" s="12"/>
      <c r="BH1494" s="12"/>
      <c r="BI1494" s="12"/>
      <c r="BJ1494" s="12"/>
      <c r="BK1494" s="12"/>
    </row>
    <row r="1495" spans="33:63" x14ac:dyDescent="0.15">
      <c r="AG1495" s="12"/>
      <c r="AH1495" s="12"/>
      <c r="AI1495" s="12"/>
      <c r="AJ1495" s="12"/>
      <c r="AK1495" s="12"/>
      <c r="AL1495" s="12"/>
      <c r="AM1495" s="12"/>
      <c r="AN1495" s="12"/>
      <c r="AO1495" s="12"/>
      <c r="AP1495" s="12"/>
      <c r="AQ1495" s="12"/>
      <c r="AR1495" s="12"/>
      <c r="AS1495" s="12"/>
      <c r="AT1495" s="12"/>
      <c r="AU1495" s="12"/>
      <c r="AV1495" s="12"/>
      <c r="AW1495" s="12"/>
      <c r="AX1495" s="12"/>
      <c r="AY1495" s="12"/>
      <c r="AZ1495" s="12"/>
      <c r="BA1495" s="12"/>
      <c r="BB1495" s="12"/>
      <c r="BC1495" s="12"/>
      <c r="BE1495" s="12"/>
      <c r="BF1495" s="12"/>
      <c r="BG1495" s="12"/>
      <c r="BH1495" s="12"/>
      <c r="BI1495" s="12"/>
      <c r="BJ1495" s="12"/>
      <c r="BK1495" s="12"/>
    </row>
    <row r="1496" spans="33:63" x14ac:dyDescent="0.15">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c r="BB1496" s="12"/>
      <c r="BC1496" s="12"/>
      <c r="BE1496" s="12"/>
      <c r="BF1496" s="12"/>
      <c r="BG1496" s="12"/>
      <c r="BH1496" s="12"/>
      <c r="BI1496" s="12"/>
      <c r="BJ1496" s="12"/>
      <c r="BK1496" s="12"/>
    </row>
    <row r="1497" spans="33:63" x14ac:dyDescent="0.15">
      <c r="AG1497" s="12"/>
      <c r="AH1497" s="12"/>
      <c r="AI1497" s="12"/>
      <c r="AJ1497" s="12"/>
      <c r="AK1497" s="12"/>
      <c r="AL1497" s="12"/>
      <c r="AM1497" s="12"/>
      <c r="AN1497" s="12"/>
      <c r="AO1497" s="12"/>
      <c r="AP1497" s="12"/>
      <c r="AQ1497" s="12"/>
      <c r="AR1497" s="12"/>
      <c r="AS1497" s="12"/>
      <c r="AT1497" s="12"/>
      <c r="AU1497" s="12"/>
      <c r="AV1497" s="12"/>
      <c r="AW1497" s="12"/>
      <c r="AX1497" s="12"/>
      <c r="AY1497" s="12"/>
      <c r="AZ1497" s="12"/>
      <c r="BA1497" s="12"/>
      <c r="BB1497" s="12"/>
      <c r="BC1497" s="12"/>
      <c r="BE1497" s="12"/>
      <c r="BF1497" s="12"/>
      <c r="BG1497" s="12"/>
      <c r="BH1497" s="12"/>
      <c r="BI1497" s="12"/>
      <c r="BJ1497" s="12"/>
      <c r="BK1497" s="12"/>
    </row>
    <row r="1498" spans="33:63" x14ac:dyDescent="0.15">
      <c r="AG1498" s="12"/>
      <c r="AH1498" s="12"/>
      <c r="AI1498" s="12"/>
      <c r="AJ1498" s="12"/>
      <c r="AK1498" s="12"/>
      <c r="AL1498" s="12"/>
      <c r="AM1498" s="12"/>
      <c r="AN1498" s="12"/>
      <c r="AO1498" s="12"/>
      <c r="AP1498" s="12"/>
      <c r="AQ1498" s="12"/>
      <c r="AR1498" s="12"/>
      <c r="AS1498" s="12"/>
      <c r="AT1498" s="12"/>
      <c r="AU1498" s="12"/>
      <c r="AV1498" s="12"/>
      <c r="AW1498" s="12"/>
      <c r="AX1498" s="12"/>
      <c r="AY1498" s="12"/>
      <c r="AZ1498" s="12"/>
      <c r="BA1498" s="12"/>
      <c r="BB1498" s="12"/>
      <c r="BC1498" s="12"/>
      <c r="BE1498" s="12"/>
      <c r="BF1498" s="12"/>
      <c r="BG1498" s="12"/>
      <c r="BH1498" s="12"/>
      <c r="BI1498" s="12"/>
      <c r="BJ1498" s="12"/>
      <c r="BK1498" s="12"/>
    </row>
    <row r="1499" spans="33:63" x14ac:dyDescent="0.15">
      <c r="AG1499" s="12"/>
      <c r="AH1499" s="12"/>
      <c r="AI1499" s="12"/>
      <c r="AJ1499" s="12"/>
      <c r="AK1499" s="12"/>
      <c r="AL1499" s="12"/>
      <c r="AM1499" s="12"/>
      <c r="AN1499" s="12"/>
      <c r="AO1499" s="12"/>
      <c r="AP1499" s="12"/>
      <c r="AQ1499" s="12"/>
      <c r="AR1499" s="12"/>
      <c r="AS1499" s="12"/>
      <c r="AT1499" s="12"/>
      <c r="AU1499" s="12"/>
      <c r="AV1499" s="12"/>
      <c r="AW1499" s="12"/>
      <c r="AX1499" s="12"/>
      <c r="AY1499" s="12"/>
      <c r="AZ1499" s="12"/>
      <c r="BA1499" s="12"/>
      <c r="BB1499" s="12"/>
      <c r="BC1499" s="12"/>
      <c r="BE1499" s="12"/>
      <c r="BF1499" s="12"/>
      <c r="BG1499" s="12"/>
      <c r="BH1499" s="12"/>
      <c r="BI1499" s="12"/>
      <c r="BJ1499" s="12"/>
      <c r="BK1499" s="12"/>
    </row>
    <row r="1500" spans="33:63" x14ac:dyDescent="0.15">
      <c r="AG1500" s="12"/>
      <c r="AH1500" s="12"/>
      <c r="AI1500" s="12"/>
      <c r="AJ1500" s="12"/>
      <c r="AK1500" s="12"/>
      <c r="AL1500" s="12"/>
      <c r="AM1500" s="12"/>
      <c r="AN1500" s="12"/>
      <c r="AO1500" s="12"/>
      <c r="AP1500" s="12"/>
      <c r="AQ1500" s="12"/>
      <c r="AR1500" s="12"/>
      <c r="AS1500" s="12"/>
      <c r="AT1500" s="12"/>
      <c r="AU1500" s="12"/>
      <c r="AV1500" s="12"/>
      <c r="AW1500" s="12"/>
      <c r="AX1500" s="12"/>
      <c r="AY1500" s="12"/>
      <c r="AZ1500" s="12"/>
      <c r="BA1500" s="12"/>
      <c r="BB1500" s="12"/>
      <c r="BC1500" s="12"/>
      <c r="BE1500" s="12"/>
      <c r="BF1500" s="12"/>
      <c r="BG1500" s="12"/>
      <c r="BH1500" s="12"/>
      <c r="BI1500" s="12"/>
      <c r="BJ1500" s="12"/>
      <c r="BK1500" s="12"/>
    </row>
    <row r="1501" spans="33:63" x14ac:dyDescent="0.15">
      <c r="AG1501" s="12"/>
      <c r="AH1501" s="12"/>
      <c r="AI1501" s="12"/>
      <c r="AJ1501" s="12"/>
      <c r="AK1501" s="12"/>
      <c r="AL1501" s="12"/>
      <c r="AM1501" s="12"/>
      <c r="AN1501" s="12"/>
      <c r="AO1501" s="12"/>
      <c r="AP1501" s="12"/>
      <c r="AQ1501" s="12"/>
      <c r="AR1501" s="12"/>
      <c r="AS1501" s="12"/>
      <c r="AT1501" s="12"/>
      <c r="AU1501" s="12"/>
      <c r="AV1501" s="12"/>
      <c r="AW1501" s="12"/>
      <c r="AX1501" s="12"/>
      <c r="AY1501" s="12"/>
      <c r="AZ1501" s="12"/>
      <c r="BA1501" s="12"/>
      <c r="BB1501" s="12"/>
      <c r="BC1501" s="12"/>
      <c r="BE1501" s="12"/>
      <c r="BF1501" s="12"/>
      <c r="BG1501" s="12"/>
      <c r="BH1501" s="12"/>
      <c r="BI1501" s="12"/>
      <c r="BJ1501" s="12"/>
      <c r="BK1501" s="12"/>
    </row>
    <row r="1502" spans="33:63" x14ac:dyDescent="0.15">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E1502" s="12"/>
      <c r="BF1502" s="12"/>
      <c r="BG1502" s="12"/>
      <c r="BH1502" s="12"/>
      <c r="BI1502" s="12"/>
      <c r="BJ1502" s="12"/>
      <c r="BK1502" s="12"/>
    </row>
    <row r="1503" spans="33:63" x14ac:dyDescent="0.15">
      <c r="AG1503" s="12"/>
      <c r="AH1503" s="12"/>
      <c r="AI1503" s="12"/>
      <c r="AJ1503" s="12"/>
      <c r="AK1503" s="12"/>
      <c r="AL1503" s="12"/>
      <c r="AM1503" s="12"/>
      <c r="AN1503" s="12"/>
      <c r="AO1503" s="12"/>
      <c r="AP1503" s="12"/>
      <c r="AQ1503" s="12"/>
      <c r="AR1503" s="12"/>
      <c r="AS1503" s="12"/>
      <c r="AT1503" s="12"/>
      <c r="AU1503" s="12"/>
      <c r="AV1503" s="12"/>
      <c r="AW1503" s="12"/>
      <c r="AX1503" s="12"/>
      <c r="AY1503" s="12"/>
      <c r="AZ1503" s="12"/>
      <c r="BA1503" s="12"/>
      <c r="BB1503" s="12"/>
      <c r="BC1503" s="12"/>
      <c r="BE1503" s="12"/>
      <c r="BF1503" s="12"/>
      <c r="BG1503" s="12"/>
      <c r="BH1503" s="12"/>
      <c r="BI1503" s="12"/>
      <c r="BJ1503" s="12"/>
      <c r="BK1503" s="12"/>
    </row>
    <row r="1504" spans="33:63" x14ac:dyDescent="0.15">
      <c r="AG1504" s="12"/>
      <c r="AH1504" s="12"/>
      <c r="AI1504" s="12"/>
      <c r="AJ1504" s="12"/>
      <c r="AK1504" s="12"/>
      <c r="AL1504" s="12"/>
      <c r="AM1504" s="12"/>
      <c r="AN1504" s="12"/>
      <c r="AO1504" s="12"/>
      <c r="AP1504" s="12"/>
      <c r="AQ1504" s="12"/>
      <c r="AR1504" s="12"/>
      <c r="AS1504" s="12"/>
      <c r="AT1504" s="12"/>
      <c r="AU1504" s="12"/>
      <c r="AV1504" s="12"/>
      <c r="AW1504" s="12"/>
      <c r="AX1504" s="12"/>
      <c r="AY1504" s="12"/>
      <c r="AZ1504" s="12"/>
      <c r="BA1504" s="12"/>
      <c r="BB1504" s="12"/>
      <c r="BC1504" s="12"/>
      <c r="BE1504" s="12"/>
      <c r="BF1504" s="12"/>
      <c r="BG1504" s="12"/>
      <c r="BH1504" s="12"/>
      <c r="BI1504" s="12"/>
      <c r="BJ1504" s="12"/>
      <c r="BK1504" s="12"/>
    </row>
    <row r="1505" spans="33:63" x14ac:dyDescent="0.15">
      <c r="AG1505" s="12"/>
      <c r="AH1505" s="12"/>
      <c r="AI1505" s="12"/>
      <c r="AJ1505" s="12"/>
      <c r="AK1505" s="12"/>
      <c r="AL1505" s="12"/>
      <c r="AM1505" s="12"/>
      <c r="AN1505" s="12"/>
      <c r="AO1505" s="12"/>
      <c r="AP1505" s="12"/>
      <c r="AQ1505" s="12"/>
      <c r="AR1505" s="12"/>
      <c r="AS1505" s="12"/>
      <c r="AT1505" s="12"/>
      <c r="AU1505" s="12"/>
      <c r="AV1505" s="12"/>
      <c r="AW1505" s="12"/>
      <c r="AX1505" s="12"/>
      <c r="AY1505" s="12"/>
      <c r="AZ1505" s="12"/>
      <c r="BA1505" s="12"/>
      <c r="BB1505" s="12"/>
      <c r="BC1505" s="12"/>
      <c r="BE1505" s="12"/>
      <c r="BF1505" s="12"/>
      <c r="BG1505" s="12"/>
      <c r="BH1505" s="12"/>
      <c r="BI1505" s="12"/>
      <c r="BJ1505" s="12"/>
      <c r="BK1505" s="12"/>
    </row>
    <row r="1506" spans="33:63" x14ac:dyDescent="0.15">
      <c r="AG1506" s="12"/>
      <c r="AH1506" s="12"/>
      <c r="AI1506" s="12"/>
      <c r="AJ1506" s="12"/>
      <c r="AK1506" s="12"/>
      <c r="AL1506" s="12"/>
      <c r="AM1506" s="12"/>
      <c r="AN1506" s="12"/>
      <c r="AO1506" s="12"/>
      <c r="AP1506" s="12"/>
      <c r="AQ1506" s="12"/>
      <c r="AR1506" s="12"/>
      <c r="AS1506" s="12"/>
      <c r="AT1506" s="12"/>
      <c r="AU1506" s="12"/>
      <c r="AV1506" s="12"/>
      <c r="AW1506" s="12"/>
      <c r="AX1506" s="12"/>
      <c r="AY1506" s="12"/>
      <c r="AZ1506" s="12"/>
      <c r="BA1506" s="12"/>
      <c r="BB1506" s="12"/>
      <c r="BC1506" s="12"/>
      <c r="BE1506" s="12"/>
      <c r="BF1506" s="12"/>
      <c r="BG1506" s="12"/>
      <c r="BH1506" s="12"/>
      <c r="BI1506" s="12"/>
      <c r="BJ1506" s="12"/>
      <c r="BK1506" s="12"/>
    </row>
    <row r="1507" spans="33:63" x14ac:dyDescent="0.15">
      <c r="AG1507" s="12"/>
      <c r="AH1507" s="12"/>
      <c r="AI1507" s="12"/>
      <c r="AJ1507" s="12"/>
      <c r="AK1507" s="12"/>
      <c r="AL1507" s="12"/>
      <c r="AM1507" s="12"/>
      <c r="AN1507" s="12"/>
      <c r="AO1507" s="12"/>
      <c r="AP1507" s="12"/>
      <c r="AQ1507" s="12"/>
      <c r="AR1507" s="12"/>
      <c r="AS1507" s="12"/>
      <c r="AT1507" s="12"/>
      <c r="AU1507" s="12"/>
      <c r="AV1507" s="12"/>
      <c r="AW1507" s="12"/>
      <c r="AX1507" s="12"/>
      <c r="AY1507" s="12"/>
      <c r="AZ1507" s="12"/>
      <c r="BA1507" s="12"/>
      <c r="BB1507" s="12"/>
      <c r="BC1507" s="12"/>
      <c r="BE1507" s="12"/>
      <c r="BF1507" s="12"/>
      <c r="BG1507" s="12"/>
      <c r="BH1507" s="12"/>
      <c r="BI1507" s="12"/>
      <c r="BJ1507" s="12"/>
      <c r="BK1507" s="12"/>
    </row>
    <row r="1508" spans="33:63" x14ac:dyDescent="0.15">
      <c r="AG1508" s="12"/>
      <c r="AH1508" s="12"/>
      <c r="AI1508" s="12"/>
      <c r="AJ1508" s="12"/>
      <c r="AK1508" s="12"/>
      <c r="AL1508" s="12"/>
      <c r="AM1508" s="12"/>
      <c r="AN1508" s="12"/>
      <c r="AO1508" s="12"/>
      <c r="AP1508" s="12"/>
      <c r="AQ1508" s="12"/>
      <c r="AR1508" s="12"/>
      <c r="AS1508" s="12"/>
      <c r="AT1508" s="12"/>
      <c r="AU1508" s="12"/>
      <c r="AV1508" s="12"/>
      <c r="AW1508" s="12"/>
      <c r="AX1508" s="12"/>
      <c r="AY1508" s="12"/>
      <c r="AZ1508" s="12"/>
      <c r="BA1508" s="12"/>
      <c r="BB1508" s="12"/>
      <c r="BC1508" s="12"/>
      <c r="BE1508" s="12"/>
      <c r="BF1508" s="12"/>
      <c r="BG1508" s="12"/>
      <c r="BH1508" s="12"/>
      <c r="BI1508" s="12"/>
      <c r="BJ1508" s="12"/>
      <c r="BK1508" s="12"/>
    </row>
    <row r="1509" spans="33:63" x14ac:dyDescent="0.15">
      <c r="AG1509" s="12"/>
      <c r="AH1509" s="12"/>
      <c r="AI1509" s="12"/>
      <c r="AJ1509" s="12"/>
      <c r="AK1509" s="12"/>
      <c r="AL1509" s="12"/>
      <c r="AM1509" s="12"/>
      <c r="AN1509" s="12"/>
      <c r="AO1509" s="12"/>
      <c r="AP1509" s="12"/>
      <c r="AQ1509" s="12"/>
      <c r="AR1509" s="12"/>
      <c r="AS1509" s="12"/>
      <c r="AT1509" s="12"/>
      <c r="AU1509" s="12"/>
      <c r="AV1509" s="12"/>
      <c r="AW1509" s="12"/>
      <c r="AX1509" s="12"/>
      <c r="AY1509" s="12"/>
      <c r="AZ1509" s="12"/>
      <c r="BA1509" s="12"/>
      <c r="BB1509" s="12"/>
      <c r="BC1509" s="12"/>
      <c r="BE1509" s="12"/>
      <c r="BF1509" s="12"/>
      <c r="BG1509" s="12"/>
      <c r="BH1509" s="12"/>
      <c r="BI1509" s="12"/>
      <c r="BJ1509" s="12"/>
      <c r="BK1509" s="12"/>
    </row>
    <row r="1510" spans="33:63" x14ac:dyDescent="0.15">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E1510" s="12"/>
      <c r="BF1510" s="12"/>
      <c r="BG1510" s="12"/>
      <c r="BH1510" s="12"/>
      <c r="BI1510" s="12"/>
      <c r="BJ1510" s="12"/>
      <c r="BK1510" s="12"/>
    </row>
    <row r="1511" spans="33:63" x14ac:dyDescent="0.15">
      <c r="AG1511" s="12"/>
      <c r="AH1511" s="12"/>
      <c r="AI1511" s="12"/>
      <c r="AJ1511" s="12"/>
      <c r="AK1511" s="12"/>
      <c r="AL1511" s="12"/>
      <c r="AM1511" s="12"/>
      <c r="AN1511" s="12"/>
      <c r="AO1511" s="12"/>
      <c r="AP1511" s="12"/>
      <c r="AQ1511" s="12"/>
      <c r="AR1511" s="12"/>
      <c r="AS1511" s="12"/>
      <c r="AT1511" s="12"/>
      <c r="AU1511" s="12"/>
      <c r="AV1511" s="12"/>
      <c r="AW1511" s="12"/>
      <c r="AX1511" s="12"/>
      <c r="AY1511" s="12"/>
      <c r="AZ1511" s="12"/>
      <c r="BA1511" s="12"/>
      <c r="BB1511" s="12"/>
      <c r="BC1511" s="12"/>
      <c r="BE1511" s="12"/>
      <c r="BF1511" s="12"/>
      <c r="BG1511" s="12"/>
      <c r="BH1511" s="12"/>
      <c r="BI1511" s="12"/>
      <c r="BJ1511" s="12"/>
      <c r="BK1511" s="12"/>
    </row>
    <row r="1512" spans="33:63" x14ac:dyDescent="0.15">
      <c r="AG1512" s="12"/>
      <c r="AH1512" s="12"/>
      <c r="AI1512" s="12"/>
      <c r="AJ1512" s="12"/>
      <c r="AK1512" s="12"/>
      <c r="AL1512" s="12"/>
      <c r="AM1512" s="12"/>
      <c r="AN1512" s="12"/>
      <c r="AO1512" s="12"/>
      <c r="AP1512" s="12"/>
      <c r="AQ1512" s="12"/>
      <c r="AR1512" s="12"/>
      <c r="AS1512" s="12"/>
      <c r="AT1512" s="12"/>
      <c r="AU1512" s="12"/>
      <c r="AV1512" s="12"/>
      <c r="AW1512" s="12"/>
      <c r="AX1512" s="12"/>
      <c r="AY1512" s="12"/>
      <c r="AZ1512" s="12"/>
      <c r="BA1512" s="12"/>
      <c r="BB1512" s="12"/>
      <c r="BC1512" s="12"/>
      <c r="BE1512" s="12"/>
      <c r="BF1512" s="12"/>
      <c r="BG1512" s="12"/>
      <c r="BH1512" s="12"/>
      <c r="BI1512" s="12"/>
      <c r="BJ1512" s="12"/>
      <c r="BK1512" s="12"/>
    </row>
    <row r="1513" spans="33:63" x14ac:dyDescent="0.15">
      <c r="AG1513" s="12"/>
      <c r="AH1513" s="12"/>
      <c r="AI1513" s="12"/>
      <c r="AJ1513" s="12"/>
      <c r="AK1513" s="12"/>
      <c r="AL1513" s="12"/>
      <c r="AM1513" s="12"/>
      <c r="AN1513" s="12"/>
      <c r="AO1513" s="12"/>
      <c r="AP1513" s="12"/>
      <c r="AQ1513" s="12"/>
      <c r="AR1513" s="12"/>
      <c r="AS1513" s="12"/>
      <c r="AT1513" s="12"/>
      <c r="AU1513" s="12"/>
      <c r="AV1513" s="12"/>
      <c r="AW1513" s="12"/>
      <c r="AX1513" s="12"/>
      <c r="AY1513" s="12"/>
      <c r="AZ1513" s="12"/>
      <c r="BA1513" s="12"/>
      <c r="BB1513" s="12"/>
      <c r="BC1513" s="12"/>
      <c r="BE1513" s="12"/>
      <c r="BF1513" s="12"/>
      <c r="BG1513" s="12"/>
      <c r="BH1513" s="12"/>
      <c r="BI1513" s="12"/>
      <c r="BJ1513" s="12"/>
      <c r="BK1513" s="12"/>
    </row>
    <row r="1514" spans="33:63" x14ac:dyDescent="0.15">
      <c r="AG1514" s="12"/>
      <c r="AH1514" s="12"/>
      <c r="AI1514" s="12"/>
      <c r="AJ1514" s="12"/>
      <c r="AK1514" s="12"/>
      <c r="AL1514" s="12"/>
      <c r="AM1514" s="12"/>
      <c r="AN1514" s="12"/>
      <c r="AO1514" s="12"/>
      <c r="AP1514" s="12"/>
      <c r="AQ1514" s="12"/>
      <c r="AR1514" s="12"/>
      <c r="AS1514" s="12"/>
      <c r="AT1514" s="12"/>
      <c r="AU1514" s="12"/>
      <c r="AV1514" s="12"/>
      <c r="AW1514" s="12"/>
      <c r="AX1514" s="12"/>
      <c r="AY1514" s="12"/>
      <c r="AZ1514" s="12"/>
      <c r="BA1514" s="12"/>
      <c r="BB1514" s="12"/>
      <c r="BC1514" s="12"/>
      <c r="BE1514" s="12"/>
      <c r="BF1514" s="12"/>
      <c r="BG1514" s="12"/>
      <c r="BH1514" s="12"/>
      <c r="BI1514" s="12"/>
      <c r="BJ1514" s="12"/>
      <c r="BK1514" s="12"/>
    </row>
    <row r="1515" spans="33:63" x14ac:dyDescent="0.15">
      <c r="AG1515" s="12"/>
      <c r="AH1515" s="12"/>
      <c r="AI1515" s="12"/>
      <c r="AJ1515" s="12"/>
      <c r="AK1515" s="12"/>
      <c r="AL1515" s="12"/>
      <c r="AM1515" s="12"/>
      <c r="AN1515" s="12"/>
      <c r="AO1515" s="12"/>
      <c r="AP1515" s="12"/>
      <c r="AQ1515" s="12"/>
      <c r="AR1515" s="12"/>
      <c r="AS1515" s="12"/>
      <c r="AT1515" s="12"/>
      <c r="AU1515" s="12"/>
      <c r="AV1515" s="12"/>
      <c r="AW1515" s="12"/>
      <c r="AX1515" s="12"/>
      <c r="AY1515" s="12"/>
      <c r="AZ1515" s="12"/>
      <c r="BA1515" s="12"/>
      <c r="BB1515" s="12"/>
      <c r="BC1515" s="12"/>
      <c r="BE1515" s="12"/>
      <c r="BF1515" s="12"/>
      <c r="BG1515" s="12"/>
      <c r="BH1515" s="12"/>
      <c r="BI1515" s="12"/>
      <c r="BJ1515" s="12"/>
      <c r="BK1515" s="12"/>
    </row>
    <row r="1516" spans="33:63" x14ac:dyDescent="0.15">
      <c r="AG1516" s="12"/>
      <c r="AH1516" s="12"/>
      <c r="AI1516" s="12"/>
      <c r="AJ1516" s="12"/>
      <c r="AK1516" s="12"/>
      <c r="AL1516" s="12"/>
      <c r="AM1516" s="12"/>
      <c r="AN1516" s="12"/>
      <c r="AO1516" s="12"/>
      <c r="AP1516" s="12"/>
      <c r="AQ1516" s="12"/>
      <c r="AR1516" s="12"/>
      <c r="AS1516" s="12"/>
      <c r="AT1516" s="12"/>
      <c r="AU1516" s="12"/>
      <c r="AV1516" s="12"/>
      <c r="AW1516" s="12"/>
      <c r="AX1516" s="12"/>
      <c r="AY1516" s="12"/>
      <c r="AZ1516" s="12"/>
      <c r="BA1516" s="12"/>
      <c r="BB1516" s="12"/>
      <c r="BC1516" s="12"/>
      <c r="BE1516" s="12"/>
      <c r="BF1516" s="12"/>
      <c r="BG1516" s="12"/>
      <c r="BH1516" s="12"/>
      <c r="BI1516" s="12"/>
      <c r="BJ1516" s="12"/>
      <c r="BK1516" s="12"/>
    </row>
    <row r="1517" spans="33:63" x14ac:dyDescent="0.15">
      <c r="AG1517" s="12"/>
      <c r="AH1517" s="12"/>
      <c r="AI1517" s="12"/>
      <c r="AJ1517" s="12"/>
      <c r="AK1517" s="12"/>
      <c r="AL1517" s="12"/>
      <c r="AM1517" s="12"/>
      <c r="AN1517" s="12"/>
      <c r="AO1517" s="12"/>
      <c r="AP1517" s="12"/>
      <c r="AQ1517" s="12"/>
      <c r="AR1517" s="12"/>
      <c r="AS1517" s="12"/>
      <c r="AT1517" s="12"/>
      <c r="AU1517" s="12"/>
      <c r="AV1517" s="12"/>
      <c r="AW1517" s="12"/>
      <c r="AX1517" s="12"/>
      <c r="AY1517" s="12"/>
      <c r="AZ1517" s="12"/>
      <c r="BA1517" s="12"/>
      <c r="BB1517" s="12"/>
      <c r="BC1517" s="12"/>
      <c r="BE1517" s="12"/>
      <c r="BF1517" s="12"/>
      <c r="BG1517" s="12"/>
      <c r="BH1517" s="12"/>
      <c r="BI1517" s="12"/>
      <c r="BJ1517" s="12"/>
      <c r="BK1517" s="12"/>
    </row>
    <row r="1518" spans="33:63" x14ac:dyDescent="0.15">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E1518" s="12"/>
      <c r="BF1518" s="12"/>
      <c r="BG1518" s="12"/>
      <c r="BH1518" s="12"/>
      <c r="BI1518" s="12"/>
      <c r="BJ1518" s="12"/>
      <c r="BK1518" s="12"/>
    </row>
    <row r="1519" spans="33:63" x14ac:dyDescent="0.15">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c r="BB1519" s="12"/>
      <c r="BC1519" s="12"/>
      <c r="BE1519" s="12"/>
      <c r="BF1519" s="12"/>
      <c r="BG1519" s="12"/>
      <c r="BH1519" s="12"/>
      <c r="BI1519" s="12"/>
      <c r="BJ1519" s="12"/>
      <c r="BK1519" s="12"/>
    </row>
    <row r="1520" spans="33:63" x14ac:dyDescent="0.15">
      <c r="AG1520" s="12"/>
      <c r="AH1520" s="12"/>
      <c r="AI1520" s="12"/>
      <c r="AJ1520" s="12"/>
      <c r="AK1520" s="12"/>
      <c r="AL1520" s="12"/>
      <c r="AM1520" s="12"/>
      <c r="AN1520" s="12"/>
      <c r="AO1520" s="12"/>
      <c r="AP1520" s="12"/>
      <c r="AQ1520" s="12"/>
      <c r="AR1520" s="12"/>
      <c r="AS1520" s="12"/>
      <c r="AT1520" s="12"/>
      <c r="AU1520" s="12"/>
      <c r="AV1520" s="12"/>
      <c r="AW1520" s="12"/>
      <c r="AX1520" s="12"/>
      <c r="AY1520" s="12"/>
      <c r="AZ1520" s="12"/>
      <c r="BA1520" s="12"/>
      <c r="BB1520" s="12"/>
      <c r="BC1520" s="12"/>
      <c r="BE1520" s="12"/>
      <c r="BF1520" s="12"/>
      <c r="BG1520" s="12"/>
      <c r="BH1520" s="12"/>
      <c r="BI1520" s="12"/>
      <c r="BJ1520" s="12"/>
      <c r="BK1520" s="12"/>
    </row>
    <row r="1521" spans="33:63" x14ac:dyDescent="0.15">
      <c r="AG1521" s="12"/>
      <c r="AH1521" s="12"/>
      <c r="AI1521" s="12"/>
      <c r="AJ1521" s="12"/>
      <c r="AK1521" s="12"/>
      <c r="AL1521" s="12"/>
      <c r="AM1521" s="12"/>
      <c r="AN1521" s="12"/>
      <c r="AO1521" s="12"/>
      <c r="AP1521" s="12"/>
      <c r="AQ1521" s="12"/>
      <c r="AR1521" s="12"/>
      <c r="AS1521" s="12"/>
      <c r="AT1521" s="12"/>
      <c r="AU1521" s="12"/>
      <c r="AV1521" s="12"/>
      <c r="AW1521" s="12"/>
      <c r="AX1521" s="12"/>
      <c r="AY1521" s="12"/>
      <c r="AZ1521" s="12"/>
      <c r="BA1521" s="12"/>
      <c r="BB1521" s="12"/>
      <c r="BC1521" s="12"/>
      <c r="BE1521" s="12"/>
      <c r="BF1521" s="12"/>
      <c r="BG1521" s="12"/>
      <c r="BH1521" s="12"/>
      <c r="BI1521" s="12"/>
      <c r="BJ1521" s="12"/>
      <c r="BK1521" s="12"/>
    </row>
    <row r="1522" spans="33:63" x14ac:dyDescent="0.15">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c r="BB1522" s="12"/>
      <c r="BC1522" s="12"/>
      <c r="BE1522" s="12"/>
      <c r="BF1522" s="12"/>
      <c r="BG1522" s="12"/>
      <c r="BH1522" s="12"/>
      <c r="BI1522" s="12"/>
      <c r="BJ1522" s="12"/>
      <c r="BK1522" s="12"/>
    </row>
    <row r="1523" spans="33:63" x14ac:dyDescent="0.15">
      <c r="AG1523" s="12"/>
      <c r="AH1523" s="12"/>
      <c r="AI1523" s="12"/>
      <c r="AJ1523" s="12"/>
      <c r="AK1523" s="12"/>
      <c r="AL1523" s="12"/>
      <c r="AM1523" s="12"/>
      <c r="AN1523" s="12"/>
      <c r="AO1523" s="12"/>
      <c r="AP1523" s="12"/>
      <c r="AQ1523" s="12"/>
      <c r="AR1523" s="12"/>
      <c r="AS1523" s="12"/>
      <c r="AT1523" s="12"/>
      <c r="AU1523" s="12"/>
      <c r="AV1523" s="12"/>
      <c r="AW1523" s="12"/>
      <c r="AX1523" s="12"/>
      <c r="AY1523" s="12"/>
      <c r="AZ1523" s="12"/>
      <c r="BA1523" s="12"/>
      <c r="BB1523" s="12"/>
      <c r="BC1523" s="12"/>
      <c r="BE1523" s="12"/>
      <c r="BF1523" s="12"/>
      <c r="BG1523" s="12"/>
      <c r="BH1523" s="12"/>
      <c r="BI1523" s="12"/>
      <c r="BJ1523" s="12"/>
      <c r="BK1523" s="12"/>
    </row>
    <row r="1524" spans="33:63" x14ac:dyDescent="0.15">
      <c r="AG1524" s="12"/>
      <c r="AH1524" s="12"/>
      <c r="AI1524" s="12"/>
      <c r="AJ1524" s="12"/>
      <c r="AK1524" s="12"/>
      <c r="AL1524" s="12"/>
      <c r="AM1524" s="12"/>
      <c r="AN1524" s="12"/>
      <c r="AO1524" s="12"/>
      <c r="AP1524" s="12"/>
      <c r="AQ1524" s="12"/>
      <c r="AR1524" s="12"/>
      <c r="AS1524" s="12"/>
      <c r="AT1524" s="12"/>
      <c r="AU1524" s="12"/>
      <c r="AV1524" s="12"/>
      <c r="AW1524" s="12"/>
      <c r="AX1524" s="12"/>
      <c r="AY1524" s="12"/>
      <c r="AZ1524" s="12"/>
      <c r="BA1524" s="12"/>
      <c r="BB1524" s="12"/>
      <c r="BC1524" s="12"/>
      <c r="BE1524" s="12"/>
      <c r="BF1524" s="12"/>
      <c r="BG1524" s="12"/>
      <c r="BH1524" s="12"/>
      <c r="BI1524" s="12"/>
      <c r="BJ1524" s="12"/>
      <c r="BK1524" s="12"/>
    </row>
    <row r="1525" spans="33:63" x14ac:dyDescent="0.15">
      <c r="AG1525" s="12"/>
      <c r="AH1525" s="12"/>
      <c r="AI1525" s="12"/>
      <c r="AJ1525" s="12"/>
      <c r="AK1525" s="12"/>
      <c r="AL1525" s="12"/>
      <c r="AM1525" s="12"/>
      <c r="AN1525" s="12"/>
      <c r="AO1525" s="12"/>
      <c r="AP1525" s="12"/>
      <c r="AQ1525" s="12"/>
      <c r="AR1525" s="12"/>
      <c r="AS1525" s="12"/>
      <c r="AT1525" s="12"/>
      <c r="AU1525" s="12"/>
      <c r="AV1525" s="12"/>
      <c r="AW1525" s="12"/>
      <c r="AX1525" s="12"/>
      <c r="AY1525" s="12"/>
      <c r="AZ1525" s="12"/>
      <c r="BA1525" s="12"/>
      <c r="BB1525" s="12"/>
      <c r="BC1525" s="12"/>
      <c r="BE1525" s="12"/>
      <c r="BF1525" s="12"/>
      <c r="BG1525" s="12"/>
      <c r="BH1525" s="12"/>
      <c r="BI1525" s="12"/>
      <c r="BJ1525" s="12"/>
      <c r="BK1525" s="12"/>
    </row>
    <row r="1526" spans="33:63" x14ac:dyDescent="0.15">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E1526" s="12"/>
      <c r="BF1526" s="12"/>
      <c r="BG1526" s="12"/>
      <c r="BH1526" s="12"/>
      <c r="BI1526" s="12"/>
      <c r="BJ1526" s="12"/>
      <c r="BK1526" s="12"/>
    </row>
    <row r="1527" spans="33:63" x14ac:dyDescent="0.15">
      <c r="AG1527" s="12"/>
      <c r="AH1527" s="12"/>
      <c r="AI1527" s="12"/>
      <c r="AJ1527" s="12"/>
      <c r="AK1527" s="12"/>
      <c r="AL1527" s="12"/>
      <c r="AM1527" s="12"/>
      <c r="AN1527" s="12"/>
      <c r="AO1527" s="12"/>
      <c r="AP1527" s="12"/>
      <c r="AQ1527" s="12"/>
      <c r="AR1527" s="12"/>
      <c r="AS1527" s="12"/>
      <c r="AT1527" s="12"/>
      <c r="AU1527" s="12"/>
      <c r="AV1527" s="12"/>
      <c r="AW1527" s="12"/>
      <c r="AX1527" s="12"/>
      <c r="AY1527" s="12"/>
      <c r="AZ1527" s="12"/>
      <c r="BA1527" s="12"/>
      <c r="BB1527" s="12"/>
      <c r="BC1527" s="12"/>
      <c r="BE1527" s="12"/>
      <c r="BF1527" s="12"/>
      <c r="BG1527" s="12"/>
      <c r="BH1527" s="12"/>
      <c r="BI1527" s="12"/>
      <c r="BJ1527" s="12"/>
      <c r="BK1527" s="12"/>
    </row>
    <row r="1528" spans="33:63" x14ac:dyDescent="0.15">
      <c r="AG1528" s="12"/>
      <c r="AH1528" s="12"/>
      <c r="AI1528" s="12"/>
      <c r="AJ1528" s="12"/>
      <c r="AK1528" s="12"/>
      <c r="AL1528" s="12"/>
      <c r="AM1528" s="12"/>
      <c r="AN1528" s="12"/>
      <c r="AO1528" s="12"/>
      <c r="AP1528" s="12"/>
      <c r="AQ1528" s="12"/>
      <c r="AR1528" s="12"/>
      <c r="AS1528" s="12"/>
      <c r="AT1528" s="12"/>
      <c r="AU1528" s="12"/>
      <c r="AV1528" s="12"/>
      <c r="AW1528" s="12"/>
      <c r="AX1528" s="12"/>
      <c r="AY1528" s="12"/>
      <c r="AZ1528" s="12"/>
      <c r="BA1528" s="12"/>
      <c r="BB1528" s="12"/>
      <c r="BC1528" s="12"/>
      <c r="BE1528" s="12"/>
      <c r="BF1528" s="12"/>
      <c r="BG1528" s="12"/>
      <c r="BH1528" s="12"/>
      <c r="BI1528" s="12"/>
      <c r="BJ1528" s="12"/>
      <c r="BK1528" s="12"/>
    </row>
    <row r="1529" spans="33:63" x14ac:dyDescent="0.15">
      <c r="AG1529" s="12"/>
      <c r="AH1529" s="12"/>
      <c r="AI1529" s="12"/>
      <c r="AJ1529" s="12"/>
      <c r="AK1529" s="12"/>
      <c r="AL1529" s="12"/>
      <c r="AM1529" s="12"/>
      <c r="AN1529" s="12"/>
      <c r="AO1529" s="12"/>
      <c r="AP1529" s="12"/>
      <c r="AQ1529" s="12"/>
      <c r="AR1529" s="12"/>
      <c r="AS1529" s="12"/>
      <c r="AT1529" s="12"/>
      <c r="AU1529" s="12"/>
      <c r="AV1529" s="12"/>
      <c r="AW1529" s="12"/>
      <c r="AX1529" s="12"/>
      <c r="AY1529" s="12"/>
      <c r="AZ1529" s="12"/>
      <c r="BA1529" s="12"/>
      <c r="BB1529" s="12"/>
      <c r="BC1529" s="12"/>
      <c r="BE1529" s="12"/>
      <c r="BF1529" s="12"/>
      <c r="BG1529" s="12"/>
      <c r="BH1529" s="12"/>
      <c r="BI1529" s="12"/>
      <c r="BJ1529" s="12"/>
      <c r="BK1529" s="12"/>
    </row>
    <row r="1530" spans="33:63" x14ac:dyDescent="0.15">
      <c r="AG1530" s="12"/>
      <c r="AH1530" s="12"/>
      <c r="AI1530" s="12"/>
      <c r="AJ1530" s="12"/>
      <c r="AK1530" s="12"/>
      <c r="AL1530" s="12"/>
      <c r="AM1530" s="12"/>
      <c r="AN1530" s="12"/>
      <c r="AO1530" s="12"/>
      <c r="AP1530" s="12"/>
      <c r="AQ1530" s="12"/>
      <c r="AR1530" s="12"/>
      <c r="AS1530" s="12"/>
      <c r="AT1530" s="12"/>
      <c r="AU1530" s="12"/>
      <c r="AV1530" s="12"/>
      <c r="AW1530" s="12"/>
      <c r="AX1530" s="12"/>
      <c r="AY1530" s="12"/>
      <c r="AZ1530" s="12"/>
      <c r="BA1530" s="12"/>
      <c r="BB1530" s="12"/>
      <c r="BC1530" s="12"/>
      <c r="BE1530" s="12"/>
      <c r="BF1530" s="12"/>
      <c r="BG1530" s="12"/>
      <c r="BH1530" s="12"/>
      <c r="BI1530" s="12"/>
      <c r="BJ1530" s="12"/>
      <c r="BK1530" s="12"/>
    </row>
    <row r="1531" spans="33:63" x14ac:dyDescent="0.15">
      <c r="AG1531" s="12"/>
      <c r="AH1531" s="12"/>
      <c r="AI1531" s="12"/>
      <c r="AJ1531" s="12"/>
      <c r="AK1531" s="12"/>
      <c r="AL1531" s="12"/>
      <c r="AM1531" s="12"/>
      <c r="AN1531" s="12"/>
      <c r="AO1531" s="12"/>
      <c r="AP1531" s="12"/>
      <c r="AQ1531" s="12"/>
      <c r="AR1531" s="12"/>
      <c r="AS1531" s="12"/>
      <c r="AT1531" s="12"/>
      <c r="AU1531" s="12"/>
      <c r="AV1531" s="12"/>
      <c r="AW1531" s="12"/>
      <c r="AX1531" s="12"/>
      <c r="AY1531" s="12"/>
      <c r="AZ1531" s="12"/>
      <c r="BA1531" s="12"/>
      <c r="BB1531" s="12"/>
      <c r="BC1531" s="12"/>
      <c r="BE1531" s="12"/>
      <c r="BF1531" s="12"/>
      <c r="BG1531" s="12"/>
      <c r="BH1531" s="12"/>
      <c r="BI1531" s="12"/>
      <c r="BJ1531" s="12"/>
      <c r="BK1531" s="12"/>
    </row>
    <row r="1532" spans="33:63" x14ac:dyDescent="0.15">
      <c r="AG1532" s="12"/>
      <c r="AH1532" s="12"/>
      <c r="AI1532" s="12"/>
      <c r="AJ1532" s="12"/>
      <c r="AK1532" s="12"/>
      <c r="AL1532" s="12"/>
      <c r="AM1532" s="12"/>
      <c r="AN1532" s="12"/>
      <c r="AO1532" s="12"/>
      <c r="AP1532" s="12"/>
      <c r="AQ1532" s="12"/>
      <c r="AR1532" s="12"/>
      <c r="AS1532" s="12"/>
      <c r="AT1532" s="12"/>
      <c r="AU1532" s="12"/>
      <c r="AV1532" s="12"/>
      <c r="AW1532" s="12"/>
      <c r="AX1532" s="12"/>
      <c r="AY1532" s="12"/>
      <c r="AZ1532" s="12"/>
      <c r="BA1532" s="12"/>
      <c r="BB1532" s="12"/>
      <c r="BC1532" s="12"/>
      <c r="BE1532" s="12"/>
      <c r="BF1532" s="12"/>
      <c r="BG1532" s="12"/>
      <c r="BH1532" s="12"/>
      <c r="BI1532" s="12"/>
      <c r="BJ1532" s="12"/>
      <c r="BK1532" s="12"/>
    </row>
    <row r="1533" spans="33:63" x14ac:dyDescent="0.15">
      <c r="AG1533" s="12"/>
      <c r="AH1533" s="12"/>
      <c r="AI1533" s="12"/>
      <c r="AJ1533" s="12"/>
      <c r="AK1533" s="12"/>
      <c r="AL1533" s="12"/>
      <c r="AM1533" s="12"/>
      <c r="AN1533" s="12"/>
      <c r="AO1533" s="12"/>
      <c r="AP1533" s="12"/>
      <c r="AQ1533" s="12"/>
      <c r="AR1533" s="12"/>
      <c r="AS1533" s="12"/>
      <c r="AT1533" s="12"/>
      <c r="AU1533" s="12"/>
      <c r="AV1533" s="12"/>
      <c r="AW1533" s="12"/>
      <c r="AX1533" s="12"/>
      <c r="AY1533" s="12"/>
      <c r="AZ1533" s="12"/>
      <c r="BA1533" s="12"/>
      <c r="BB1533" s="12"/>
      <c r="BC1533" s="12"/>
      <c r="BE1533" s="12"/>
      <c r="BF1533" s="12"/>
      <c r="BG1533" s="12"/>
      <c r="BH1533" s="12"/>
      <c r="BI1533" s="12"/>
      <c r="BJ1533" s="12"/>
      <c r="BK1533" s="12"/>
    </row>
    <row r="1534" spans="33:63" x14ac:dyDescent="0.15">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E1534" s="12"/>
      <c r="BF1534" s="12"/>
      <c r="BG1534" s="12"/>
      <c r="BH1534" s="12"/>
      <c r="BI1534" s="12"/>
      <c r="BJ1534" s="12"/>
      <c r="BK1534" s="12"/>
    </row>
    <row r="1535" spans="33:63" x14ac:dyDescent="0.15">
      <c r="AG1535" s="12"/>
      <c r="AH1535" s="12"/>
      <c r="AI1535" s="12"/>
      <c r="AJ1535" s="12"/>
      <c r="AK1535" s="12"/>
      <c r="AL1535" s="12"/>
      <c r="AM1535" s="12"/>
      <c r="AN1535" s="12"/>
      <c r="AO1535" s="12"/>
      <c r="AP1535" s="12"/>
      <c r="AQ1535" s="12"/>
      <c r="AR1535" s="12"/>
      <c r="AS1535" s="12"/>
      <c r="AT1535" s="12"/>
      <c r="AU1535" s="12"/>
      <c r="AV1535" s="12"/>
      <c r="AW1535" s="12"/>
      <c r="AX1535" s="12"/>
      <c r="AY1535" s="12"/>
      <c r="AZ1535" s="12"/>
      <c r="BA1535" s="12"/>
      <c r="BB1535" s="12"/>
      <c r="BC1535" s="12"/>
      <c r="BE1535" s="12"/>
      <c r="BF1535" s="12"/>
      <c r="BG1535" s="12"/>
      <c r="BH1535" s="12"/>
      <c r="BI1535" s="12"/>
      <c r="BJ1535" s="12"/>
      <c r="BK1535" s="12"/>
    </row>
    <row r="1536" spans="33:63" x14ac:dyDescent="0.15">
      <c r="AG1536" s="12"/>
      <c r="AH1536" s="12"/>
      <c r="AI1536" s="12"/>
      <c r="AJ1536" s="12"/>
      <c r="AK1536" s="12"/>
      <c r="AL1536" s="12"/>
      <c r="AM1536" s="12"/>
      <c r="AN1536" s="12"/>
      <c r="AO1536" s="12"/>
      <c r="AP1536" s="12"/>
      <c r="AQ1536" s="12"/>
      <c r="AR1536" s="12"/>
      <c r="AS1536" s="12"/>
      <c r="AT1536" s="12"/>
      <c r="AU1536" s="12"/>
      <c r="AV1536" s="12"/>
      <c r="AW1536" s="12"/>
      <c r="AX1536" s="12"/>
      <c r="AY1536" s="12"/>
      <c r="AZ1536" s="12"/>
      <c r="BA1536" s="12"/>
      <c r="BB1536" s="12"/>
      <c r="BC1536" s="12"/>
      <c r="BE1536" s="12"/>
      <c r="BF1536" s="12"/>
      <c r="BG1536" s="12"/>
      <c r="BH1536" s="12"/>
      <c r="BI1536" s="12"/>
      <c r="BJ1536" s="12"/>
      <c r="BK1536" s="12"/>
    </row>
    <row r="1537" spans="33:63" x14ac:dyDescent="0.15">
      <c r="AG1537" s="12"/>
      <c r="AH1537" s="12"/>
      <c r="AI1537" s="12"/>
      <c r="AJ1537" s="12"/>
      <c r="AK1537" s="12"/>
      <c r="AL1537" s="12"/>
      <c r="AM1537" s="12"/>
      <c r="AN1537" s="12"/>
      <c r="AO1537" s="12"/>
      <c r="AP1537" s="12"/>
      <c r="AQ1537" s="12"/>
      <c r="AR1537" s="12"/>
      <c r="AS1537" s="12"/>
      <c r="AT1537" s="12"/>
      <c r="AU1537" s="12"/>
      <c r="AV1537" s="12"/>
      <c r="AW1537" s="12"/>
      <c r="AX1537" s="12"/>
      <c r="AY1537" s="12"/>
      <c r="AZ1537" s="12"/>
      <c r="BA1537" s="12"/>
      <c r="BB1537" s="12"/>
      <c r="BC1537" s="12"/>
      <c r="BE1537" s="12"/>
      <c r="BF1537" s="12"/>
      <c r="BG1537" s="12"/>
      <c r="BH1537" s="12"/>
      <c r="BI1537" s="12"/>
      <c r="BJ1537" s="12"/>
      <c r="BK1537" s="12"/>
    </row>
    <row r="1538" spans="33:63" x14ac:dyDescent="0.15">
      <c r="AG1538" s="12"/>
      <c r="AH1538" s="12"/>
      <c r="AI1538" s="12"/>
      <c r="AJ1538" s="12"/>
      <c r="AK1538" s="12"/>
      <c r="AL1538" s="12"/>
      <c r="AM1538" s="12"/>
      <c r="AN1538" s="12"/>
      <c r="AO1538" s="12"/>
      <c r="AP1538" s="12"/>
      <c r="AQ1538" s="12"/>
      <c r="AR1538" s="12"/>
      <c r="AS1538" s="12"/>
      <c r="AT1538" s="12"/>
      <c r="AU1538" s="12"/>
      <c r="AV1538" s="12"/>
      <c r="AW1538" s="12"/>
      <c r="AX1538" s="12"/>
      <c r="AY1538" s="12"/>
      <c r="AZ1538" s="12"/>
      <c r="BA1538" s="12"/>
      <c r="BB1538" s="12"/>
      <c r="BC1538" s="12"/>
      <c r="BE1538" s="12"/>
      <c r="BF1538" s="12"/>
      <c r="BG1538" s="12"/>
      <c r="BH1538" s="12"/>
      <c r="BI1538" s="12"/>
      <c r="BJ1538" s="12"/>
      <c r="BK1538" s="12"/>
    </row>
    <row r="1539" spans="33:63" x14ac:dyDescent="0.15">
      <c r="AG1539" s="12"/>
      <c r="AH1539" s="12"/>
      <c r="AI1539" s="12"/>
      <c r="AJ1539" s="12"/>
      <c r="AK1539" s="12"/>
      <c r="AL1539" s="12"/>
      <c r="AM1539" s="12"/>
      <c r="AN1539" s="12"/>
      <c r="AO1539" s="12"/>
      <c r="AP1539" s="12"/>
      <c r="AQ1539" s="12"/>
      <c r="AR1539" s="12"/>
      <c r="AS1539" s="12"/>
      <c r="AT1539" s="12"/>
      <c r="AU1539" s="12"/>
      <c r="AV1539" s="12"/>
      <c r="AW1539" s="12"/>
      <c r="AX1539" s="12"/>
      <c r="AY1539" s="12"/>
      <c r="AZ1539" s="12"/>
      <c r="BA1539" s="12"/>
      <c r="BB1539" s="12"/>
      <c r="BC1539" s="12"/>
      <c r="BE1539" s="12"/>
      <c r="BF1539" s="12"/>
      <c r="BG1539" s="12"/>
      <c r="BH1539" s="12"/>
      <c r="BI1539" s="12"/>
      <c r="BJ1539" s="12"/>
      <c r="BK1539" s="12"/>
    </row>
    <row r="1540" spans="33:63" x14ac:dyDescent="0.15">
      <c r="AG1540" s="12"/>
      <c r="AH1540" s="12"/>
      <c r="AI1540" s="12"/>
      <c r="AJ1540" s="12"/>
      <c r="AK1540" s="12"/>
      <c r="AL1540" s="12"/>
      <c r="AM1540" s="12"/>
      <c r="AN1540" s="12"/>
      <c r="AO1540" s="12"/>
      <c r="AP1540" s="12"/>
      <c r="AQ1540" s="12"/>
      <c r="AR1540" s="12"/>
      <c r="AS1540" s="12"/>
      <c r="AT1540" s="12"/>
      <c r="AU1540" s="12"/>
      <c r="AV1540" s="12"/>
      <c r="AW1540" s="12"/>
      <c r="AX1540" s="12"/>
      <c r="AY1540" s="12"/>
      <c r="AZ1540" s="12"/>
      <c r="BA1540" s="12"/>
      <c r="BB1540" s="12"/>
      <c r="BC1540" s="12"/>
      <c r="BE1540" s="12"/>
      <c r="BF1540" s="12"/>
      <c r="BG1540" s="12"/>
      <c r="BH1540" s="12"/>
      <c r="BI1540" s="12"/>
      <c r="BJ1540" s="12"/>
      <c r="BK1540" s="12"/>
    </row>
    <row r="1541" spans="33:63" x14ac:dyDescent="0.15">
      <c r="AG1541" s="12"/>
      <c r="AH1541" s="12"/>
      <c r="AI1541" s="12"/>
      <c r="AJ1541" s="12"/>
      <c r="AK1541" s="12"/>
      <c r="AL1541" s="12"/>
      <c r="AM1541" s="12"/>
      <c r="AN1541" s="12"/>
      <c r="AO1541" s="12"/>
      <c r="AP1541" s="12"/>
      <c r="AQ1541" s="12"/>
      <c r="AR1541" s="12"/>
      <c r="AS1541" s="12"/>
      <c r="AT1541" s="12"/>
      <c r="AU1541" s="12"/>
      <c r="AV1541" s="12"/>
      <c r="AW1541" s="12"/>
      <c r="AX1541" s="12"/>
      <c r="AY1541" s="12"/>
      <c r="AZ1541" s="12"/>
      <c r="BA1541" s="12"/>
      <c r="BB1541" s="12"/>
      <c r="BC1541" s="12"/>
      <c r="BE1541" s="12"/>
      <c r="BF1541" s="12"/>
      <c r="BG1541" s="12"/>
      <c r="BH1541" s="12"/>
      <c r="BI1541" s="12"/>
      <c r="BJ1541" s="12"/>
      <c r="BK1541" s="12"/>
    </row>
    <row r="1542" spans="33:63" x14ac:dyDescent="0.15">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E1542" s="12"/>
      <c r="BF1542" s="12"/>
      <c r="BG1542" s="12"/>
      <c r="BH1542" s="12"/>
      <c r="BI1542" s="12"/>
      <c r="BJ1542" s="12"/>
      <c r="BK1542" s="12"/>
    </row>
    <row r="1543" spans="33:63" x14ac:dyDescent="0.15">
      <c r="AG1543" s="12"/>
      <c r="AH1543" s="12"/>
      <c r="AI1543" s="12"/>
      <c r="AJ1543" s="12"/>
      <c r="AK1543" s="12"/>
      <c r="AL1543" s="12"/>
      <c r="AM1543" s="12"/>
      <c r="AN1543" s="12"/>
      <c r="AO1543" s="12"/>
      <c r="AP1543" s="12"/>
      <c r="AQ1543" s="12"/>
      <c r="AR1543" s="12"/>
      <c r="AS1543" s="12"/>
      <c r="AT1543" s="12"/>
      <c r="AU1543" s="12"/>
      <c r="AV1543" s="12"/>
      <c r="AW1543" s="12"/>
      <c r="AX1543" s="12"/>
      <c r="AY1543" s="12"/>
      <c r="AZ1543" s="12"/>
      <c r="BA1543" s="12"/>
      <c r="BB1543" s="12"/>
      <c r="BC1543" s="12"/>
      <c r="BE1543" s="12"/>
      <c r="BF1543" s="12"/>
      <c r="BG1543" s="12"/>
      <c r="BH1543" s="12"/>
      <c r="BI1543" s="12"/>
      <c r="BJ1543" s="12"/>
      <c r="BK1543" s="12"/>
    </row>
    <row r="1544" spans="33:63" x14ac:dyDescent="0.15">
      <c r="AG1544" s="12"/>
      <c r="AH1544" s="12"/>
      <c r="AI1544" s="12"/>
      <c r="AJ1544" s="12"/>
      <c r="AK1544" s="12"/>
      <c r="AL1544" s="12"/>
      <c r="AM1544" s="12"/>
      <c r="AN1544" s="12"/>
      <c r="AO1544" s="12"/>
      <c r="AP1544" s="12"/>
      <c r="AQ1544" s="12"/>
      <c r="AR1544" s="12"/>
      <c r="AS1544" s="12"/>
      <c r="AT1544" s="12"/>
      <c r="AU1544" s="12"/>
      <c r="AV1544" s="12"/>
      <c r="AW1544" s="12"/>
      <c r="AX1544" s="12"/>
      <c r="AY1544" s="12"/>
      <c r="AZ1544" s="12"/>
      <c r="BA1544" s="12"/>
      <c r="BB1544" s="12"/>
      <c r="BC1544" s="12"/>
      <c r="BE1544" s="12"/>
      <c r="BF1544" s="12"/>
      <c r="BG1544" s="12"/>
      <c r="BH1544" s="12"/>
      <c r="BI1544" s="12"/>
      <c r="BJ1544" s="12"/>
      <c r="BK1544" s="12"/>
    </row>
    <row r="1545" spans="33:63" x14ac:dyDescent="0.15">
      <c r="AG1545" s="12"/>
      <c r="AH1545" s="12"/>
      <c r="AI1545" s="12"/>
      <c r="AJ1545" s="12"/>
      <c r="AK1545" s="12"/>
      <c r="AL1545" s="12"/>
      <c r="AM1545" s="12"/>
      <c r="AN1545" s="12"/>
      <c r="AO1545" s="12"/>
      <c r="AP1545" s="12"/>
      <c r="AQ1545" s="12"/>
      <c r="AR1545" s="12"/>
      <c r="AS1545" s="12"/>
      <c r="AT1545" s="12"/>
      <c r="AU1545" s="12"/>
      <c r="AV1545" s="12"/>
      <c r="AW1545" s="12"/>
      <c r="AX1545" s="12"/>
      <c r="AY1545" s="12"/>
      <c r="AZ1545" s="12"/>
      <c r="BA1545" s="12"/>
      <c r="BB1545" s="12"/>
      <c r="BC1545" s="12"/>
      <c r="BE1545" s="12"/>
      <c r="BF1545" s="12"/>
      <c r="BG1545" s="12"/>
      <c r="BH1545" s="12"/>
      <c r="BI1545" s="12"/>
      <c r="BJ1545" s="12"/>
      <c r="BK1545" s="12"/>
    </row>
    <row r="1546" spans="33:63" x14ac:dyDescent="0.15">
      <c r="AG1546" s="12"/>
      <c r="AH1546" s="12"/>
      <c r="AI1546" s="12"/>
      <c r="AJ1546" s="12"/>
      <c r="AK1546" s="12"/>
      <c r="AL1546" s="12"/>
      <c r="AM1546" s="12"/>
      <c r="AN1546" s="12"/>
      <c r="AO1546" s="12"/>
      <c r="AP1546" s="12"/>
      <c r="AQ1546" s="12"/>
      <c r="AR1546" s="12"/>
      <c r="AS1546" s="12"/>
      <c r="AT1546" s="12"/>
      <c r="AU1546" s="12"/>
      <c r="AV1546" s="12"/>
      <c r="AW1546" s="12"/>
      <c r="AX1546" s="12"/>
      <c r="AY1546" s="12"/>
      <c r="AZ1546" s="12"/>
      <c r="BA1546" s="12"/>
      <c r="BB1546" s="12"/>
      <c r="BC1546" s="12"/>
      <c r="BE1546" s="12"/>
      <c r="BF1546" s="12"/>
      <c r="BG1546" s="12"/>
      <c r="BH1546" s="12"/>
      <c r="BI1546" s="12"/>
      <c r="BJ1546" s="12"/>
      <c r="BK1546" s="12"/>
    </row>
    <row r="1547" spans="33:63" x14ac:dyDescent="0.15">
      <c r="AG1547" s="12"/>
      <c r="AH1547" s="12"/>
      <c r="AI1547" s="12"/>
      <c r="AJ1547" s="12"/>
      <c r="AK1547" s="12"/>
      <c r="AL1547" s="12"/>
      <c r="AM1547" s="12"/>
      <c r="AN1547" s="12"/>
      <c r="AO1547" s="12"/>
      <c r="AP1547" s="12"/>
      <c r="AQ1547" s="12"/>
      <c r="AR1547" s="12"/>
      <c r="AS1547" s="12"/>
      <c r="AT1547" s="12"/>
      <c r="AU1547" s="12"/>
      <c r="AV1547" s="12"/>
      <c r="AW1547" s="12"/>
      <c r="AX1547" s="12"/>
      <c r="AY1547" s="12"/>
      <c r="AZ1547" s="12"/>
      <c r="BA1547" s="12"/>
      <c r="BB1547" s="12"/>
      <c r="BC1547" s="12"/>
      <c r="BE1547" s="12"/>
      <c r="BF1547" s="12"/>
      <c r="BG1547" s="12"/>
      <c r="BH1547" s="12"/>
      <c r="BI1547" s="12"/>
      <c r="BJ1547" s="12"/>
      <c r="BK1547" s="12"/>
    </row>
    <row r="1548" spans="33:63" x14ac:dyDescent="0.15">
      <c r="AG1548" s="12"/>
      <c r="AH1548" s="12"/>
      <c r="AI1548" s="12"/>
      <c r="AJ1548" s="12"/>
      <c r="AK1548" s="12"/>
      <c r="AL1548" s="12"/>
      <c r="AM1548" s="12"/>
      <c r="AN1548" s="12"/>
      <c r="AO1548" s="12"/>
      <c r="AP1548" s="12"/>
      <c r="AQ1548" s="12"/>
      <c r="AR1548" s="12"/>
      <c r="AS1548" s="12"/>
      <c r="AT1548" s="12"/>
      <c r="AU1548" s="12"/>
      <c r="AV1548" s="12"/>
      <c r="AW1548" s="12"/>
      <c r="AX1548" s="12"/>
      <c r="AY1548" s="12"/>
      <c r="AZ1548" s="12"/>
      <c r="BA1548" s="12"/>
      <c r="BB1548" s="12"/>
      <c r="BC1548" s="12"/>
      <c r="BE1548" s="12"/>
      <c r="BF1548" s="12"/>
      <c r="BG1548" s="12"/>
      <c r="BH1548" s="12"/>
      <c r="BI1548" s="12"/>
      <c r="BJ1548" s="12"/>
      <c r="BK1548" s="12"/>
    </row>
    <row r="1549" spans="33:63" x14ac:dyDescent="0.15">
      <c r="AG1549" s="12"/>
      <c r="AH1549" s="12"/>
      <c r="AI1549" s="12"/>
      <c r="AJ1549" s="12"/>
      <c r="AK1549" s="12"/>
      <c r="AL1549" s="12"/>
      <c r="AM1549" s="12"/>
      <c r="AN1549" s="12"/>
      <c r="AO1549" s="12"/>
      <c r="AP1549" s="12"/>
      <c r="AQ1549" s="12"/>
      <c r="AR1549" s="12"/>
      <c r="AS1549" s="12"/>
      <c r="AT1549" s="12"/>
      <c r="AU1549" s="12"/>
      <c r="AV1549" s="12"/>
      <c r="AW1549" s="12"/>
      <c r="AX1549" s="12"/>
      <c r="AY1549" s="12"/>
      <c r="AZ1549" s="12"/>
      <c r="BA1549" s="12"/>
      <c r="BB1549" s="12"/>
      <c r="BC1549" s="12"/>
      <c r="BE1549" s="12"/>
      <c r="BF1549" s="12"/>
      <c r="BG1549" s="12"/>
      <c r="BH1549" s="12"/>
      <c r="BI1549" s="12"/>
      <c r="BJ1549" s="12"/>
      <c r="BK1549" s="12"/>
    </row>
    <row r="1550" spans="33:63" x14ac:dyDescent="0.15">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E1550" s="12"/>
      <c r="BF1550" s="12"/>
      <c r="BG1550" s="12"/>
      <c r="BH1550" s="12"/>
      <c r="BI1550" s="12"/>
      <c r="BJ1550" s="12"/>
      <c r="BK1550" s="12"/>
    </row>
    <row r="1551" spans="33:63" x14ac:dyDescent="0.15">
      <c r="AG1551" s="12"/>
      <c r="AH1551" s="12"/>
      <c r="AI1551" s="12"/>
      <c r="AJ1551" s="12"/>
      <c r="AK1551" s="12"/>
      <c r="AL1551" s="12"/>
      <c r="AM1551" s="12"/>
      <c r="AN1551" s="12"/>
      <c r="AO1551" s="12"/>
      <c r="AP1551" s="12"/>
      <c r="AQ1551" s="12"/>
      <c r="AR1551" s="12"/>
      <c r="AS1551" s="12"/>
      <c r="AT1551" s="12"/>
      <c r="AU1551" s="12"/>
      <c r="AV1551" s="12"/>
      <c r="AW1551" s="12"/>
      <c r="AX1551" s="12"/>
      <c r="AY1551" s="12"/>
      <c r="AZ1551" s="12"/>
      <c r="BA1551" s="12"/>
      <c r="BB1551" s="12"/>
      <c r="BC1551" s="12"/>
      <c r="BE1551" s="12"/>
      <c r="BF1551" s="12"/>
      <c r="BG1551" s="12"/>
      <c r="BH1551" s="12"/>
      <c r="BI1551" s="12"/>
      <c r="BJ1551" s="12"/>
      <c r="BK1551" s="12"/>
    </row>
    <row r="1552" spans="33:63" x14ac:dyDescent="0.15">
      <c r="AG1552" s="12"/>
      <c r="AH1552" s="12"/>
      <c r="AI1552" s="12"/>
      <c r="AJ1552" s="12"/>
      <c r="AK1552" s="12"/>
      <c r="AL1552" s="12"/>
      <c r="AM1552" s="12"/>
      <c r="AN1552" s="12"/>
      <c r="AO1552" s="12"/>
      <c r="AP1552" s="12"/>
      <c r="AQ1552" s="12"/>
      <c r="AR1552" s="12"/>
      <c r="AS1552" s="12"/>
      <c r="AT1552" s="12"/>
      <c r="AU1552" s="12"/>
      <c r="AV1552" s="12"/>
      <c r="AW1552" s="12"/>
      <c r="AX1552" s="12"/>
      <c r="AY1552" s="12"/>
      <c r="AZ1552" s="12"/>
      <c r="BA1552" s="12"/>
      <c r="BB1552" s="12"/>
      <c r="BC1552" s="12"/>
      <c r="BE1552" s="12"/>
      <c r="BF1552" s="12"/>
      <c r="BG1552" s="12"/>
      <c r="BH1552" s="12"/>
      <c r="BI1552" s="12"/>
      <c r="BJ1552" s="12"/>
      <c r="BK1552" s="12"/>
    </row>
    <row r="1553" spans="33:63" x14ac:dyDescent="0.15">
      <c r="AG1553" s="12"/>
      <c r="AH1553" s="12"/>
      <c r="AI1553" s="12"/>
      <c r="AJ1553" s="12"/>
      <c r="AK1553" s="12"/>
      <c r="AL1553" s="12"/>
      <c r="AM1553" s="12"/>
      <c r="AN1553" s="12"/>
      <c r="AO1553" s="12"/>
      <c r="AP1553" s="12"/>
      <c r="AQ1553" s="12"/>
      <c r="AR1553" s="12"/>
      <c r="AS1553" s="12"/>
      <c r="AT1553" s="12"/>
      <c r="AU1553" s="12"/>
      <c r="AV1553" s="12"/>
      <c r="AW1553" s="12"/>
      <c r="AX1553" s="12"/>
      <c r="AY1553" s="12"/>
      <c r="AZ1553" s="12"/>
      <c r="BA1553" s="12"/>
      <c r="BB1553" s="12"/>
      <c r="BC1553" s="12"/>
      <c r="BE1553" s="12"/>
      <c r="BF1553" s="12"/>
      <c r="BG1553" s="12"/>
      <c r="BH1553" s="12"/>
      <c r="BI1553" s="12"/>
      <c r="BJ1553" s="12"/>
      <c r="BK1553" s="12"/>
    </row>
    <row r="1554" spans="33:63" x14ac:dyDescent="0.15">
      <c r="AG1554" s="12"/>
      <c r="AH1554" s="12"/>
      <c r="AI1554" s="12"/>
      <c r="AJ1554" s="12"/>
      <c r="AK1554" s="12"/>
      <c r="AL1554" s="12"/>
      <c r="AM1554" s="12"/>
      <c r="AN1554" s="12"/>
      <c r="AO1554" s="12"/>
      <c r="AP1554" s="12"/>
      <c r="AQ1554" s="12"/>
      <c r="AR1554" s="12"/>
      <c r="AS1554" s="12"/>
      <c r="AT1554" s="12"/>
      <c r="AU1554" s="12"/>
      <c r="AV1554" s="12"/>
      <c r="AW1554" s="12"/>
      <c r="AX1554" s="12"/>
      <c r="AY1554" s="12"/>
      <c r="AZ1554" s="12"/>
      <c r="BA1554" s="12"/>
      <c r="BB1554" s="12"/>
      <c r="BC1554" s="12"/>
      <c r="BE1554" s="12"/>
      <c r="BF1554" s="12"/>
      <c r="BG1554" s="12"/>
      <c r="BH1554" s="12"/>
      <c r="BI1554" s="12"/>
      <c r="BJ1554" s="12"/>
      <c r="BK1554" s="12"/>
    </row>
    <row r="1555" spans="33:63" x14ac:dyDescent="0.15">
      <c r="AG1555" s="12"/>
      <c r="AH1555" s="12"/>
      <c r="AI1555" s="12"/>
      <c r="AJ1555" s="12"/>
      <c r="AK1555" s="12"/>
      <c r="AL1555" s="12"/>
      <c r="AM1555" s="12"/>
      <c r="AN1555" s="12"/>
      <c r="AO1555" s="12"/>
      <c r="AP1555" s="12"/>
      <c r="AQ1555" s="12"/>
      <c r="AR1555" s="12"/>
      <c r="AS1555" s="12"/>
      <c r="AT1555" s="12"/>
      <c r="AU1555" s="12"/>
      <c r="AV1555" s="12"/>
      <c r="AW1555" s="12"/>
      <c r="AX1555" s="12"/>
      <c r="AY1555" s="12"/>
      <c r="AZ1555" s="12"/>
      <c r="BA1555" s="12"/>
      <c r="BB1555" s="12"/>
      <c r="BC1555" s="12"/>
      <c r="BE1555" s="12"/>
      <c r="BF1555" s="12"/>
      <c r="BG1555" s="12"/>
      <c r="BH1555" s="12"/>
      <c r="BI1555" s="12"/>
      <c r="BJ1555" s="12"/>
      <c r="BK1555" s="12"/>
    </row>
    <row r="1556" spans="33:63" x14ac:dyDescent="0.15">
      <c r="AG1556" s="12"/>
      <c r="AH1556" s="12"/>
      <c r="AI1556" s="12"/>
      <c r="AJ1556" s="12"/>
      <c r="AK1556" s="12"/>
      <c r="AL1556" s="12"/>
      <c r="AM1556" s="12"/>
      <c r="AN1556" s="12"/>
      <c r="AO1556" s="12"/>
      <c r="AP1556" s="12"/>
      <c r="AQ1556" s="12"/>
      <c r="AR1556" s="12"/>
      <c r="AS1556" s="12"/>
      <c r="AT1556" s="12"/>
      <c r="AU1556" s="12"/>
      <c r="AV1556" s="12"/>
      <c r="AW1556" s="12"/>
      <c r="AX1556" s="12"/>
      <c r="AY1556" s="12"/>
      <c r="AZ1556" s="12"/>
      <c r="BA1556" s="12"/>
      <c r="BB1556" s="12"/>
      <c r="BC1556" s="12"/>
      <c r="BE1556" s="12"/>
      <c r="BF1556" s="12"/>
      <c r="BG1556" s="12"/>
      <c r="BH1556" s="12"/>
      <c r="BI1556" s="12"/>
      <c r="BJ1556" s="12"/>
      <c r="BK1556" s="12"/>
    </row>
    <row r="1557" spans="33:63" x14ac:dyDescent="0.15">
      <c r="AG1557" s="12"/>
      <c r="AH1557" s="12"/>
      <c r="AI1557" s="12"/>
      <c r="AJ1557" s="12"/>
      <c r="AK1557" s="12"/>
      <c r="AL1557" s="12"/>
      <c r="AM1557" s="12"/>
      <c r="AN1557" s="12"/>
      <c r="AO1557" s="12"/>
      <c r="AP1557" s="12"/>
      <c r="AQ1557" s="12"/>
      <c r="AR1557" s="12"/>
      <c r="AS1557" s="12"/>
      <c r="AT1557" s="12"/>
      <c r="AU1557" s="12"/>
      <c r="AV1557" s="12"/>
      <c r="AW1557" s="12"/>
      <c r="AX1557" s="12"/>
      <c r="AY1557" s="12"/>
      <c r="AZ1557" s="12"/>
      <c r="BA1557" s="12"/>
      <c r="BB1557" s="12"/>
      <c r="BC1557" s="12"/>
      <c r="BE1557" s="12"/>
      <c r="BF1557" s="12"/>
      <c r="BG1557" s="12"/>
      <c r="BH1557" s="12"/>
      <c r="BI1557" s="12"/>
      <c r="BJ1557" s="12"/>
      <c r="BK1557" s="12"/>
    </row>
    <row r="1558" spans="33:63" x14ac:dyDescent="0.15">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E1558" s="12"/>
      <c r="BF1558" s="12"/>
      <c r="BG1558" s="12"/>
      <c r="BH1558" s="12"/>
      <c r="BI1558" s="12"/>
      <c r="BJ1558" s="12"/>
      <c r="BK1558" s="12"/>
    </row>
    <row r="1559" spans="33:63" x14ac:dyDescent="0.15">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c r="BB1559" s="12"/>
      <c r="BC1559" s="12"/>
      <c r="BE1559" s="12"/>
      <c r="BF1559" s="12"/>
      <c r="BG1559" s="12"/>
      <c r="BH1559" s="12"/>
      <c r="BI1559" s="12"/>
      <c r="BJ1559" s="12"/>
      <c r="BK1559" s="12"/>
    </row>
    <row r="1560" spans="33:63" x14ac:dyDescent="0.15">
      <c r="AG1560" s="12"/>
      <c r="AH1560" s="12"/>
      <c r="AI1560" s="12"/>
      <c r="AJ1560" s="12"/>
      <c r="AK1560" s="12"/>
      <c r="AL1560" s="12"/>
      <c r="AM1560" s="12"/>
      <c r="AN1560" s="12"/>
      <c r="AO1560" s="12"/>
      <c r="AP1560" s="12"/>
      <c r="AQ1560" s="12"/>
      <c r="AR1560" s="12"/>
      <c r="AS1560" s="12"/>
      <c r="AT1560" s="12"/>
      <c r="AU1560" s="12"/>
      <c r="AV1560" s="12"/>
      <c r="AW1560" s="12"/>
      <c r="AX1560" s="12"/>
      <c r="AY1560" s="12"/>
      <c r="AZ1560" s="12"/>
      <c r="BA1560" s="12"/>
      <c r="BB1560" s="12"/>
      <c r="BC1560" s="12"/>
      <c r="BE1560" s="12"/>
      <c r="BF1560" s="12"/>
      <c r="BG1560" s="12"/>
      <c r="BH1560" s="12"/>
      <c r="BI1560" s="12"/>
      <c r="BJ1560" s="12"/>
      <c r="BK1560" s="12"/>
    </row>
    <row r="1561" spans="33:63" x14ac:dyDescent="0.15">
      <c r="AG1561" s="12"/>
      <c r="AH1561" s="12"/>
      <c r="AI1561" s="12"/>
      <c r="AJ1561" s="12"/>
      <c r="AK1561" s="12"/>
      <c r="AL1561" s="12"/>
      <c r="AM1561" s="12"/>
      <c r="AN1561" s="12"/>
      <c r="AO1561" s="12"/>
      <c r="AP1561" s="12"/>
      <c r="AQ1561" s="12"/>
      <c r="AR1561" s="12"/>
      <c r="AS1561" s="12"/>
      <c r="AT1561" s="12"/>
      <c r="AU1561" s="12"/>
      <c r="AV1561" s="12"/>
      <c r="AW1561" s="12"/>
      <c r="AX1561" s="12"/>
      <c r="AY1561" s="12"/>
      <c r="AZ1561" s="12"/>
      <c r="BA1561" s="12"/>
      <c r="BB1561" s="12"/>
      <c r="BC1561" s="12"/>
      <c r="BE1561" s="12"/>
      <c r="BF1561" s="12"/>
      <c r="BG1561" s="12"/>
      <c r="BH1561" s="12"/>
      <c r="BI1561" s="12"/>
      <c r="BJ1561" s="12"/>
      <c r="BK1561" s="12"/>
    </row>
    <row r="1562" spans="33:63" x14ac:dyDescent="0.15">
      <c r="AG1562" s="12"/>
      <c r="AH1562" s="12"/>
      <c r="AI1562" s="12"/>
      <c r="AJ1562" s="12"/>
      <c r="AK1562" s="12"/>
      <c r="AL1562" s="12"/>
      <c r="AM1562" s="12"/>
      <c r="AN1562" s="12"/>
      <c r="AO1562" s="12"/>
      <c r="AP1562" s="12"/>
      <c r="AQ1562" s="12"/>
      <c r="AR1562" s="12"/>
      <c r="AS1562" s="12"/>
      <c r="AT1562" s="12"/>
      <c r="AU1562" s="12"/>
      <c r="AV1562" s="12"/>
      <c r="AW1562" s="12"/>
      <c r="AX1562" s="12"/>
      <c r="AY1562" s="12"/>
      <c r="AZ1562" s="12"/>
      <c r="BA1562" s="12"/>
      <c r="BB1562" s="12"/>
      <c r="BC1562" s="12"/>
      <c r="BE1562" s="12"/>
      <c r="BF1562" s="12"/>
      <c r="BG1562" s="12"/>
      <c r="BH1562" s="12"/>
      <c r="BI1562" s="12"/>
      <c r="BJ1562" s="12"/>
      <c r="BK1562" s="12"/>
    </row>
    <row r="1563" spans="33:63" x14ac:dyDescent="0.15">
      <c r="AG1563" s="12"/>
      <c r="AH1563" s="12"/>
      <c r="AI1563" s="12"/>
      <c r="AJ1563" s="12"/>
      <c r="AK1563" s="12"/>
      <c r="AL1563" s="12"/>
      <c r="AM1563" s="12"/>
      <c r="AN1563" s="12"/>
      <c r="AO1563" s="12"/>
      <c r="AP1563" s="12"/>
      <c r="AQ1563" s="12"/>
      <c r="AR1563" s="12"/>
      <c r="AS1563" s="12"/>
      <c r="AT1563" s="12"/>
      <c r="AU1563" s="12"/>
      <c r="AV1563" s="12"/>
      <c r="AW1563" s="12"/>
      <c r="AX1563" s="12"/>
      <c r="AY1563" s="12"/>
      <c r="AZ1563" s="12"/>
      <c r="BA1563" s="12"/>
      <c r="BB1563" s="12"/>
      <c r="BC1563" s="12"/>
      <c r="BE1563" s="12"/>
      <c r="BF1563" s="12"/>
      <c r="BG1563" s="12"/>
      <c r="BH1563" s="12"/>
      <c r="BI1563" s="12"/>
      <c r="BJ1563" s="12"/>
      <c r="BK1563" s="12"/>
    </row>
    <row r="1564" spans="33:63" x14ac:dyDescent="0.15">
      <c r="AG1564" s="12"/>
      <c r="AH1564" s="12"/>
      <c r="AI1564" s="12"/>
      <c r="AJ1564" s="12"/>
      <c r="AK1564" s="12"/>
      <c r="AL1564" s="12"/>
      <c r="AM1564" s="12"/>
      <c r="AN1564" s="12"/>
      <c r="AO1564" s="12"/>
      <c r="AP1564" s="12"/>
      <c r="AQ1564" s="12"/>
      <c r="AR1564" s="12"/>
      <c r="AS1564" s="12"/>
      <c r="AT1564" s="12"/>
      <c r="AU1564" s="12"/>
      <c r="AV1564" s="12"/>
      <c r="AW1564" s="12"/>
      <c r="AX1564" s="12"/>
      <c r="AY1564" s="12"/>
      <c r="AZ1564" s="12"/>
      <c r="BA1564" s="12"/>
      <c r="BB1564" s="12"/>
      <c r="BC1564" s="12"/>
      <c r="BE1564" s="12"/>
      <c r="BF1564" s="12"/>
      <c r="BG1564" s="12"/>
      <c r="BH1564" s="12"/>
      <c r="BI1564" s="12"/>
      <c r="BJ1564" s="12"/>
      <c r="BK1564" s="12"/>
    </row>
    <row r="1565" spans="33:63" x14ac:dyDescent="0.15">
      <c r="AG1565" s="12"/>
      <c r="AH1565" s="12"/>
      <c r="AI1565" s="12"/>
      <c r="AJ1565" s="12"/>
      <c r="AK1565" s="12"/>
      <c r="AL1565" s="12"/>
      <c r="AM1565" s="12"/>
      <c r="AN1565" s="12"/>
      <c r="AO1565" s="12"/>
      <c r="AP1565" s="12"/>
      <c r="AQ1565" s="12"/>
      <c r="AR1565" s="12"/>
      <c r="AS1565" s="12"/>
      <c r="AT1565" s="12"/>
      <c r="AU1565" s="12"/>
      <c r="AV1565" s="12"/>
      <c r="AW1565" s="12"/>
      <c r="AX1565" s="12"/>
      <c r="AY1565" s="12"/>
      <c r="AZ1565" s="12"/>
      <c r="BA1565" s="12"/>
      <c r="BB1565" s="12"/>
      <c r="BC1565" s="12"/>
      <c r="BE1565" s="12"/>
      <c r="BF1565" s="12"/>
      <c r="BG1565" s="12"/>
      <c r="BH1565" s="12"/>
      <c r="BI1565" s="12"/>
      <c r="BJ1565" s="12"/>
      <c r="BK1565" s="12"/>
    </row>
    <row r="1566" spans="33:63" x14ac:dyDescent="0.15">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E1566" s="12"/>
      <c r="BF1566" s="12"/>
      <c r="BG1566" s="12"/>
      <c r="BH1566" s="12"/>
      <c r="BI1566" s="12"/>
      <c r="BJ1566" s="12"/>
      <c r="BK1566" s="12"/>
    </row>
    <row r="1567" spans="33:63" x14ac:dyDescent="0.15">
      <c r="AG1567" s="12"/>
      <c r="AH1567" s="12"/>
      <c r="AI1567" s="12"/>
      <c r="AJ1567" s="12"/>
      <c r="AK1567" s="12"/>
      <c r="AL1567" s="12"/>
      <c r="AM1567" s="12"/>
      <c r="AN1567" s="12"/>
      <c r="AO1567" s="12"/>
      <c r="AP1567" s="12"/>
      <c r="AQ1567" s="12"/>
      <c r="AR1567" s="12"/>
      <c r="AS1567" s="12"/>
      <c r="AT1567" s="12"/>
      <c r="AU1567" s="12"/>
      <c r="AV1567" s="12"/>
      <c r="AW1567" s="12"/>
      <c r="AX1567" s="12"/>
      <c r="AY1567" s="12"/>
      <c r="AZ1567" s="12"/>
      <c r="BA1567" s="12"/>
      <c r="BB1567" s="12"/>
      <c r="BC1567" s="12"/>
      <c r="BE1567" s="12"/>
      <c r="BF1567" s="12"/>
      <c r="BG1567" s="12"/>
      <c r="BH1567" s="12"/>
      <c r="BI1567" s="12"/>
      <c r="BJ1567" s="12"/>
      <c r="BK1567" s="12"/>
    </row>
    <row r="1568" spans="33:63" x14ac:dyDescent="0.15">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c r="BB1568" s="12"/>
      <c r="BC1568" s="12"/>
      <c r="BE1568" s="12"/>
      <c r="BF1568" s="12"/>
      <c r="BG1568" s="12"/>
      <c r="BH1568" s="12"/>
      <c r="BI1568" s="12"/>
      <c r="BJ1568" s="12"/>
      <c r="BK1568" s="12"/>
    </row>
    <row r="1569" spans="33:63" x14ac:dyDescent="0.15">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c r="BB1569" s="12"/>
      <c r="BC1569" s="12"/>
      <c r="BE1569" s="12"/>
      <c r="BF1569" s="12"/>
      <c r="BG1569" s="12"/>
      <c r="BH1569" s="12"/>
      <c r="BI1569" s="12"/>
      <c r="BJ1569" s="12"/>
      <c r="BK1569" s="12"/>
    </row>
    <row r="1570" spans="33:63" x14ac:dyDescent="0.15">
      <c r="AG1570" s="12"/>
      <c r="AH1570" s="12"/>
      <c r="AI1570" s="12"/>
      <c r="AJ1570" s="12"/>
      <c r="AK1570" s="12"/>
      <c r="AL1570" s="12"/>
      <c r="AM1570" s="12"/>
      <c r="AN1570" s="12"/>
      <c r="AO1570" s="12"/>
      <c r="AP1570" s="12"/>
      <c r="AQ1570" s="12"/>
      <c r="AR1570" s="12"/>
      <c r="AS1570" s="12"/>
      <c r="AT1570" s="12"/>
      <c r="AU1570" s="12"/>
      <c r="AV1570" s="12"/>
      <c r="AW1570" s="12"/>
      <c r="AX1570" s="12"/>
      <c r="AY1570" s="12"/>
      <c r="AZ1570" s="12"/>
      <c r="BA1570" s="12"/>
      <c r="BB1570" s="12"/>
      <c r="BC1570" s="12"/>
      <c r="BE1570" s="12"/>
      <c r="BF1570" s="12"/>
      <c r="BG1570" s="12"/>
      <c r="BH1570" s="12"/>
      <c r="BI1570" s="12"/>
      <c r="BJ1570" s="12"/>
      <c r="BK1570" s="12"/>
    </row>
    <row r="1571" spans="33:63" x14ac:dyDescent="0.15">
      <c r="AG1571" s="12"/>
      <c r="AH1571" s="12"/>
      <c r="AI1571" s="12"/>
      <c r="AJ1571" s="12"/>
      <c r="AK1571" s="12"/>
      <c r="AL1571" s="12"/>
      <c r="AM1571" s="12"/>
      <c r="AN1571" s="12"/>
      <c r="AO1571" s="12"/>
      <c r="AP1571" s="12"/>
      <c r="AQ1571" s="12"/>
      <c r="AR1571" s="12"/>
      <c r="AS1571" s="12"/>
      <c r="AT1571" s="12"/>
      <c r="AU1571" s="12"/>
      <c r="AV1571" s="12"/>
      <c r="AW1571" s="12"/>
      <c r="AX1571" s="12"/>
      <c r="AY1571" s="12"/>
      <c r="AZ1571" s="12"/>
      <c r="BA1571" s="12"/>
      <c r="BB1571" s="12"/>
      <c r="BC1571" s="12"/>
      <c r="BE1571" s="12"/>
      <c r="BF1571" s="12"/>
      <c r="BG1571" s="12"/>
      <c r="BH1571" s="12"/>
      <c r="BI1571" s="12"/>
      <c r="BJ1571" s="12"/>
      <c r="BK1571" s="12"/>
    </row>
    <row r="1572" spans="33:63" x14ac:dyDescent="0.15">
      <c r="AG1572" s="12"/>
      <c r="AH1572" s="12"/>
      <c r="AI1572" s="12"/>
      <c r="AJ1572" s="12"/>
      <c r="AK1572" s="12"/>
      <c r="AL1572" s="12"/>
      <c r="AM1572" s="12"/>
      <c r="AN1572" s="12"/>
      <c r="AO1572" s="12"/>
      <c r="AP1572" s="12"/>
      <c r="AQ1572" s="12"/>
      <c r="AR1572" s="12"/>
      <c r="AS1572" s="12"/>
      <c r="AT1572" s="12"/>
      <c r="AU1572" s="12"/>
      <c r="AV1572" s="12"/>
      <c r="AW1572" s="12"/>
      <c r="AX1572" s="12"/>
      <c r="AY1572" s="12"/>
      <c r="AZ1572" s="12"/>
      <c r="BA1572" s="12"/>
      <c r="BB1572" s="12"/>
      <c r="BC1572" s="12"/>
      <c r="BE1572" s="12"/>
      <c r="BF1572" s="12"/>
      <c r="BG1572" s="12"/>
      <c r="BH1572" s="12"/>
      <c r="BI1572" s="12"/>
      <c r="BJ1572" s="12"/>
      <c r="BK1572" s="12"/>
    </row>
    <row r="1573" spans="33:63" x14ac:dyDescent="0.15">
      <c r="AG1573" s="12"/>
      <c r="AH1573" s="12"/>
      <c r="AI1573" s="12"/>
      <c r="AJ1573" s="12"/>
      <c r="AK1573" s="12"/>
      <c r="AL1573" s="12"/>
      <c r="AM1573" s="12"/>
      <c r="AN1573" s="12"/>
      <c r="AO1573" s="12"/>
      <c r="AP1573" s="12"/>
      <c r="AQ1573" s="12"/>
      <c r="AR1573" s="12"/>
      <c r="AS1573" s="12"/>
      <c r="AT1573" s="12"/>
      <c r="AU1573" s="12"/>
      <c r="AV1573" s="12"/>
      <c r="AW1573" s="12"/>
      <c r="AX1573" s="12"/>
      <c r="AY1573" s="12"/>
      <c r="AZ1573" s="12"/>
      <c r="BA1573" s="12"/>
      <c r="BB1573" s="12"/>
      <c r="BC1573" s="12"/>
      <c r="BE1573" s="12"/>
      <c r="BF1573" s="12"/>
      <c r="BG1573" s="12"/>
      <c r="BH1573" s="12"/>
      <c r="BI1573" s="12"/>
      <c r="BJ1573" s="12"/>
      <c r="BK1573" s="12"/>
    </row>
    <row r="1574" spans="33:63" x14ac:dyDescent="0.15">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E1574" s="12"/>
      <c r="BF1574" s="12"/>
      <c r="BG1574" s="12"/>
      <c r="BH1574" s="12"/>
      <c r="BI1574" s="12"/>
      <c r="BJ1574" s="12"/>
      <c r="BK1574" s="12"/>
    </row>
    <row r="1575" spans="33:63" x14ac:dyDescent="0.15">
      <c r="AG1575" s="12"/>
      <c r="AH1575" s="12"/>
      <c r="AI1575" s="12"/>
      <c r="AJ1575" s="12"/>
      <c r="AK1575" s="12"/>
      <c r="AL1575" s="12"/>
      <c r="AM1575" s="12"/>
      <c r="AN1575" s="12"/>
      <c r="AO1575" s="12"/>
      <c r="AP1575" s="12"/>
      <c r="AQ1575" s="12"/>
      <c r="AR1575" s="12"/>
      <c r="AS1575" s="12"/>
      <c r="AT1575" s="12"/>
      <c r="AU1575" s="12"/>
      <c r="AV1575" s="12"/>
      <c r="AW1575" s="12"/>
      <c r="AX1575" s="12"/>
      <c r="AY1575" s="12"/>
      <c r="AZ1575" s="12"/>
      <c r="BA1575" s="12"/>
      <c r="BB1575" s="12"/>
      <c r="BC1575" s="12"/>
      <c r="BE1575" s="12"/>
      <c r="BF1575" s="12"/>
      <c r="BG1575" s="12"/>
      <c r="BH1575" s="12"/>
      <c r="BI1575" s="12"/>
      <c r="BJ1575" s="12"/>
      <c r="BK1575" s="12"/>
    </row>
    <row r="1576" spans="33:63" x14ac:dyDescent="0.15">
      <c r="AG1576" s="12"/>
      <c r="AH1576" s="12"/>
      <c r="AI1576" s="12"/>
      <c r="AJ1576" s="12"/>
      <c r="AK1576" s="12"/>
      <c r="AL1576" s="12"/>
      <c r="AM1576" s="12"/>
      <c r="AN1576" s="12"/>
      <c r="AO1576" s="12"/>
      <c r="AP1576" s="12"/>
      <c r="AQ1576" s="12"/>
      <c r="AR1576" s="12"/>
      <c r="AS1576" s="12"/>
      <c r="AT1576" s="12"/>
      <c r="AU1576" s="12"/>
      <c r="AV1576" s="12"/>
      <c r="AW1576" s="12"/>
      <c r="AX1576" s="12"/>
      <c r="AY1576" s="12"/>
      <c r="AZ1576" s="12"/>
      <c r="BA1576" s="12"/>
      <c r="BB1576" s="12"/>
      <c r="BC1576" s="12"/>
      <c r="BE1576" s="12"/>
      <c r="BF1576" s="12"/>
      <c r="BG1576" s="12"/>
      <c r="BH1576" s="12"/>
      <c r="BI1576" s="12"/>
      <c r="BJ1576" s="12"/>
      <c r="BK1576" s="12"/>
    </row>
    <row r="1577" spans="33:63" x14ac:dyDescent="0.15">
      <c r="AG1577" s="12"/>
      <c r="AH1577" s="12"/>
      <c r="AI1577" s="12"/>
      <c r="AJ1577" s="12"/>
      <c r="AK1577" s="12"/>
      <c r="AL1577" s="12"/>
      <c r="AM1577" s="12"/>
      <c r="AN1577" s="12"/>
      <c r="AO1577" s="12"/>
      <c r="AP1577" s="12"/>
      <c r="AQ1577" s="12"/>
      <c r="AR1577" s="12"/>
      <c r="AS1577" s="12"/>
      <c r="AT1577" s="12"/>
      <c r="AU1577" s="12"/>
      <c r="AV1577" s="12"/>
      <c r="AW1577" s="12"/>
      <c r="AX1577" s="12"/>
      <c r="AY1577" s="12"/>
      <c r="AZ1577" s="12"/>
      <c r="BA1577" s="12"/>
      <c r="BB1577" s="12"/>
      <c r="BC1577" s="12"/>
      <c r="BE1577" s="12"/>
      <c r="BF1577" s="12"/>
      <c r="BG1577" s="12"/>
      <c r="BH1577" s="12"/>
      <c r="BI1577" s="12"/>
      <c r="BJ1577" s="12"/>
      <c r="BK1577" s="12"/>
    </row>
    <row r="1578" spans="33:63" x14ac:dyDescent="0.15">
      <c r="AG1578" s="12"/>
      <c r="AH1578" s="12"/>
      <c r="AI1578" s="12"/>
      <c r="AJ1578" s="12"/>
      <c r="AK1578" s="12"/>
      <c r="AL1578" s="12"/>
      <c r="AM1578" s="12"/>
      <c r="AN1578" s="12"/>
      <c r="AO1578" s="12"/>
      <c r="AP1578" s="12"/>
      <c r="AQ1578" s="12"/>
      <c r="AR1578" s="12"/>
      <c r="AS1578" s="12"/>
      <c r="AT1578" s="12"/>
      <c r="AU1578" s="12"/>
      <c r="AV1578" s="12"/>
      <c r="AW1578" s="12"/>
      <c r="AX1578" s="12"/>
      <c r="AY1578" s="12"/>
      <c r="AZ1578" s="12"/>
      <c r="BA1578" s="12"/>
      <c r="BB1578" s="12"/>
      <c r="BC1578" s="12"/>
      <c r="BE1578" s="12"/>
      <c r="BF1578" s="12"/>
      <c r="BG1578" s="12"/>
      <c r="BH1578" s="12"/>
      <c r="BI1578" s="12"/>
      <c r="BJ1578" s="12"/>
      <c r="BK1578" s="12"/>
    </row>
    <row r="1579" spans="33:63" x14ac:dyDescent="0.15">
      <c r="AG1579" s="12"/>
      <c r="AH1579" s="12"/>
      <c r="AI1579" s="12"/>
      <c r="AJ1579" s="12"/>
      <c r="AK1579" s="12"/>
      <c r="AL1579" s="12"/>
      <c r="AM1579" s="12"/>
      <c r="AN1579" s="12"/>
      <c r="AO1579" s="12"/>
      <c r="AP1579" s="12"/>
      <c r="AQ1579" s="12"/>
      <c r="AR1579" s="12"/>
      <c r="AS1579" s="12"/>
      <c r="AT1579" s="12"/>
      <c r="AU1579" s="12"/>
      <c r="AV1579" s="12"/>
      <c r="AW1579" s="12"/>
      <c r="AX1579" s="12"/>
      <c r="AY1579" s="12"/>
      <c r="AZ1579" s="12"/>
      <c r="BA1579" s="12"/>
      <c r="BB1579" s="12"/>
      <c r="BC1579" s="12"/>
      <c r="BE1579" s="12"/>
      <c r="BF1579" s="12"/>
      <c r="BG1579" s="12"/>
      <c r="BH1579" s="12"/>
      <c r="BI1579" s="12"/>
      <c r="BJ1579" s="12"/>
      <c r="BK1579" s="12"/>
    </row>
    <row r="1580" spans="33:63" x14ac:dyDescent="0.15">
      <c r="AG1580" s="12"/>
      <c r="AH1580" s="12"/>
      <c r="AI1580" s="12"/>
      <c r="AJ1580" s="12"/>
      <c r="AK1580" s="12"/>
      <c r="AL1580" s="12"/>
      <c r="AM1580" s="12"/>
      <c r="AN1580" s="12"/>
      <c r="AO1580" s="12"/>
      <c r="AP1580" s="12"/>
      <c r="AQ1580" s="12"/>
      <c r="AR1580" s="12"/>
      <c r="AS1580" s="12"/>
      <c r="AT1580" s="12"/>
      <c r="AU1580" s="12"/>
      <c r="AV1580" s="12"/>
      <c r="AW1580" s="12"/>
      <c r="AX1580" s="12"/>
      <c r="AY1580" s="12"/>
      <c r="AZ1580" s="12"/>
      <c r="BA1580" s="12"/>
      <c r="BB1580" s="12"/>
      <c r="BC1580" s="12"/>
      <c r="BE1580" s="12"/>
      <c r="BF1580" s="12"/>
      <c r="BG1580" s="12"/>
      <c r="BH1580" s="12"/>
      <c r="BI1580" s="12"/>
      <c r="BJ1580" s="12"/>
      <c r="BK1580" s="12"/>
    </row>
    <row r="1581" spans="33:63" x14ac:dyDescent="0.15">
      <c r="AG1581" s="12"/>
      <c r="AH1581" s="12"/>
      <c r="AI1581" s="12"/>
      <c r="AJ1581" s="12"/>
      <c r="AK1581" s="12"/>
      <c r="AL1581" s="12"/>
      <c r="AM1581" s="12"/>
      <c r="AN1581" s="12"/>
      <c r="AO1581" s="12"/>
      <c r="AP1581" s="12"/>
      <c r="AQ1581" s="12"/>
      <c r="AR1581" s="12"/>
      <c r="AS1581" s="12"/>
      <c r="AT1581" s="12"/>
      <c r="AU1581" s="12"/>
      <c r="AV1581" s="12"/>
      <c r="AW1581" s="12"/>
      <c r="AX1581" s="12"/>
      <c r="AY1581" s="12"/>
      <c r="AZ1581" s="12"/>
      <c r="BA1581" s="12"/>
      <c r="BB1581" s="12"/>
      <c r="BC1581" s="12"/>
      <c r="BE1581" s="12"/>
      <c r="BF1581" s="12"/>
      <c r="BG1581" s="12"/>
      <c r="BH1581" s="12"/>
      <c r="BI1581" s="12"/>
      <c r="BJ1581" s="12"/>
      <c r="BK1581" s="12"/>
    </row>
    <row r="1582" spans="33:63" x14ac:dyDescent="0.15">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E1582" s="12"/>
      <c r="BF1582" s="12"/>
      <c r="BG1582" s="12"/>
      <c r="BH1582" s="12"/>
      <c r="BI1582" s="12"/>
      <c r="BJ1582" s="12"/>
      <c r="BK1582" s="12"/>
    </row>
    <row r="1583" spans="33:63" x14ac:dyDescent="0.15">
      <c r="AG1583" s="12"/>
      <c r="AH1583" s="12"/>
      <c r="AI1583" s="12"/>
      <c r="AJ1583" s="12"/>
      <c r="AK1583" s="12"/>
      <c r="AL1583" s="12"/>
      <c r="AM1583" s="12"/>
      <c r="AN1583" s="12"/>
      <c r="AO1583" s="12"/>
      <c r="AP1583" s="12"/>
      <c r="AQ1583" s="12"/>
      <c r="AR1583" s="12"/>
      <c r="AS1583" s="12"/>
      <c r="AT1583" s="12"/>
      <c r="AU1583" s="12"/>
      <c r="AV1583" s="12"/>
      <c r="AW1583" s="12"/>
      <c r="AX1583" s="12"/>
      <c r="AY1583" s="12"/>
      <c r="AZ1583" s="12"/>
      <c r="BA1583" s="12"/>
      <c r="BB1583" s="12"/>
      <c r="BC1583" s="12"/>
      <c r="BE1583" s="12"/>
      <c r="BF1583" s="12"/>
      <c r="BG1583" s="12"/>
      <c r="BH1583" s="12"/>
      <c r="BI1583" s="12"/>
      <c r="BJ1583" s="12"/>
      <c r="BK1583" s="12"/>
    </row>
    <row r="1584" spans="33:63" x14ac:dyDescent="0.15">
      <c r="AG1584" s="12"/>
      <c r="AH1584" s="12"/>
      <c r="AI1584" s="12"/>
      <c r="AJ1584" s="12"/>
      <c r="AK1584" s="12"/>
      <c r="AL1584" s="12"/>
      <c r="AM1584" s="12"/>
      <c r="AN1584" s="12"/>
      <c r="AO1584" s="12"/>
      <c r="AP1584" s="12"/>
      <c r="AQ1584" s="12"/>
      <c r="AR1584" s="12"/>
      <c r="AS1584" s="12"/>
      <c r="AT1584" s="12"/>
      <c r="AU1584" s="12"/>
      <c r="AV1584" s="12"/>
      <c r="AW1584" s="12"/>
      <c r="AX1584" s="12"/>
      <c r="AY1584" s="12"/>
      <c r="AZ1584" s="12"/>
      <c r="BA1584" s="12"/>
      <c r="BB1584" s="12"/>
      <c r="BC1584" s="12"/>
      <c r="BE1584" s="12"/>
      <c r="BF1584" s="12"/>
      <c r="BG1584" s="12"/>
      <c r="BH1584" s="12"/>
      <c r="BI1584" s="12"/>
      <c r="BJ1584" s="12"/>
      <c r="BK1584" s="12"/>
    </row>
    <row r="1585" spans="33:63" x14ac:dyDescent="0.15">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c r="BB1585" s="12"/>
      <c r="BC1585" s="12"/>
      <c r="BE1585" s="12"/>
      <c r="BF1585" s="12"/>
      <c r="BG1585" s="12"/>
      <c r="BH1585" s="12"/>
      <c r="BI1585" s="12"/>
      <c r="BJ1585" s="12"/>
      <c r="BK1585" s="12"/>
    </row>
    <row r="1586" spans="33:63" x14ac:dyDescent="0.15">
      <c r="AG1586" s="12"/>
      <c r="AH1586" s="12"/>
      <c r="AI1586" s="12"/>
      <c r="AJ1586" s="12"/>
      <c r="AK1586" s="12"/>
      <c r="AL1586" s="12"/>
      <c r="AM1586" s="12"/>
      <c r="AN1586" s="12"/>
      <c r="AO1586" s="12"/>
      <c r="AP1586" s="12"/>
      <c r="AQ1586" s="12"/>
      <c r="AR1586" s="12"/>
      <c r="AS1586" s="12"/>
      <c r="AT1586" s="12"/>
      <c r="AU1586" s="12"/>
      <c r="AV1586" s="12"/>
      <c r="AW1586" s="12"/>
      <c r="AX1586" s="12"/>
      <c r="AY1586" s="12"/>
      <c r="AZ1586" s="12"/>
      <c r="BA1586" s="12"/>
      <c r="BB1586" s="12"/>
      <c r="BC1586" s="12"/>
      <c r="BE1586" s="12"/>
      <c r="BF1586" s="12"/>
      <c r="BG1586" s="12"/>
      <c r="BH1586" s="12"/>
      <c r="BI1586" s="12"/>
      <c r="BJ1586" s="12"/>
      <c r="BK1586" s="12"/>
    </row>
    <row r="1587" spans="33:63" x14ac:dyDescent="0.15">
      <c r="AG1587" s="12"/>
      <c r="AH1587" s="12"/>
      <c r="AI1587" s="12"/>
      <c r="AJ1587" s="12"/>
      <c r="AK1587" s="12"/>
      <c r="AL1587" s="12"/>
      <c r="AM1587" s="12"/>
      <c r="AN1587" s="12"/>
      <c r="AO1587" s="12"/>
      <c r="AP1587" s="12"/>
      <c r="AQ1587" s="12"/>
      <c r="AR1587" s="12"/>
      <c r="AS1587" s="12"/>
      <c r="AT1587" s="12"/>
      <c r="AU1587" s="12"/>
      <c r="AV1587" s="12"/>
      <c r="AW1587" s="12"/>
      <c r="AX1587" s="12"/>
      <c r="AY1587" s="12"/>
      <c r="AZ1587" s="12"/>
      <c r="BA1587" s="12"/>
      <c r="BB1587" s="12"/>
      <c r="BC1587" s="12"/>
      <c r="BE1587" s="12"/>
      <c r="BF1587" s="12"/>
      <c r="BG1587" s="12"/>
      <c r="BH1587" s="12"/>
      <c r="BI1587" s="12"/>
      <c r="BJ1587" s="12"/>
      <c r="BK1587" s="12"/>
    </row>
    <row r="1588" spans="33:63" x14ac:dyDescent="0.15">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c r="BB1588" s="12"/>
      <c r="BC1588" s="12"/>
      <c r="BE1588" s="12"/>
      <c r="BF1588" s="12"/>
      <c r="BG1588" s="12"/>
      <c r="BH1588" s="12"/>
      <c r="BI1588" s="12"/>
      <c r="BJ1588" s="12"/>
      <c r="BK1588" s="12"/>
    </row>
    <row r="1589" spans="33:63" x14ac:dyDescent="0.15">
      <c r="AG1589" s="12"/>
      <c r="AH1589" s="12"/>
      <c r="AI1589" s="12"/>
      <c r="AJ1589" s="12"/>
      <c r="AK1589" s="12"/>
      <c r="AL1589" s="12"/>
      <c r="AM1589" s="12"/>
      <c r="AN1589" s="12"/>
      <c r="AO1589" s="12"/>
      <c r="AP1589" s="12"/>
      <c r="AQ1589" s="12"/>
      <c r="AR1589" s="12"/>
      <c r="AS1589" s="12"/>
      <c r="AT1589" s="12"/>
      <c r="AU1589" s="12"/>
      <c r="AV1589" s="12"/>
      <c r="AW1589" s="12"/>
      <c r="AX1589" s="12"/>
      <c r="AY1589" s="12"/>
      <c r="AZ1589" s="12"/>
      <c r="BA1589" s="12"/>
      <c r="BB1589" s="12"/>
      <c r="BC1589" s="12"/>
      <c r="BE1589" s="12"/>
      <c r="BF1589" s="12"/>
      <c r="BG1589" s="12"/>
      <c r="BH1589" s="12"/>
      <c r="BI1589" s="12"/>
      <c r="BJ1589" s="12"/>
      <c r="BK1589" s="12"/>
    </row>
    <row r="1590" spans="33:63" x14ac:dyDescent="0.15">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E1590" s="12"/>
      <c r="BF1590" s="12"/>
      <c r="BG1590" s="12"/>
      <c r="BH1590" s="12"/>
      <c r="BI1590" s="12"/>
      <c r="BJ1590" s="12"/>
      <c r="BK1590" s="12"/>
    </row>
    <row r="1591" spans="33:63" x14ac:dyDescent="0.15">
      <c r="AG1591" s="12"/>
      <c r="AH1591" s="12"/>
      <c r="AI1591" s="12"/>
      <c r="AJ1591" s="12"/>
      <c r="AK1591" s="12"/>
      <c r="AL1591" s="12"/>
      <c r="AM1591" s="12"/>
      <c r="AN1591" s="12"/>
      <c r="AO1591" s="12"/>
      <c r="AP1591" s="12"/>
      <c r="AQ1591" s="12"/>
      <c r="AR1591" s="12"/>
      <c r="AS1591" s="12"/>
      <c r="AT1591" s="12"/>
      <c r="AU1591" s="12"/>
      <c r="AV1591" s="12"/>
      <c r="AW1591" s="12"/>
      <c r="AX1591" s="12"/>
      <c r="AY1591" s="12"/>
      <c r="AZ1591" s="12"/>
      <c r="BA1591" s="12"/>
      <c r="BB1591" s="12"/>
      <c r="BC1591" s="12"/>
      <c r="BE1591" s="12"/>
      <c r="BF1591" s="12"/>
      <c r="BG1591" s="12"/>
      <c r="BH1591" s="12"/>
      <c r="BI1591" s="12"/>
      <c r="BJ1591" s="12"/>
      <c r="BK1591" s="12"/>
    </row>
    <row r="1592" spans="33:63" x14ac:dyDescent="0.15">
      <c r="AG1592" s="12"/>
      <c r="AH1592" s="12"/>
      <c r="AI1592" s="12"/>
      <c r="AJ1592" s="12"/>
      <c r="AK1592" s="12"/>
      <c r="AL1592" s="12"/>
      <c r="AM1592" s="12"/>
      <c r="AN1592" s="12"/>
      <c r="AO1592" s="12"/>
      <c r="AP1592" s="12"/>
      <c r="AQ1592" s="12"/>
      <c r="AR1592" s="12"/>
      <c r="AS1592" s="12"/>
      <c r="AT1592" s="12"/>
      <c r="AU1592" s="12"/>
      <c r="AV1592" s="12"/>
      <c r="AW1592" s="12"/>
      <c r="AX1592" s="12"/>
      <c r="AY1592" s="12"/>
      <c r="AZ1592" s="12"/>
      <c r="BA1592" s="12"/>
      <c r="BB1592" s="12"/>
      <c r="BC1592" s="12"/>
      <c r="BE1592" s="12"/>
      <c r="BF1592" s="12"/>
      <c r="BG1592" s="12"/>
      <c r="BH1592" s="12"/>
      <c r="BI1592" s="12"/>
      <c r="BJ1592" s="12"/>
      <c r="BK1592" s="12"/>
    </row>
    <row r="1593" spans="33:63" x14ac:dyDescent="0.15">
      <c r="AG1593" s="12"/>
      <c r="AH1593" s="12"/>
      <c r="AI1593" s="12"/>
      <c r="AJ1593" s="12"/>
      <c r="AK1593" s="12"/>
      <c r="AL1593" s="12"/>
      <c r="AM1593" s="12"/>
      <c r="AN1593" s="12"/>
      <c r="AO1593" s="12"/>
      <c r="AP1593" s="12"/>
      <c r="AQ1593" s="12"/>
      <c r="AR1593" s="12"/>
      <c r="AS1593" s="12"/>
      <c r="AT1593" s="12"/>
      <c r="AU1593" s="12"/>
      <c r="AV1593" s="12"/>
      <c r="AW1593" s="12"/>
      <c r="AX1593" s="12"/>
      <c r="AY1593" s="12"/>
      <c r="AZ1593" s="12"/>
      <c r="BA1593" s="12"/>
      <c r="BB1593" s="12"/>
      <c r="BC1593" s="12"/>
      <c r="BE1593" s="12"/>
      <c r="BF1593" s="12"/>
      <c r="BG1593" s="12"/>
      <c r="BH1593" s="12"/>
      <c r="BI1593" s="12"/>
      <c r="BJ1593" s="12"/>
      <c r="BK1593" s="12"/>
    </row>
    <row r="1594" spans="33:63" x14ac:dyDescent="0.15">
      <c r="AG1594" s="12"/>
      <c r="AH1594" s="12"/>
      <c r="AI1594" s="12"/>
      <c r="AJ1594" s="12"/>
      <c r="AK1594" s="12"/>
      <c r="AL1594" s="12"/>
      <c r="AM1594" s="12"/>
      <c r="AN1594" s="12"/>
      <c r="AO1594" s="12"/>
      <c r="AP1594" s="12"/>
      <c r="AQ1594" s="12"/>
      <c r="AR1594" s="12"/>
      <c r="AS1594" s="12"/>
      <c r="AT1594" s="12"/>
      <c r="AU1594" s="12"/>
      <c r="AV1594" s="12"/>
      <c r="AW1594" s="12"/>
      <c r="AX1594" s="12"/>
      <c r="AY1594" s="12"/>
      <c r="AZ1594" s="12"/>
      <c r="BA1594" s="12"/>
      <c r="BB1594" s="12"/>
      <c r="BC1594" s="12"/>
      <c r="BE1594" s="12"/>
      <c r="BF1594" s="12"/>
      <c r="BG1594" s="12"/>
      <c r="BH1594" s="12"/>
      <c r="BI1594" s="12"/>
      <c r="BJ1594" s="12"/>
      <c r="BK1594" s="12"/>
    </row>
    <row r="1595" spans="33:63" x14ac:dyDescent="0.15">
      <c r="AG1595" s="12"/>
      <c r="AH1595" s="12"/>
      <c r="AI1595" s="12"/>
      <c r="AJ1595" s="12"/>
      <c r="AK1595" s="12"/>
      <c r="AL1595" s="12"/>
      <c r="AM1595" s="12"/>
      <c r="AN1595" s="12"/>
      <c r="AO1595" s="12"/>
      <c r="AP1595" s="12"/>
      <c r="AQ1595" s="12"/>
      <c r="AR1595" s="12"/>
      <c r="AS1595" s="12"/>
      <c r="AT1595" s="12"/>
      <c r="AU1595" s="12"/>
      <c r="AV1595" s="12"/>
      <c r="AW1595" s="12"/>
      <c r="AX1595" s="12"/>
      <c r="AY1595" s="12"/>
      <c r="AZ1595" s="12"/>
      <c r="BA1595" s="12"/>
      <c r="BB1595" s="12"/>
      <c r="BC1595" s="12"/>
      <c r="BE1595" s="12"/>
      <c r="BF1595" s="12"/>
      <c r="BG1595" s="12"/>
      <c r="BH1595" s="12"/>
      <c r="BI1595" s="12"/>
      <c r="BJ1595" s="12"/>
      <c r="BK1595" s="12"/>
    </row>
    <row r="1596" spans="33:63" x14ac:dyDescent="0.15">
      <c r="AG1596" s="12"/>
      <c r="AH1596" s="12"/>
      <c r="AI1596" s="12"/>
      <c r="AJ1596" s="12"/>
      <c r="AK1596" s="12"/>
      <c r="AL1596" s="12"/>
      <c r="AM1596" s="12"/>
      <c r="AN1596" s="12"/>
      <c r="AO1596" s="12"/>
      <c r="AP1596" s="12"/>
      <c r="AQ1596" s="12"/>
      <c r="AR1596" s="12"/>
      <c r="AS1596" s="12"/>
      <c r="AT1596" s="12"/>
      <c r="AU1596" s="12"/>
      <c r="AV1596" s="12"/>
      <c r="AW1596" s="12"/>
      <c r="AX1596" s="12"/>
      <c r="AY1596" s="12"/>
      <c r="AZ1596" s="12"/>
      <c r="BA1596" s="12"/>
      <c r="BB1596" s="12"/>
      <c r="BC1596" s="12"/>
      <c r="BE1596" s="12"/>
      <c r="BF1596" s="12"/>
      <c r="BG1596" s="12"/>
      <c r="BH1596" s="12"/>
      <c r="BI1596" s="12"/>
      <c r="BJ1596" s="12"/>
      <c r="BK1596" s="12"/>
    </row>
    <row r="1597" spans="33:63" x14ac:dyDescent="0.15">
      <c r="AG1597" s="12"/>
      <c r="AH1597" s="12"/>
      <c r="AI1597" s="12"/>
      <c r="AJ1597" s="12"/>
      <c r="AK1597" s="12"/>
      <c r="AL1597" s="12"/>
      <c r="AM1597" s="12"/>
      <c r="AN1597" s="12"/>
      <c r="AO1597" s="12"/>
      <c r="AP1597" s="12"/>
      <c r="AQ1597" s="12"/>
      <c r="AR1597" s="12"/>
      <c r="AS1597" s="12"/>
      <c r="AT1597" s="12"/>
      <c r="AU1597" s="12"/>
      <c r="AV1597" s="12"/>
      <c r="AW1597" s="12"/>
      <c r="AX1597" s="12"/>
      <c r="AY1597" s="12"/>
      <c r="AZ1597" s="12"/>
      <c r="BA1597" s="12"/>
      <c r="BB1597" s="12"/>
      <c r="BC1597" s="12"/>
      <c r="BE1597" s="12"/>
      <c r="BF1597" s="12"/>
      <c r="BG1597" s="12"/>
      <c r="BH1597" s="12"/>
      <c r="BI1597" s="12"/>
      <c r="BJ1597" s="12"/>
      <c r="BK1597" s="12"/>
    </row>
    <row r="1598" spans="33:63" x14ac:dyDescent="0.15">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E1598" s="12"/>
      <c r="BF1598" s="12"/>
      <c r="BG1598" s="12"/>
      <c r="BH1598" s="12"/>
      <c r="BI1598" s="12"/>
      <c r="BJ1598" s="12"/>
      <c r="BK1598" s="12"/>
    </row>
    <row r="1599" spans="33:63" x14ac:dyDescent="0.15">
      <c r="AG1599" s="12"/>
      <c r="AH1599" s="12"/>
      <c r="AI1599" s="12"/>
      <c r="AJ1599" s="12"/>
      <c r="AK1599" s="12"/>
      <c r="AL1599" s="12"/>
      <c r="AM1599" s="12"/>
      <c r="AN1599" s="12"/>
      <c r="AO1599" s="12"/>
      <c r="AP1599" s="12"/>
      <c r="AQ1599" s="12"/>
      <c r="AR1599" s="12"/>
      <c r="AS1599" s="12"/>
      <c r="AT1599" s="12"/>
      <c r="AU1599" s="12"/>
      <c r="AV1599" s="12"/>
      <c r="AW1599" s="12"/>
      <c r="AX1599" s="12"/>
      <c r="AY1599" s="12"/>
      <c r="AZ1599" s="12"/>
      <c r="BA1599" s="12"/>
      <c r="BB1599" s="12"/>
      <c r="BC1599" s="12"/>
      <c r="BE1599" s="12"/>
      <c r="BF1599" s="12"/>
      <c r="BG1599" s="12"/>
      <c r="BH1599" s="12"/>
      <c r="BI1599" s="12"/>
      <c r="BJ1599" s="12"/>
      <c r="BK1599" s="12"/>
    </row>
    <row r="1600" spans="33:63" x14ac:dyDescent="0.15">
      <c r="AG1600" s="12"/>
      <c r="AH1600" s="12"/>
      <c r="AI1600" s="12"/>
      <c r="AJ1600" s="12"/>
      <c r="AK1600" s="12"/>
      <c r="AL1600" s="12"/>
      <c r="AM1600" s="12"/>
      <c r="AN1600" s="12"/>
      <c r="AO1600" s="12"/>
      <c r="AP1600" s="12"/>
      <c r="AQ1600" s="12"/>
      <c r="AR1600" s="12"/>
      <c r="AS1600" s="12"/>
      <c r="AT1600" s="12"/>
      <c r="AU1600" s="12"/>
      <c r="AV1600" s="12"/>
      <c r="AW1600" s="12"/>
      <c r="AX1600" s="12"/>
      <c r="AY1600" s="12"/>
      <c r="AZ1600" s="12"/>
      <c r="BA1600" s="12"/>
      <c r="BB1600" s="12"/>
      <c r="BC1600" s="12"/>
      <c r="BE1600" s="12"/>
      <c r="BF1600" s="12"/>
      <c r="BG1600" s="12"/>
      <c r="BH1600" s="12"/>
      <c r="BI1600" s="12"/>
      <c r="BJ1600" s="12"/>
      <c r="BK1600" s="12"/>
    </row>
    <row r="1601" spans="33:63" x14ac:dyDescent="0.15">
      <c r="AG1601" s="12"/>
      <c r="AH1601" s="12"/>
      <c r="AI1601" s="12"/>
      <c r="AJ1601" s="12"/>
      <c r="AK1601" s="12"/>
      <c r="AL1601" s="12"/>
      <c r="AM1601" s="12"/>
      <c r="AN1601" s="12"/>
      <c r="AO1601" s="12"/>
      <c r="AP1601" s="12"/>
      <c r="AQ1601" s="12"/>
      <c r="AR1601" s="12"/>
      <c r="AS1601" s="12"/>
      <c r="AT1601" s="12"/>
      <c r="AU1601" s="12"/>
      <c r="AV1601" s="12"/>
      <c r="AW1601" s="12"/>
      <c r="AX1601" s="12"/>
      <c r="AY1601" s="12"/>
      <c r="AZ1601" s="12"/>
      <c r="BA1601" s="12"/>
      <c r="BB1601" s="12"/>
      <c r="BC1601" s="12"/>
      <c r="BE1601" s="12"/>
      <c r="BF1601" s="12"/>
      <c r="BG1601" s="12"/>
      <c r="BH1601" s="12"/>
      <c r="BI1601" s="12"/>
      <c r="BJ1601" s="12"/>
      <c r="BK1601" s="12"/>
    </row>
    <row r="1602" spans="33:63" x14ac:dyDescent="0.15">
      <c r="AG1602" s="12"/>
      <c r="AH1602" s="12"/>
      <c r="AI1602" s="12"/>
      <c r="AJ1602" s="12"/>
      <c r="AK1602" s="12"/>
      <c r="AL1602" s="12"/>
      <c r="AM1602" s="12"/>
      <c r="AN1602" s="12"/>
      <c r="AO1602" s="12"/>
      <c r="AP1602" s="12"/>
      <c r="AQ1602" s="12"/>
      <c r="AR1602" s="12"/>
      <c r="AS1602" s="12"/>
      <c r="AT1602" s="12"/>
      <c r="AU1602" s="12"/>
      <c r="AV1602" s="12"/>
      <c r="AW1602" s="12"/>
      <c r="AX1602" s="12"/>
      <c r="AY1602" s="12"/>
      <c r="AZ1602" s="12"/>
      <c r="BA1602" s="12"/>
      <c r="BB1602" s="12"/>
      <c r="BC1602" s="12"/>
      <c r="BE1602" s="12"/>
      <c r="BF1602" s="12"/>
      <c r="BG1602" s="12"/>
      <c r="BH1602" s="12"/>
      <c r="BI1602" s="12"/>
      <c r="BJ1602" s="12"/>
      <c r="BK1602" s="12"/>
    </row>
    <row r="1603" spans="33:63" x14ac:dyDescent="0.15">
      <c r="AG1603" s="12"/>
      <c r="AH1603" s="12"/>
      <c r="AI1603" s="12"/>
      <c r="AJ1603" s="12"/>
      <c r="AK1603" s="12"/>
      <c r="AL1603" s="12"/>
      <c r="AM1603" s="12"/>
      <c r="AN1603" s="12"/>
      <c r="AO1603" s="12"/>
      <c r="AP1603" s="12"/>
      <c r="AQ1603" s="12"/>
      <c r="AR1603" s="12"/>
      <c r="AS1603" s="12"/>
      <c r="AT1603" s="12"/>
      <c r="AU1603" s="12"/>
      <c r="AV1603" s="12"/>
      <c r="AW1603" s="12"/>
      <c r="AX1603" s="12"/>
      <c r="AY1603" s="12"/>
      <c r="AZ1603" s="12"/>
      <c r="BA1603" s="12"/>
      <c r="BB1603" s="12"/>
      <c r="BC1603" s="12"/>
      <c r="BE1603" s="12"/>
      <c r="BF1603" s="12"/>
      <c r="BG1603" s="12"/>
      <c r="BH1603" s="12"/>
      <c r="BI1603" s="12"/>
      <c r="BJ1603" s="12"/>
      <c r="BK1603" s="12"/>
    </row>
    <row r="1604" spans="33:63" x14ac:dyDescent="0.15">
      <c r="AG1604" s="12"/>
      <c r="AH1604" s="12"/>
      <c r="AI1604" s="12"/>
      <c r="AJ1604" s="12"/>
      <c r="AK1604" s="12"/>
      <c r="AL1604" s="12"/>
      <c r="AM1604" s="12"/>
      <c r="AN1604" s="12"/>
      <c r="AO1604" s="12"/>
      <c r="AP1604" s="12"/>
      <c r="AQ1604" s="12"/>
      <c r="AR1604" s="12"/>
      <c r="AS1604" s="12"/>
      <c r="AT1604" s="12"/>
      <c r="AU1604" s="12"/>
      <c r="AV1604" s="12"/>
      <c r="AW1604" s="12"/>
      <c r="AX1604" s="12"/>
      <c r="AY1604" s="12"/>
      <c r="AZ1604" s="12"/>
      <c r="BA1604" s="12"/>
      <c r="BB1604" s="12"/>
      <c r="BC1604" s="12"/>
      <c r="BE1604" s="12"/>
      <c r="BF1604" s="12"/>
      <c r="BG1604" s="12"/>
      <c r="BH1604" s="12"/>
      <c r="BI1604" s="12"/>
      <c r="BJ1604" s="12"/>
      <c r="BK1604" s="12"/>
    </row>
    <row r="1605" spans="33:63" x14ac:dyDescent="0.15">
      <c r="AG1605" s="12"/>
      <c r="AH1605" s="12"/>
      <c r="AI1605" s="12"/>
      <c r="AJ1605" s="12"/>
      <c r="AK1605" s="12"/>
      <c r="AL1605" s="12"/>
      <c r="AM1605" s="12"/>
      <c r="AN1605" s="12"/>
      <c r="AO1605" s="12"/>
      <c r="AP1605" s="12"/>
      <c r="AQ1605" s="12"/>
      <c r="AR1605" s="12"/>
      <c r="AS1605" s="12"/>
      <c r="AT1605" s="12"/>
      <c r="AU1605" s="12"/>
      <c r="AV1605" s="12"/>
      <c r="AW1605" s="12"/>
      <c r="AX1605" s="12"/>
      <c r="AY1605" s="12"/>
      <c r="AZ1605" s="12"/>
      <c r="BA1605" s="12"/>
      <c r="BB1605" s="12"/>
      <c r="BC1605" s="12"/>
      <c r="BE1605" s="12"/>
      <c r="BF1605" s="12"/>
      <c r="BG1605" s="12"/>
      <c r="BH1605" s="12"/>
      <c r="BI1605" s="12"/>
      <c r="BJ1605" s="12"/>
      <c r="BK1605" s="12"/>
    </row>
    <row r="1606" spans="33:63" x14ac:dyDescent="0.15">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E1606" s="12"/>
      <c r="BF1606" s="12"/>
      <c r="BG1606" s="12"/>
      <c r="BH1606" s="12"/>
      <c r="BI1606" s="12"/>
      <c r="BJ1606" s="12"/>
      <c r="BK1606" s="12"/>
    </row>
    <row r="1607" spans="33:63" x14ac:dyDescent="0.15">
      <c r="AG1607" s="12"/>
      <c r="AH1607" s="12"/>
      <c r="AI1607" s="12"/>
      <c r="AJ1607" s="12"/>
      <c r="AK1607" s="12"/>
      <c r="AL1607" s="12"/>
      <c r="AM1607" s="12"/>
      <c r="AN1607" s="12"/>
      <c r="AO1607" s="12"/>
      <c r="AP1607" s="12"/>
      <c r="AQ1607" s="12"/>
      <c r="AR1607" s="12"/>
      <c r="AS1607" s="12"/>
      <c r="AT1607" s="12"/>
      <c r="AU1607" s="12"/>
      <c r="AV1607" s="12"/>
      <c r="AW1607" s="12"/>
      <c r="AX1607" s="12"/>
      <c r="AY1607" s="12"/>
      <c r="AZ1607" s="12"/>
      <c r="BA1607" s="12"/>
      <c r="BB1607" s="12"/>
      <c r="BC1607" s="12"/>
      <c r="BE1607" s="12"/>
      <c r="BF1607" s="12"/>
      <c r="BG1607" s="12"/>
      <c r="BH1607" s="12"/>
      <c r="BI1607" s="12"/>
      <c r="BJ1607" s="12"/>
      <c r="BK1607" s="12"/>
    </row>
    <row r="1608" spans="33:63" x14ac:dyDescent="0.15">
      <c r="AG1608" s="12"/>
      <c r="AH1608" s="12"/>
      <c r="AI1608" s="12"/>
      <c r="AJ1608" s="12"/>
      <c r="AK1608" s="12"/>
      <c r="AL1608" s="12"/>
      <c r="AM1608" s="12"/>
      <c r="AN1608" s="12"/>
      <c r="AO1608" s="12"/>
      <c r="AP1608" s="12"/>
      <c r="AQ1608" s="12"/>
      <c r="AR1608" s="12"/>
      <c r="AS1608" s="12"/>
      <c r="AT1608" s="12"/>
      <c r="AU1608" s="12"/>
      <c r="AV1608" s="12"/>
      <c r="AW1608" s="12"/>
      <c r="AX1608" s="12"/>
      <c r="AY1608" s="12"/>
      <c r="AZ1608" s="12"/>
      <c r="BA1608" s="12"/>
      <c r="BB1608" s="12"/>
      <c r="BC1608" s="12"/>
      <c r="BE1608" s="12"/>
      <c r="BF1608" s="12"/>
      <c r="BG1608" s="12"/>
      <c r="BH1608" s="12"/>
      <c r="BI1608" s="12"/>
      <c r="BJ1608" s="12"/>
      <c r="BK1608" s="12"/>
    </row>
    <row r="1609" spans="33:63" x14ac:dyDescent="0.15">
      <c r="AG1609" s="12"/>
      <c r="AH1609" s="12"/>
      <c r="AI1609" s="12"/>
      <c r="AJ1609" s="12"/>
      <c r="AK1609" s="12"/>
      <c r="AL1609" s="12"/>
      <c r="AM1609" s="12"/>
      <c r="AN1609" s="12"/>
      <c r="AO1609" s="12"/>
      <c r="AP1609" s="12"/>
      <c r="AQ1609" s="12"/>
      <c r="AR1609" s="12"/>
      <c r="AS1609" s="12"/>
      <c r="AT1609" s="12"/>
      <c r="AU1609" s="12"/>
      <c r="AV1609" s="12"/>
      <c r="AW1609" s="12"/>
      <c r="AX1609" s="12"/>
      <c r="AY1609" s="12"/>
      <c r="AZ1609" s="12"/>
      <c r="BA1609" s="12"/>
      <c r="BB1609" s="12"/>
      <c r="BC1609" s="12"/>
      <c r="BE1609" s="12"/>
      <c r="BF1609" s="12"/>
      <c r="BG1609" s="12"/>
      <c r="BH1609" s="12"/>
      <c r="BI1609" s="12"/>
      <c r="BJ1609" s="12"/>
      <c r="BK1609" s="12"/>
    </row>
    <row r="1610" spans="33:63" x14ac:dyDescent="0.15">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c r="BB1610" s="12"/>
      <c r="BC1610" s="12"/>
      <c r="BE1610" s="12"/>
      <c r="BF1610" s="12"/>
      <c r="BG1610" s="12"/>
      <c r="BH1610" s="12"/>
      <c r="BI1610" s="12"/>
      <c r="BJ1610" s="12"/>
      <c r="BK1610" s="12"/>
    </row>
    <row r="1611" spans="33:63" x14ac:dyDescent="0.15">
      <c r="AG1611" s="12"/>
      <c r="AH1611" s="12"/>
      <c r="AI1611" s="12"/>
      <c r="AJ1611" s="12"/>
      <c r="AK1611" s="12"/>
      <c r="AL1611" s="12"/>
      <c r="AM1611" s="12"/>
      <c r="AN1611" s="12"/>
      <c r="AO1611" s="12"/>
      <c r="AP1611" s="12"/>
      <c r="AQ1611" s="12"/>
      <c r="AR1611" s="12"/>
      <c r="AS1611" s="12"/>
      <c r="AT1611" s="12"/>
      <c r="AU1611" s="12"/>
      <c r="AV1611" s="12"/>
      <c r="AW1611" s="12"/>
      <c r="AX1611" s="12"/>
      <c r="AY1611" s="12"/>
      <c r="AZ1611" s="12"/>
      <c r="BA1611" s="12"/>
      <c r="BB1611" s="12"/>
      <c r="BC1611" s="12"/>
      <c r="BE1611" s="12"/>
      <c r="BF1611" s="12"/>
      <c r="BG1611" s="12"/>
      <c r="BH1611" s="12"/>
      <c r="BI1611" s="12"/>
      <c r="BJ1611" s="12"/>
      <c r="BK1611" s="12"/>
    </row>
    <row r="1612" spans="33:63" x14ac:dyDescent="0.15">
      <c r="AG1612" s="12"/>
      <c r="AH1612" s="12"/>
      <c r="AI1612" s="12"/>
      <c r="AJ1612" s="12"/>
      <c r="AK1612" s="12"/>
      <c r="AL1612" s="12"/>
      <c r="AM1612" s="12"/>
      <c r="AN1612" s="12"/>
      <c r="AO1612" s="12"/>
      <c r="AP1612" s="12"/>
      <c r="AQ1612" s="12"/>
      <c r="AR1612" s="12"/>
      <c r="AS1612" s="12"/>
      <c r="AT1612" s="12"/>
      <c r="AU1612" s="12"/>
      <c r="AV1612" s="12"/>
      <c r="AW1612" s="12"/>
      <c r="AX1612" s="12"/>
      <c r="AY1612" s="12"/>
      <c r="AZ1612" s="12"/>
      <c r="BA1612" s="12"/>
      <c r="BB1612" s="12"/>
      <c r="BC1612" s="12"/>
      <c r="BE1612" s="12"/>
      <c r="BF1612" s="12"/>
      <c r="BG1612" s="12"/>
      <c r="BH1612" s="12"/>
      <c r="BI1612" s="12"/>
      <c r="BJ1612" s="12"/>
      <c r="BK1612" s="12"/>
    </row>
    <row r="1613" spans="33:63" x14ac:dyDescent="0.15">
      <c r="AG1613" s="12"/>
      <c r="AH1613" s="12"/>
      <c r="AI1613" s="12"/>
      <c r="AJ1613" s="12"/>
      <c r="AK1613" s="12"/>
      <c r="AL1613" s="12"/>
      <c r="AM1613" s="12"/>
      <c r="AN1613" s="12"/>
      <c r="AO1613" s="12"/>
      <c r="AP1613" s="12"/>
      <c r="AQ1613" s="12"/>
      <c r="AR1613" s="12"/>
      <c r="AS1613" s="12"/>
      <c r="AT1613" s="12"/>
      <c r="AU1613" s="12"/>
      <c r="AV1613" s="12"/>
      <c r="AW1613" s="12"/>
      <c r="AX1613" s="12"/>
      <c r="AY1613" s="12"/>
      <c r="AZ1613" s="12"/>
      <c r="BA1613" s="12"/>
      <c r="BB1613" s="12"/>
      <c r="BC1613" s="12"/>
      <c r="BE1613" s="12"/>
      <c r="BF1613" s="12"/>
      <c r="BG1613" s="12"/>
      <c r="BH1613" s="12"/>
      <c r="BI1613" s="12"/>
      <c r="BJ1613" s="12"/>
      <c r="BK1613" s="12"/>
    </row>
    <row r="1614" spans="33:63" x14ac:dyDescent="0.15">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E1614" s="12"/>
      <c r="BF1614" s="12"/>
      <c r="BG1614" s="12"/>
      <c r="BH1614" s="12"/>
      <c r="BI1614" s="12"/>
      <c r="BJ1614" s="12"/>
      <c r="BK1614" s="12"/>
    </row>
    <row r="1615" spans="33:63" x14ac:dyDescent="0.15">
      <c r="AG1615" s="12"/>
      <c r="AH1615" s="12"/>
      <c r="AI1615" s="12"/>
      <c r="AJ1615" s="12"/>
      <c r="AK1615" s="12"/>
      <c r="AL1615" s="12"/>
      <c r="AM1615" s="12"/>
      <c r="AN1615" s="12"/>
      <c r="AO1615" s="12"/>
      <c r="AP1615" s="12"/>
      <c r="AQ1615" s="12"/>
      <c r="AR1615" s="12"/>
      <c r="AS1615" s="12"/>
      <c r="AT1615" s="12"/>
      <c r="AU1615" s="12"/>
      <c r="AV1615" s="12"/>
      <c r="AW1615" s="12"/>
      <c r="AX1615" s="12"/>
      <c r="AY1615" s="12"/>
      <c r="AZ1615" s="12"/>
      <c r="BA1615" s="12"/>
      <c r="BB1615" s="12"/>
      <c r="BC1615" s="12"/>
      <c r="BE1615" s="12"/>
      <c r="BF1615" s="12"/>
      <c r="BG1615" s="12"/>
      <c r="BH1615" s="12"/>
      <c r="BI1615" s="12"/>
      <c r="BJ1615" s="12"/>
      <c r="BK1615" s="12"/>
    </row>
    <row r="1616" spans="33:63" x14ac:dyDescent="0.15">
      <c r="AG1616" s="12"/>
      <c r="AH1616" s="12"/>
      <c r="AI1616" s="12"/>
      <c r="AJ1616" s="12"/>
      <c r="AK1616" s="12"/>
      <c r="AL1616" s="12"/>
      <c r="AM1616" s="12"/>
      <c r="AN1616" s="12"/>
      <c r="AO1616" s="12"/>
      <c r="AP1616" s="12"/>
      <c r="AQ1616" s="12"/>
      <c r="AR1616" s="12"/>
      <c r="AS1616" s="12"/>
      <c r="AT1616" s="12"/>
      <c r="AU1616" s="12"/>
      <c r="AV1616" s="12"/>
      <c r="AW1616" s="12"/>
      <c r="AX1616" s="12"/>
      <c r="AY1616" s="12"/>
      <c r="AZ1616" s="12"/>
      <c r="BA1616" s="12"/>
      <c r="BB1616" s="12"/>
      <c r="BC1616" s="12"/>
      <c r="BE1616" s="12"/>
      <c r="BF1616" s="12"/>
      <c r="BG1616" s="12"/>
      <c r="BH1616" s="12"/>
      <c r="BI1616" s="12"/>
      <c r="BJ1616" s="12"/>
      <c r="BK1616" s="12"/>
    </row>
    <row r="1617" spans="33:63" x14ac:dyDescent="0.15">
      <c r="AG1617" s="12"/>
      <c r="AH1617" s="12"/>
      <c r="AI1617" s="12"/>
      <c r="AJ1617" s="12"/>
      <c r="AK1617" s="12"/>
      <c r="AL1617" s="12"/>
      <c r="AM1617" s="12"/>
      <c r="AN1617" s="12"/>
      <c r="AO1617" s="12"/>
      <c r="AP1617" s="12"/>
      <c r="AQ1617" s="12"/>
      <c r="AR1617" s="12"/>
      <c r="AS1617" s="12"/>
      <c r="AT1617" s="12"/>
      <c r="AU1617" s="12"/>
      <c r="AV1617" s="12"/>
      <c r="AW1617" s="12"/>
      <c r="AX1617" s="12"/>
      <c r="AY1617" s="12"/>
      <c r="AZ1617" s="12"/>
      <c r="BA1617" s="12"/>
      <c r="BB1617" s="12"/>
      <c r="BC1617" s="12"/>
      <c r="BE1617" s="12"/>
      <c r="BF1617" s="12"/>
      <c r="BG1617" s="12"/>
      <c r="BH1617" s="12"/>
      <c r="BI1617" s="12"/>
      <c r="BJ1617" s="12"/>
      <c r="BK1617" s="12"/>
    </row>
    <row r="1618" spans="33:63" x14ac:dyDescent="0.15">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c r="BB1618" s="12"/>
      <c r="BC1618" s="12"/>
      <c r="BE1618" s="12"/>
      <c r="BF1618" s="12"/>
      <c r="BG1618" s="12"/>
      <c r="BH1618" s="12"/>
      <c r="BI1618" s="12"/>
      <c r="BJ1618" s="12"/>
      <c r="BK1618" s="12"/>
    </row>
    <row r="1619" spans="33:63" x14ac:dyDescent="0.15">
      <c r="AG1619" s="12"/>
      <c r="AH1619" s="12"/>
      <c r="AI1619" s="12"/>
      <c r="AJ1619" s="12"/>
      <c r="AK1619" s="12"/>
      <c r="AL1619" s="12"/>
      <c r="AM1619" s="12"/>
      <c r="AN1619" s="12"/>
      <c r="AO1619" s="12"/>
      <c r="AP1619" s="12"/>
      <c r="AQ1619" s="12"/>
      <c r="AR1619" s="12"/>
      <c r="AS1619" s="12"/>
      <c r="AT1619" s="12"/>
      <c r="AU1619" s="12"/>
      <c r="AV1619" s="12"/>
      <c r="AW1619" s="12"/>
      <c r="AX1619" s="12"/>
      <c r="AY1619" s="12"/>
      <c r="AZ1619" s="12"/>
      <c r="BA1619" s="12"/>
      <c r="BB1619" s="12"/>
      <c r="BC1619" s="12"/>
      <c r="BE1619" s="12"/>
      <c r="BF1619" s="12"/>
      <c r="BG1619" s="12"/>
      <c r="BH1619" s="12"/>
      <c r="BI1619" s="12"/>
      <c r="BJ1619" s="12"/>
      <c r="BK1619" s="12"/>
    </row>
    <row r="1620" spans="33:63" x14ac:dyDescent="0.15">
      <c r="AG1620" s="12"/>
      <c r="AH1620" s="12"/>
      <c r="AI1620" s="12"/>
      <c r="AJ1620" s="12"/>
      <c r="AK1620" s="12"/>
      <c r="AL1620" s="12"/>
      <c r="AM1620" s="12"/>
      <c r="AN1620" s="12"/>
      <c r="AO1620" s="12"/>
      <c r="AP1620" s="12"/>
      <c r="AQ1620" s="12"/>
      <c r="AR1620" s="12"/>
      <c r="AS1620" s="12"/>
      <c r="AT1620" s="12"/>
      <c r="AU1620" s="12"/>
      <c r="AV1620" s="12"/>
      <c r="AW1620" s="12"/>
      <c r="AX1620" s="12"/>
      <c r="AY1620" s="12"/>
      <c r="AZ1620" s="12"/>
      <c r="BA1620" s="12"/>
      <c r="BB1620" s="12"/>
      <c r="BC1620" s="12"/>
      <c r="BE1620" s="12"/>
      <c r="BF1620" s="12"/>
      <c r="BG1620" s="12"/>
      <c r="BH1620" s="12"/>
      <c r="BI1620" s="12"/>
      <c r="BJ1620" s="12"/>
      <c r="BK1620" s="12"/>
    </row>
    <row r="1621" spans="33:63" x14ac:dyDescent="0.15">
      <c r="AG1621" s="12"/>
      <c r="AH1621" s="12"/>
      <c r="AI1621" s="12"/>
      <c r="AJ1621" s="12"/>
      <c r="AK1621" s="12"/>
      <c r="AL1621" s="12"/>
      <c r="AM1621" s="12"/>
      <c r="AN1621" s="12"/>
      <c r="AO1621" s="12"/>
      <c r="AP1621" s="12"/>
      <c r="AQ1621" s="12"/>
      <c r="AR1621" s="12"/>
      <c r="AS1621" s="12"/>
      <c r="AT1621" s="12"/>
      <c r="AU1621" s="12"/>
      <c r="AV1621" s="12"/>
      <c r="AW1621" s="12"/>
      <c r="AX1621" s="12"/>
      <c r="AY1621" s="12"/>
      <c r="AZ1621" s="12"/>
      <c r="BA1621" s="12"/>
      <c r="BB1621" s="12"/>
      <c r="BC1621" s="12"/>
      <c r="BE1621" s="12"/>
      <c r="BF1621" s="12"/>
      <c r="BG1621" s="12"/>
      <c r="BH1621" s="12"/>
      <c r="BI1621" s="12"/>
      <c r="BJ1621" s="12"/>
      <c r="BK1621" s="12"/>
    </row>
    <row r="1622" spans="33:63" x14ac:dyDescent="0.15">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E1622" s="12"/>
      <c r="BF1622" s="12"/>
      <c r="BG1622" s="12"/>
      <c r="BH1622" s="12"/>
      <c r="BI1622" s="12"/>
      <c r="BJ1622" s="12"/>
      <c r="BK1622" s="12"/>
    </row>
    <row r="1623" spans="33:63" x14ac:dyDescent="0.15">
      <c r="AG1623" s="12"/>
      <c r="AH1623" s="12"/>
      <c r="AI1623" s="12"/>
      <c r="AJ1623" s="12"/>
      <c r="AK1623" s="12"/>
      <c r="AL1623" s="12"/>
      <c r="AM1623" s="12"/>
      <c r="AN1623" s="12"/>
      <c r="AO1623" s="12"/>
      <c r="AP1623" s="12"/>
      <c r="AQ1623" s="12"/>
      <c r="AR1623" s="12"/>
      <c r="AS1623" s="12"/>
      <c r="AT1623" s="12"/>
      <c r="AU1623" s="12"/>
      <c r="AV1623" s="12"/>
      <c r="AW1623" s="12"/>
      <c r="AX1623" s="12"/>
      <c r="AY1623" s="12"/>
      <c r="AZ1623" s="12"/>
      <c r="BA1623" s="12"/>
      <c r="BB1623" s="12"/>
      <c r="BC1623" s="12"/>
      <c r="BE1623" s="12"/>
      <c r="BF1623" s="12"/>
      <c r="BG1623" s="12"/>
      <c r="BH1623" s="12"/>
      <c r="BI1623" s="12"/>
      <c r="BJ1623" s="12"/>
      <c r="BK1623" s="12"/>
    </row>
    <row r="1624" spans="33:63" x14ac:dyDescent="0.15">
      <c r="AG1624" s="12"/>
      <c r="AH1624" s="12"/>
      <c r="AI1624" s="12"/>
      <c r="AJ1624" s="12"/>
      <c r="AK1624" s="12"/>
      <c r="AL1624" s="12"/>
      <c r="AM1624" s="12"/>
      <c r="AN1624" s="12"/>
      <c r="AO1624" s="12"/>
      <c r="AP1624" s="12"/>
      <c r="AQ1624" s="12"/>
      <c r="AR1624" s="12"/>
      <c r="AS1624" s="12"/>
      <c r="AT1624" s="12"/>
      <c r="AU1624" s="12"/>
      <c r="AV1624" s="12"/>
      <c r="AW1624" s="12"/>
      <c r="AX1624" s="12"/>
      <c r="AY1624" s="12"/>
      <c r="AZ1624" s="12"/>
      <c r="BA1624" s="12"/>
      <c r="BB1624" s="12"/>
      <c r="BC1624" s="12"/>
      <c r="BE1624" s="12"/>
      <c r="BF1624" s="12"/>
      <c r="BG1624" s="12"/>
      <c r="BH1624" s="12"/>
      <c r="BI1624" s="12"/>
      <c r="BJ1624" s="12"/>
      <c r="BK1624" s="12"/>
    </row>
    <row r="1625" spans="33:63" x14ac:dyDescent="0.15">
      <c r="AG1625" s="12"/>
      <c r="AH1625" s="12"/>
      <c r="AI1625" s="12"/>
      <c r="AJ1625" s="12"/>
      <c r="AK1625" s="12"/>
      <c r="AL1625" s="12"/>
      <c r="AM1625" s="12"/>
      <c r="AN1625" s="12"/>
      <c r="AO1625" s="12"/>
      <c r="AP1625" s="12"/>
      <c r="AQ1625" s="12"/>
      <c r="AR1625" s="12"/>
      <c r="AS1625" s="12"/>
      <c r="AT1625" s="12"/>
      <c r="AU1625" s="12"/>
      <c r="AV1625" s="12"/>
      <c r="AW1625" s="12"/>
      <c r="AX1625" s="12"/>
      <c r="AY1625" s="12"/>
      <c r="AZ1625" s="12"/>
      <c r="BA1625" s="12"/>
      <c r="BB1625" s="12"/>
      <c r="BC1625" s="12"/>
      <c r="BE1625" s="12"/>
      <c r="BF1625" s="12"/>
      <c r="BG1625" s="12"/>
      <c r="BH1625" s="12"/>
      <c r="BI1625" s="12"/>
      <c r="BJ1625" s="12"/>
      <c r="BK1625" s="12"/>
    </row>
    <row r="1626" spans="33:63" x14ac:dyDescent="0.15">
      <c r="AG1626" s="12"/>
      <c r="AH1626" s="12"/>
      <c r="AI1626" s="12"/>
      <c r="AJ1626" s="12"/>
      <c r="AK1626" s="12"/>
      <c r="AL1626" s="12"/>
      <c r="AM1626" s="12"/>
      <c r="AN1626" s="12"/>
      <c r="AO1626" s="12"/>
      <c r="AP1626" s="12"/>
      <c r="AQ1626" s="12"/>
      <c r="AR1626" s="12"/>
      <c r="AS1626" s="12"/>
      <c r="AT1626" s="12"/>
      <c r="AU1626" s="12"/>
      <c r="AV1626" s="12"/>
      <c r="AW1626" s="12"/>
      <c r="AX1626" s="12"/>
      <c r="AY1626" s="12"/>
      <c r="AZ1626" s="12"/>
      <c r="BA1626" s="12"/>
      <c r="BB1626" s="12"/>
      <c r="BC1626" s="12"/>
      <c r="BE1626" s="12"/>
      <c r="BF1626" s="12"/>
      <c r="BG1626" s="12"/>
      <c r="BH1626" s="12"/>
      <c r="BI1626" s="12"/>
      <c r="BJ1626" s="12"/>
      <c r="BK1626" s="12"/>
    </row>
    <row r="1627" spans="33:63" x14ac:dyDescent="0.15">
      <c r="AG1627" s="12"/>
      <c r="AH1627" s="12"/>
      <c r="AI1627" s="12"/>
      <c r="AJ1627" s="12"/>
      <c r="AK1627" s="12"/>
      <c r="AL1627" s="12"/>
      <c r="AM1627" s="12"/>
      <c r="AN1627" s="12"/>
      <c r="AO1627" s="12"/>
      <c r="AP1627" s="12"/>
      <c r="AQ1627" s="12"/>
      <c r="AR1627" s="12"/>
      <c r="AS1627" s="12"/>
      <c r="AT1627" s="12"/>
      <c r="AU1627" s="12"/>
      <c r="AV1627" s="12"/>
      <c r="AW1627" s="12"/>
      <c r="AX1627" s="12"/>
      <c r="AY1627" s="12"/>
      <c r="AZ1627" s="12"/>
      <c r="BA1627" s="12"/>
      <c r="BB1627" s="12"/>
      <c r="BC1627" s="12"/>
      <c r="BE1627" s="12"/>
      <c r="BF1627" s="12"/>
      <c r="BG1627" s="12"/>
      <c r="BH1627" s="12"/>
      <c r="BI1627" s="12"/>
      <c r="BJ1627" s="12"/>
      <c r="BK1627" s="12"/>
    </row>
    <row r="1628" spans="33:63" x14ac:dyDescent="0.15">
      <c r="AG1628" s="12"/>
      <c r="AH1628" s="12"/>
      <c r="AI1628" s="12"/>
      <c r="AJ1628" s="12"/>
      <c r="AK1628" s="12"/>
      <c r="AL1628" s="12"/>
      <c r="AM1628" s="12"/>
      <c r="AN1628" s="12"/>
      <c r="AO1628" s="12"/>
      <c r="AP1628" s="12"/>
      <c r="AQ1628" s="12"/>
      <c r="AR1628" s="12"/>
      <c r="AS1628" s="12"/>
      <c r="AT1628" s="12"/>
      <c r="AU1628" s="12"/>
      <c r="AV1628" s="12"/>
      <c r="AW1628" s="12"/>
      <c r="AX1628" s="12"/>
      <c r="AY1628" s="12"/>
      <c r="AZ1628" s="12"/>
      <c r="BA1628" s="12"/>
      <c r="BB1628" s="12"/>
      <c r="BC1628" s="12"/>
      <c r="BE1628" s="12"/>
      <c r="BF1628" s="12"/>
      <c r="BG1628" s="12"/>
      <c r="BH1628" s="12"/>
      <c r="BI1628" s="12"/>
      <c r="BJ1628" s="12"/>
      <c r="BK1628" s="12"/>
    </row>
    <row r="1629" spans="33:63" x14ac:dyDescent="0.15">
      <c r="AG1629" s="12"/>
      <c r="AH1629" s="12"/>
      <c r="AI1629" s="12"/>
      <c r="AJ1629" s="12"/>
      <c r="AK1629" s="12"/>
      <c r="AL1629" s="12"/>
      <c r="AM1629" s="12"/>
      <c r="AN1629" s="12"/>
      <c r="AO1629" s="12"/>
      <c r="AP1629" s="12"/>
      <c r="AQ1629" s="12"/>
      <c r="AR1629" s="12"/>
      <c r="AS1629" s="12"/>
      <c r="AT1629" s="12"/>
      <c r="AU1629" s="12"/>
      <c r="AV1629" s="12"/>
      <c r="AW1629" s="12"/>
      <c r="AX1629" s="12"/>
      <c r="AY1629" s="12"/>
      <c r="AZ1629" s="12"/>
      <c r="BA1629" s="12"/>
      <c r="BB1629" s="12"/>
      <c r="BC1629" s="12"/>
      <c r="BE1629" s="12"/>
      <c r="BF1629" s="12"/>
      <c r="BG1629" s="12"/>
      <c r="BH1629" s="12"/>
      <c r="BI1629" s="12"/>
      <c r="BJ1629" s="12"/>
      <c r="BK1629" s="12"/>
    </row>
    <row r="1630" spans="33:63" x14ac:dyDescent="0.15">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E1630" s="12"/>
      <c r="BF1630" s="12"/>
      <c r="BG1630" s="12"/>
      <c r="BH1630" s="12"/>
      <c r="BI1630" s="12"/>
      <c r="BJ1630" s="12"/>
      <c r="BK1630" s="12"/>
    </row>
    <row r="1631" spans="33:63" x14ac:dyDescent="0.15">
      <c r="AG1631" s="12"/>
      <c r="AH1631" s="12"/>
      <c r="AI1631" s="12"/>
      <c r="AJ1631" s="12"/>
      <c r="AK1631" s="12"/>
      <c r="AL1631" s="12"/>
      <c r="AM1631" s="12"/>
      <c r="AN1631" s="12"/>
      <c r="AO1631" s="12"/>
      <c r="AP1631" s="12"/>
      <c r="AQ1631" s="12"/>
      <c r="AR1631" s="12"/>
      <c r="AS1631" s="12"/>
      <c r="AT1631" s="12"/>
      <c r="AU1631" s="12"/>
      <c r="AV1631" s="12"/>
      <c r="AW1631" s="12"/>
      <c r="AX1631" s="12"/>
      <c r="AY1631" s="12"/>
      <c r="AZ1631" s="12"/>
      <c r="BA1631" s="12"/>
      <c r="BB1631" s="12"/>
      <c r="BC1631" s="12"/>
      <c r="BE1631" s="12"/>
      <c r="BF1631" s="12"/>
      <c r="BG1631" s="12"/>
      <c r="BH1631" s="12"/>
      <c r="BI1631" s="12"/>
      <c r="BJ1631" s="12"/>
      <c r="BK1631" s="12"/>
    </row>
    <row r="1632" spans="33:63" x14ac:dyDescent="0.15">
      <c r="AG1632" s="12"/>
      <c r="AH1632" s="12"/>
      <c r="AI1632" s="12"/>
      <c r="AJ1632" s="12"/>
      <c r="AK1632" s="12"/>
      <c r="AL1632" s="12"/>
      <c r="AM1632" s="12"/>
      <c r="AN1632" s="12"/>
      <c r="AO1632" s="12"/>
      <c r="AP1632" s="12"/>
      <c r="AQ1632" s="12"/>
      <c r="AR1632" s="12"/>
      <c r="AS1632" s="12"/>
      <c r="AT1632" s="12"/>
      <c r="AU1632" s="12"/>
      <c r="AV1632" s="12"/>
      <c r="AW1632" s="12"/>
      <c r="AX1632" s="12"/>
      <c r="AY1632" s="12"/>
      <c r="AZ1632" s="12"/>
      <c r="BA1632" s="12"/>
      <c r="BB1632" s="12"/>
      <c r="BC1632" s="12"/>
      <c r="BE1632" s="12"/>
      <c r="BF1632" s="12"/>
      <c r="BG1632" s="12"/>
      <c r="BH1632" s="12"/>
      <c r="BI1632" s="12"/>
      <c r="BJ1632" s="12"/>
      <c r="BK1632" s="12"/>
    </row>
    <row r="1633" spans="33:63" x14ac:dyDescent="0.15">
      <c r="AG1633" s="12"/>
      <c r="AH1633" s="12"/>
      <c r="AI1633" s="12"/>
      <c r="AJ1633" s="12"/>
      <c r="AK1633" s="12"/>
      <c r="AL1633" s="12"/>
      <c r="AM1633" s="12"/>
      <c r="AN1633" s="12"/>
      <c r="AO1633" s="12"/>
      <c r="AP1633" s="12"/>
      <c r="AQ1633" s="12"/>
      <c r="AR1633" s="12"/>
      <c r="AS1633" s="12"/>
      <c r="AT1633" s="12"/>
      <c r="AU1633" s="12"/>
      <c r="AV1633" s="12"/>
      <c r="AW1633" s="12"/>
      <c r="AX1633" s="12"/>
      <c r="AY1633" s="12"/>
      <c r="AZ1633" s="12"/>
      <c r="BA1633" s="12"/>
      <c r="BB1633" s="12"/>
      <c r="BC1633" s="12"/>
      <c r="BE1633" s="12"/>
      <c r="BF1633" s="12"/>
      <c r="BG1633" s="12"/>
      <c r="BH1633" s="12"/>
      <c r="BI1633" s="12"/>
      <c r="BJ1633" s="12"/>
      <c r="BK1633" s="12"/>
    </row>
    <row r="1634" spans="33:63" x14ac:dyDescent="0.15">
      <c r="AG1634" s="12"/>
      <c r="AH1634" s="12"/>
      <c r="AI1634" s="12"/>
      <c r="AJ1634" s="12"/>
      <c r="AK1634" s="12"/>
      <c r="AL1634" s="12"/>
      <c r="AM1634" s="12"/>
      <c r="AN1634" s="12"/>
      <c r="AO1634" s="12"/>
      <c r="AP1634" s="12"/>
      <c r="AQ1634" s="12"/>
      <c r="AR1634" s="12"/>
      <c r="AS1634" s="12"/>
      <c r="AT1634" s="12"/>
      <c r="AU1634" s="12"/>
      <c r="AV1634" s="12"/>
      <c r="AW1634" s="12"/>
      <c r="AX1634" s="12"/>
      <c r="AY1634" s="12"/>
      <c r="AZ1634" s="12"/>
      <c r="BA1634" s="12"/>
      <c r="BB1634" s="12"/>
      <c r="BC1634" s="12"/>
      <c r="BE1634" s="12"/>
      <c r="BF1634" s="12"/>
      <c r="BG1634" s="12"/>
      <c r="BH1634" s="12"/>
      <c r="BI1634" s="12"/>
      <c r="BJ1634" s="12"/>
      <c r="BK1634" s="12"/>
    </row>
    <row r="1635" spans="33:63" x14ac:dyDescent="0.15">
      <c r="AG1635" s="12"/>
      <c r="AH1635" s="12"/>
      <c r="AI1635" s="12"/>
      <c r="AJ1635" s="12"/>
      <c r="AK1635" s="12"/>
      <c r="AL1635" s="12"/>
      <c r="AM1635" s="12"/>
      <c r="AN1635" s="12"/>
      <c r="AO1635" s="12"/>
      <c r="AP1635" s="12"/>
      <c r="AQ1635" s="12"/>
      <c r="AR1635" s="12"/>
      <c r="AS1635" s="12"/>
      <c r="AT1635" s="12"/>
      <c r="AU1635" s="12"/>
      <c r="AV1635" s="12"/>
      <c r="AW1635" s="12"/>
      <c r="AX1635" s="12"/>
      <c r="AY1635" s="12"/>
      <c r="AZ1635" s="12"/>
      <c r="BA1635" s="12"/>
      <c r="BB1635" s="12"/>
      <c r="BC1635" s="12"/>
      <c r="BE1635" s="12"/>
      <c r="BF1635" s="12"/>
      <c r="BG1635" s="12"/>
      <c r="BH1635" s="12"/>
      <c r="BI1635" s="12"/>
      <c r="BJ1635" s="12"/>
      <c r="BK1635" s="12"/>
    </row>
    <row r="1636" spans="33:63" x14ac:dyDescent="0.15">
      <c r="AG1636" s="12"/>
      <c r="AH1636" s="12"/>
      <c r="AI1636" s="12"/>
      <c r="AJ1636" s="12"/>
      <c r="AK1636" s="12"/>
      <c r="AL1636" s="12"/>
      <c r="AM1636" s="12"/>
      <c r="AN1636" s="12"/>
      <c r="AO1636" s="12"/>
      <c r="AP1636" s="12"/>
      <c r="AQ1636" s="12"/>
      <c r="AR1636" s="12"/>
      <c r="AS1636" s="12"/>
      <c r="AT1636" s="12"/>
      <c r="AU1636" s="12"/>
      <c r="AV1636" s="12"/>
      <c r="AW1636" s="12"/>
      <c r="AX1636" s="12"/>
      <c r="AY1636" s="12"/>
      <c r="AZ1636" s="12"/>
      <c r="BA1636" s="12"/>
      <c r="BB1636" s="12"/>
      <c r="BC1636" s="12"/>
      <c r="BE1636" s="12"/>
      <c r="BF1636" s="12"/>
      <c r="BG1636" s="12"/>
      <c r="BH1636" s="12"/>
      <c r="BI1636" s="12"/>
      <c r="BJ1636" s="12"/>
      <c r="BK1636" s="12"/>
    </row>
    <row r="1637" spans="33:63" x14ac:dyDescent="0.15">
      <c r="AG1637" s="12"/>
      <c r="AH1637" s="12"/>
      <c r="AI1637" s="12"/>
      <c r="AJ1637" s="12"/>
      <c r="AK1637" s="12"/>
      <c r="AL1637" s="12"/>
      <c r="AM1637" s="12"/>
      <c r="AN1637" s="12"/>
      <c r="AO1637" s="12"/>
      <c r="AP1637" s="12"/>
      <c r="AQ1637" s="12"/>
      <c r="AR1637" s="12"/>
      <c r="AS1637" s="12"/>
      <c r="AT1637" s="12"/>
      <c r="AU1637" s="12"/>
      <c r="AV1637" s="12"/>
      <c r="AW1637" s="12"/>
      <c r="AX1637" s="12"/>
      <c r="AY1637" s="12"/>
      <c r="AZ1637" s="12"/>
      <c r="BA1637" s="12"/>
      <c r="BB1637" s="12"/>
      <c r="BC1637" s="12"/>
      <c r="BE1637" s="12"/>
      <c r="BF1637" s="12"/>
      <c r="BG1637" s="12"/>
      <c r="BH1637" s="12"/>
      <c r="BI1637" s="12"/>
      <c r="BJ1637" s="12"/>
      <c r="BK1637" s="12"/>
    </row>
    <row r="1638" spans="33:63" x14ac:dyDescent="0.15">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E1638" s="12"/>
      <c r="BF1638" s="12"/>
      <c r="BG1638" s="12"/>
      <c r="BH1638" s="12"/>
      <c r="BI1638" s="12"/>
      <c r="BJ1638" s="12"/>
      <c r="BK1638" s="12"/>
    </row>
    <row r="1639" spans="33:63" x14ac:dyDescent="0.15">
      <c r="AG1639" s="12"/>
      <c r="AH1639" s="12"/>
      <c r="AI1639" s="12"/>
      <c r="AJ1639" s="12"/>
      <c r="AK1639" s="12"/>
      <c r="AL1639" s="12"/>
      <c r="AM1639" s="12"/>
      <c r="AN1639" s="12"/>
      <c r="AO1639" s="12"/>
      <c r="AP1639" s="12"/>
      <c r="AQ1639" s="12"/>
      <c r="AR1639" s="12"/>
      <c r="AS1639" s="12"/>
      <c r="AT1639" s="12"/>
      <c r="AU1639" s="12"/>
      <c r="AV1639" s="12"/>
      <c r="AW1639" s="12"/>
      <c r="AX1639" s="12"/>
      <c r="AY1639" s="12"/>
      <c r="AZ1639" s="12"/>
      <c r="BA1639" s="12"/>
      <c r="BB1639" s="12"/>
      <c r="BC1639" s="12"/>
      <c r="BE1639" s="12"/>
      <c r="BF1639" s="12"/>
      <c r="BG1639" s="12"/>
      <c r="BH1639" s="12"/>
      <c r="BI1639" s="12"/>
      <c r="BJ1639" s="12"/>
      <c r="BK1639" s="12"/>
    </row>
    <row r="1640" spans="33:63" x14ac:dyDescent="0.15">
      <c r="AG1640" s="12"/>
      <c r="AH1640" s="12"/>
      <c r="AI1640" s="12"/>
      <c r="AJ1640" s="12"/>
      <c r="AK1640" s="12"/>
      <c r="AL1640" s="12"/>
      <c r="AM1640" s="12"/>
      <c r="AN1640" s="12"/>
      <c r="AO1640" s="12"/>
      <c r="AP1640" s="12"/>
      <c r="AQ1640" s="12"/>
      <c r="AR1640" s="12"/>
      <c r="AS1640" s="12"/>
      <c r="AT1640" s="12"/>
      <c r="AU1640" s="12"/>
      <c r="AV1640" s="12"/>
      <c r="AW1640" s="12"/>
      <c r="AX1640" s="12"/>
      <c r="AY1640" s="12"/>
      <c r="AZ1640" s="12"/>
      <c r="BA1640" s="12"/>
      <c r="BB1640" s="12"/>
      <c r="BC1640" s="12"/>
      <c r="BE1640" s="12"/>
      <c r="BF1640" s="12"/>
      <c r="BG1640" s="12"/>
      <c r="BH1640" s="12"/>
      <c r="BI1640" s="12"/>
      <c r="BJ1640" s="12"/>
      <c r="BK1640" s="12"/>
    </row>
    <row r="1641" spans="33:63" x14ac:dyDescent="0.15">
      <c r="AG1641" s="12"/>
      <c r="AH1641" s="12"/>
      <c r="AI1641" s="12"/>
      <c r="AJ1641" s="12"/>
      <c r="AK1641" s="12"/>
      <c r="AL1641" s="12"/>
      <c r="AM1641" s="12"/>
      <c r="AN1641" s="12"/>
      <c r="AO1641" s="12"/>
      <c r="AP1641" s="12"/>
      <c r="AQ1641" s="12"/>
      <c r="AR1641" s="12"/>
      <c r="AS1641" s="12"/>
      <c r="AT1641" s="12"/>
      <c r="AU1641" s="12"/>
      <c r="AV1641" s="12"/>
      <c r="AW1641" s="12"/>
      <c r="AX1641" s="12"/>
      <c r="AY1641" s="12"/>
      <c r="AZ1641" s="12"/>
      <c r="BA1641" s="12"/>
      <c r="BB1641" s="12"/>
      <c r="BC1641" s="12"/>
      <c r="BE1641" s="12"/>
      <c r="BF1641" s="12"/>
      <c r="BG1641" s="12"/>
      <c r="BH1641" s="12"/>
      <c r="BI1641" s="12"/>
      <c r="BJ1641" s="12"/>
      <c r="BK1641" s="12"/>
    </row>
    <row r="1642" spans="33:63" x14ac:dyDescent="0.15">
      <c r="AG1642" s="12"/>
      <c r="AH1642" s="12"/>
      <c r="AI1642" s="12"/>
      <c r="AJ1642" s="12"/>
      <c r="AK1642" s="12"/>
      <c r="AL1642" s="12"/>
      <c r="AM1642" s="12"/>
      <c r="AN1642" s="12"/>
      <c r="AO1642" s="12"/>
      <c r="AP1642" s="12"/>
      <c r="AQ1642" s="12"/>
      <c r="AR1642" s="12"/>
      <c r="AS1642" s="12"/>
      <c r="AT1642" s="12"/>
      <c r="AU1642" s="12"/>
      <c r="AV1642" s="12"/>
      <c r="AW1642" s="12"/>
      <c r="AX1642" s="12"/>
      <c r="AY1642" s="12"/>
      <c r="AZ1642" s="12"/>
      <c r="BA1642" s="12"/>
      <c r="BB1642" s="12"/>
      <c r="BC1642" s="12"/>
      <c r="BE1642" s="12"/>
      <c r="BF1642" s="12"/>
      <c r="BG1642" s="12"/>
      <c r="BH1642" s="12"/>
      <c r="BI1642" s="12"/>
      <c r="BJ1642" s="12"/>
      <c r="BK1642" s="12"/>
    </row>
    <row r="1643" spans="33:63" x14ac:dyDescent="0.15">
      <c r="AG1643" s="12"/>
      <c r="AH1643" s="12"/>
      <c r="AI1643" s="12"/>
      <c r="AJ1643" s="12"/>
      <c r="AK1643" s="12"/>
      <c r="AL1643" s="12"/>
      <c r="AM1643" s="12"/>
      <c r="AN1643" s="12"/>
      <c r="AO1643" s="12"/>
      <c r="AP1643" s="12"/>
      <c r="AQ1643" s="12"/>
      <c r="AR1643" s="12"/>
      <c r="AS1643" s="12"/>
      <c r="AT1643" s="12"/>
      <c r="AU1643" s="12"/>
      <c r="AV1643" s="12"/>
      <c r="AW1643" s="12"/>
      <c r="AX1643" s="12"/>
      <c r="AY1643" s="12"/>
      <c r="AZ1643" s="12"/>
      <c r="BA1643" s="12"/>
      <c r="BB1643" s="12"/>
      <c r="BC1643" s="12"/>
      <c r="BE1643" s="12"/>
      <c r="BF1643" s="12"/>
      <c r="BG1643" s="12"/>
      <c r="BH1643" s="12"/>
      <c r="BI1643" s="12"/>
      <c r="BJ1643" s="12"/>
      <c r="BK1643" s="12"/>
    </row>
    <row r="1644" spans="33:63" x14ac:dyDescent="0.15">
      <c r="AG1644" s="12"/>
      <c r="AH1644" s="12"/>
      <c r="AI1644" s="12"/>
      <c r="AJ1644" s="12"/>
      <c r="AK1644" s="12"/>
      <c r="AL1644" s="12"/>
      <c r="AM1644" s="12"/>
      <c r="AN1644" s="12"/>
      <c r="AO1644" s="12"/>
      <c r="AP1644" s="12"/>
      <c r="AQ1644" s="12"/>
      <c r="AR1644" s="12"/>
      <c r="AS1644" s="12"/>
      <c r="AT1644" s="12"/>
      <c r="AU1644" s="12"/>
      <c r="AV1644" s="12"/>
      <c r="AW1644" s="12"/>
      <c r="AX1644" s="12"/>
      <c r="AY1644" s="12"/>
      <c r="AZ1644" s="12"/>
      <c r="BA1644" s="12"/>
      <c r="BB1644" s="12"/>
      <c r="BC1644" s="12"/>
      <c r="BE1644" s="12"/>
      <c r="BF1644" s="12"/>
      <c r="BG1644" s="12"/>
      <c r="BH1644" s="12"/>
      <c r="BI1644" s="12"/>
      <c r="BJ1644" s="12"/>
      <c r="BK1644" s="12"/>
    </row>
    <row r="1645" spans="33:63" x14ac:dyDescent="0.15">
      <c r="AG1645" s="12"/>
      <c r="AH1645" s="12"/>
      <c r="AI1645" s="12"/>
      <c r="AJ1645" s="12"/>
      <c r="AK1645" s="12"/>
      <c r="AL1645" s="12"/>
      <c r="AM1645" s="12"/>
      <c r="AN1645" s="12"/>
      <c r="AO1645" s="12"/>
      <c r="AP1645" s="12"/>
      <c r="AQ1645" s="12"/>
      <c r="AR1645" s="12"/>
      <c r="AS1645" s="12"/>
      <c r="AT1645" s="12"/>
      <c r="AU1645" s="12"/>
      <c r="AV1645" s="12"/>
      <c r="AW1645" s="12"/>
      <c r="AX1645" s="12"/>
      <c r="AY1645" s="12"/>
      <c r="AZ1645" s="12"/>
      <c r="BA1645" s="12"/>
      <c r="BB1645" s="12"/>
      <c r="BC1645" s="12"/>
      <c r="BE1645" s="12"/>
      <c r="BF1645" s="12"/>
      <c r="BG1645" s="12"/>
      <c r="BH1645" s="12"/>
      <c r="BI1645" s="12"/>
      <c r="BJ1645" s="12"/>
      <c r="BK1645" s="12"/>
    </row>
    <row r="1646" spans="33:63" x14ac:dyDescent="0.15">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E1646" s="12"/>
      <c r="BF1646" s="12"/>
      <c r="BG1646" s="12"/>
      <c r="BH1646" s="12"/>
      <c r="BI1646" s="12"/>
      <c r="BJ1646" s="12"/>
      <c r="BK1646" s="12"/>
    </row>
    <row r="1647" spans="33:63" x14ac:dyDescent="0.15">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c r="BB1647" s="12"/>
      <c r="BC1647" s="12"/>
      <c r="BE1647" s="12"/>
      <c r="BF1647" s="12"/>
      <c r="BG1647" s="12"/>
      <c r="BH1647" s="12"/>
      <c r="BI1647" s="12"/>
      <c r="BJ1647" s="12"/>
      <c r="BK1647" s="12"/>
    </row>
    <row r="1648" spans="33:63" x14ac:dyDescent="0.15">
      <c r="AG1648" s="12"/>
      <c r="AH1648" s="12"/>
      <c r="AI1648" s="12"/>
      <c r="AJ1648" s="12"/>
      <c r="AK1648" s="12"/>
      <c r="AL1648" s="12"/>
      <c r="AM1648" s="12"/>
      <c r="AN1648" s="12"/>
      <c r="AO1648" s="12"/>
      <c r="AP1648" s="12"/>
      <c r="AQ1648" s="12"/>
      <c r="AR1648" s="12"/>
      <c r="AS1648" s="12"/>
      <c r="AT1648" s="12"/>
      <c r="AU1648" s="12"/>
      <c r="AV1648" s="12"/>
      <c r="AW1648" s="12"/>
      <c r="AX1648" s="12"/>
      <c r="AY1648" s="12"/>
      <c r="AZ1648" s="12"/>
      <c r="BA1648" s="12"/>
      <c r="BB1648" s="12"/>
      <c r="BC1648" s="12"/>
      <c r="BE1648" s="12"/>
      <c r="BF1648" s="12"/>
      <c r="BG1648" s="12"/>
      <c r="BH1648" s="12"/>
      <c r="BI1648" s="12"/>
      <c r="BJ1648" s="12"/>
      <c r="BK1648" s="12"/>
    </row>
    <row r="1649" spans="33:63" x14ac:dyDescent="0.15">
      <c r="AG1649" s="12"/>
      <c r="AH1649" s="12"/>
      <c r="AI1649" s="12"/>
      <c r="AJ1649" s="12"/>
      <c r="AK1649" s="12"/>
      <c r="AL1649" s="12"/>
      <c r="AM1649" s="12"/>
      <c r="AN1649" s="12"/>
      <c r="AO1649" s="12"/>
      <c r="AP1649" s="12"/>
      <c r="AQ1649" s="12"/>
      <c r="AR1649" s="12"/>
      <c r="AS1649" s="12"/>
      <c r="AT1649" s="12"/>
      <c r="AU1649" s="12"/>
      <c r="AV1649" s="12"/>
      <c r="AW1649" s="12"/>
      <c r="AX1649" s="12"/>
      <c r="AY1649" s="12"/>
      <c r="AZ1649" s="12"/>
      <c r="BA1649" s="12"/>
      <c r="BB1649" s="12"/>
      <c r="BC1649" s="12"/>
      <c r="BE1649" s="12"/>
      <c r="BF1649" s="12"/>
      <c r="BG1649" s="12"/>
      <c r="BH1649" s="12"/>
      <c r="BI1649" s="12"/>
      <c r="BJ1649" s="12"/>
      <c r="BK1649" s="12"/>
    </row>
    <row r="1650" spans="33:63" x14ac:dyDescent="0.15">
      <c r="AG1650" s="12"/>
      <c r="AH1650" s="12"/>
      <c r="AI1650" s="12"/>
      <c r="AJ1650" s="12"/>
      <c r="AK1650" s="12"/>
      <c r="AL1650" s="12"/>
      <c r="AM1650" s="12"/>
      <c r="AN1650" s="12"/>
      <c r="AO1650" s="12"/>
      <c r="AP1650" s="12"/>
      <c r="AQ1650" s="12"/>
      <c r="AR1650" s="12"/>
      <c r="AS1650" s="12"/>
      <c r="AT1650" s="12"/>
      <c r="AU1650" s="12"/>
      <c r="AV1650" s="12"/>
      <c r="AW1650" s="12"/>
      <c r="AX1650" s="12"/>
      <c r="AY1650" s="12"/>
      <c r="AZ1650" s="12"/>
      <c r="BA1650" s="12"/>
      <c r="BB1650" s="12"/>
      <c r="BC1650" s="12"/>
      <c r="BE1650" s="12"/>
      <c r="BF1650" s="12"/>
      <c r="BG1650" s="12"/>
      <c r="BH1650" s="12"/>
      <c r="BI1650" s="12"/>
      <c r="BJ1650" s="12"/>
      <c r="BK1650" s="12"/>
    </row>
    <row r="1651" spans="33:63" x14ac:dyDescent="0.15">
      <c r="AG1651" s="12"/>
      <c r="AH1651" s="12"/>
      <c r="AI1651" s="12"/>
      <c r="AJ1651" s="12"/>
      <c r="AK1651" s="12"/>
      <c r="AL1651" s="12"/>
      <c r="AM1651" s="12"/>
      <c r="AN1651" s="12"/>
      <c r="AO1651" s="12"/>
      <c r="AP1651" s="12"/>
      <c r="AQ1651" s="12"/>
      <c r="AR1651" s="12"/>
      <c r="AS1651" s="12"/>
      <c r="AT1651" s="12"/>
      <c r="AU1651" s="12"/>
      <c r="AV1651" s="12"/>
      <c r="AW1651" s="12"/>
      <c r="AX1651" s="12"/>
      <c r="AY1651" s="12"/>
      <c r="AZ1651" s="12"/>
      <c r="BA1651" s="12"/>
      <c r="BB1651" s="12"/>
      <c r="BC1651" s="12"/>
      <c r="BE1651" s="12"/>
      <c r="BF1651" s="12"/>
      <c r="BG1651" s="12"/>
      <c r="BH1651" s="12"/>
      <c r="BI1651" s="12"/>
      <c r="BJ1651" s="12"/>
      <c r="BK1651" s="12"/>
    </row>
    <row r="1652" spans="33:63" x14ac:dyDescent="0.15">
      <c r="AG1652" s="12"/>
      <c r="AH1652" s="12"/>
      <c r="AI1652" s="12"/>
      <c r="AJ1652" s="12"/>
      <c r="AK1652" s="12"/>
      <c r="AL1652" s="12"/>
      <c r="AM1652" s="12"/>
      <c r="AN1652" s="12"/>
      <c r="AO1652" s="12"/>
      <c r="AP1652" s="12"/>
      <c r="AQ1652" s="12"/>
      <c r="AR1652" s="12"/>
      <c r="AS1652" s="12"/>
      <c r="AT1652" s="12"/>
      <c r="AU1652" s="12"/>
      <c r="AV1652" s="12"/>
      <c r="AW1652" s="12"/>
      <c r="AX1652" s="12"/>
      <c r="AY1652" s="12"/>
      <c r="AZ1652" s="12"/>
      <c r="BA1652" s="12"/>
      <c r="BB1652" s="12"/>
      <c r="BC1652" s="12"/>
      <c r="BE1652" s="12"/>
      <c r="BF1652" s="12"/>
      <c r="BG1652" s="12"/>
      <c r="BH1652" s="12"/>
      <c r="BI1652" s="12"/>
      <c r="BJ1652" s="12"/>
      <c r="BK1652" s="12"/>
    </row>
    <row r="1653" spans="33:63" x14ac:dyDescent="0.15">
      <c r="AG1653" s="12"/>
      <c r="AH1653" s="12"/>
      <c r="AI1653" s="12"/>
      <c r="AJ1653" s="12"/>
      <c r="AK1653" s="12"/>
      <c r="AL1653" s="12"/>
      <c r="AM1653" s="12"/>
      <c r="AN1653" s="12"/>
      <c r="AO1653" s="12"/>
      <c r="AP1653" s="12"/>
      <c r="AQ1653" s="12"/>
      <c r="AR1653" s="12"/>
      <c r="AS1653" s="12"/>
      <c r="AT1653" s="12"/>
      <c r="AU1653" s="12"/>
      <c r="AV1653" s="12"/>
      <c r="AW1653" s="12"/>
      <c r="AX1653" s="12"/>
      <c r="AY1653" s="12"/>
      <c r="AZ1653" s="12"/>
      <c r="BA1653" s="12"/>
      <c r="BB1653" s="12"/>
      <c r="BC1653" s="12"/>
      <c r="BE1653" s="12"/>
      <c r="BF1653" s="12"/>
      <c r="BG1653" s="12"/>
      <c r="BH1653" s="12"/>
      <c r="BI1653" s="12"/>
      <c r="BJ1653" s="12"/>
      <c r="BK1653" s="12"/>
    </row>
    <row r="1654" spans="33:63" x14ac:dyDescent="0.15">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E1654" s="12"/>
      <c r="BF1654" s="12"/>
      <c r="BG1654" s="12"/>
      <c r="BH1654" s="12"/>
      <c r="BI1654" s="12"/>
      <c r="BJ1654" s="12"/>
      <c r="BK1654" s="12"/>
    </row>
    <row r="1655" spans="33:63" x14ac:dyDescent="0.15">
      <c r="AG1655" s="12"/>
      <c r="AH1655" s="12"/>
      <c r="AI1655" s="12"/>
      <c r="AJ1655" s="12"/>
      <c r="AK1655" s="12"/>
      <c r="AL1655" s="12"/>
      <c r="AM1655" s="12"/>
      <c r="AN1655" s="12"/>
      <c r="AO1655" s="12"/>
      <c r="AP1655" s="12"/>
      <c r="AQ1655" s="12"/>
      <c r="AR1655" s="12"/>
      <c r="AS1655" s="12"/>
      <c r="AT1655" s="12"/>
      <c r="AU1655" s="12"/>
      <c r="AV1655" s="12"/>
      <c r="AW1655" s="12"/>
      <c r="AX1655" s="12"/>
      <c r="AY1655" s="12"/>
      <c r="AZ1655" s="12"/>
      <c r="BA1655" s="12"/>
      <c r="BB1655" s="12"/>
      <c r="BC1655" s="12"/>
      <c r="BE1655" s="12"/>
      <c r="BF1655" s="12"/>
      <c r="BG1655" s="12"/>
      <c r="BH1655" s="12"/>
      <c r="BI1655" s="12"/>
      <c r="BJ1655" s="12"/>
      <c r="BK1655" s="12"/>
    </row>
    <row r="1656" spans="33:63" x14ac:dyDescent="0.15">
      <c r="AG1656" s="12"/>
      <c r="AH1656" s="12"/>
      <c r="AI1656" s="12"/>
      <c r="AJ1656" s="12"/>
      <c r="AK1656" s="12"/>
      <c r="AL1656" s="12"/>
      <c r="AM1656" s="12"/>
      <c r="AN1656" s="12"/>
      <c r="AO1656" s="12"/>
      <c r="AP1656" s="12"/>
      <c r="AQ1656" s="12"/>
      <c r="AR1656" s="12"/>
      <c r="AS1656" s="12"/>
      <c r="AT1656" s="12"/>
      <c r="AU1656" s="12"/>
      <c r="AV1656" s="12"/>
      <c r="AW1656" s="12"/>
      <c r="AX1656" s="12"/>
      <c r="AY1656" s="12"/>
      <c r="AZ1656" s="12"/>
      <c r="BA1656" s="12"/>
      <c r="BB1656" s="12"/>
      <c r="BC1656" s="12"/>
      <c r="BE1656" s="12"/>
      <c r="BF1656" s="12"/>
      <c r="BG1656" s="12"/>
      <c r="BH1656" s="12"/>
      <c r="BI1656" s="12"/>
      <c r="BJ1656" s="12"/>
      <c r="BK1656" s="12"/>
    </row>
    <row r="1657" spans="33:63" x14ac:dyDescent="0.15">
      <c r="AG1657" s="12"/>
      <c r="AH1657" s="12"/>
      <c r="AI1657" s="12"/>
      <c r="AJ1657" s="12"/>
      <c r="AK1657" s="12"/>
      <c r="AL1657" s="12"/>
      <c r="AM1657" s="12"/>
      <c r="AN1657" s="12"/>
      <c r="AO1657" s="12"/>
      <c r="AP1657" s="12"/>
      <c r="AQ1657" s="12"/>
      <c r="AR1657" s="12"/>
      <c r="AS1657" s="12"/>
      <c r="AT1657" s="12"/>
      <c r="AU1657" s="12"/>
      <c r="AV1657" s="12"/>
      <c r="AW1657" s="12"/>
      <c r="AX1657" s="12"/>
      <c r="AY1657" s="12"/>
      <c r="AZ1657" s="12"/>
      <c r="BA1657" s="12"/>
      <c r="BB1657" s="12"/>
      <c r="BC1657" s="12"/>
      <c r="BE1657" s="12"/>
      <c r="BF1657" s="12"/>
      <c r="BG1657" s="12"/>
      <c r="BH1657" s="12"/>
      <c r="BI1657" s="12"/>
      <c r="BJ1657" s="12"/>
      <c r="BK1657" s="12"/>
    </row>
    <row r="1658" spans="33:63" x14ac:dyDescent="0.15">
      <c r="AG1658" s="12"/>
      <c r="AH1658" s="12"/>
      <c r="AI1658" s="12"/>
      <c r="AJ1658" s="12"/>
      <c r="AK1658" s="12"/>
      <c r="AL1658" s="12"/>
      <c r="AM1658" s="12"/>
      <c r="AN1658" s="12"/>
      <c r="AO1658" s="12"/>
      <c r="AP1658" s="12"/>
      <c r="AQ1658" s="12"/>
      <c r="AR1658" s="12"/>
      <c r="AS1658" s="12"/>
      <c r="AT1658" s="12"/>
      <c r="AU1658" s="12"/>
      <c r="AV1658" s="12"/>
      <c r="AW1658" s="12"/>
      <c r="AX1658" s="12"/>
      <c r="AY1658" s="12"/>
      <c r="AZ1658" s="12"/>
      <c r="BA1658" s="12"/>
      <c r="BB1658" s="12"/>
      <c r="BC1658" s="12"/>
      <c r="BE1658" s="12"/>
      <c r="BF1658" s="12"/>
      <c r="BG1658" s="12"/>
      <c r="BH1658" s="12"/>
      <c r="BI1658" s="12"/>
      <c r="BJ1658" s="12"/>
      <c r="BK1658" s="12"/>
    </row>
    <row r="1659" spans="33:63" x14ac:dyDescent="0.15">
      <c r="AG1659" s="12"/>
      <c r="AH1659" s="12"/>
      <c r="AI1659" s="12"/>
      <c r="AJ1659" s="12"/>
      <c r="AK1659" s="12"/>
      <c r="AL1659" s="12"/>
      <c r="AM1659" s="12"/>
      <c r="AN1659" s="12"/>
      <c r="AO1659" s="12"/>
      <c r="AP1659" s="12"/>
      <c r="AQ1659" s="12"/>
      <c r="AR1659" s="12"/>
      <c r="AS1659" s="12"/>
      <c r="AT1659" s="12"/>
      <c r="AU1659" s="12"/>
      <c r="AV1659" s="12"/>
      <c r="AW1659" s="12"/>
      <c r="AX1659" s="12"/>
      <c r="AY1659" s="12"/>
      <c r="AZ1659" s="12"/>
      <c r="BA1659" s="12"/>
      <c r="BB1659" s="12"/>
      <c r="BC1659" s="12"/>
      <c r="BE1659" s="12"/>
      <c r="BF1659" s="12"/>
      <c r="BG1659" s="12"/>
      <c r="BH1659" s="12"/>
      <c r="BI1659" s="12"/>
      <c r="BJ1659" s="12"/>
      <c r="BK1659" s="12"/>
    </row>
    <row r="1660" spans="33:63" x14ac:dyDescent="0.15">
      <c r="AG1660" s="12"/>
      <c r="AH1660" s="12"/>
      <c r="AI1660" s="12"/>
      <c r="AJ1660" s="12"/>
      <c r="AK1660" s="12"/>
      <c r="AL1660" s="12"/>
      <c r="AM1660" s="12"/>
      <c r="AN1660" s="12"/>
      <c r="AO1660" s="12"/>
      <c r="AP1660" s="12"/>
      <c r="AQ1660" s="12"/>
      <c r="AR1660" s="12"/>
      <c r="AS1660" s="12"/>
      <c r="AT1660" s="12"/>
      <c r="AU1660" s="12"/>
      <c r="AV1660" s="12"/>
      <c r="AW1660" s="12"/>
      <c r="AX1660" s="12"/>
      <c r="AY1660" s="12"/>
      <c r="AZ1660" s="12"/>
      <c r="BA1660" s="12"/>
      <c r="BB1660" s="12"/>
      <c r="BC1660" s="12"/>
      <c r="BE1660" s="12"/>
      <c r="BF1660" s="12"/>
      <c r="BG1660" s="12"/>
      <c r="BH1660" s="12"/>
      <c r="BI1660" s="12"/>
      <c r="BJ1660" s="12"/>
      <c r="BK1660" s="12"/>
    </row>
    <row r="1661" spans="33:63" x14ac:dyDescent="0.15">
      <c r="AG1661" s="12"/>
      <c r="AH1661" s="12"/>
      <c r="AI1661" s="12"/>
      <c r="AJ1661" s="12"/>
      <c r="AK1661" s="12"/>
      <c r="AL1661" s="12"/>
      <c r="AM1661" s="12"/>
      <c r="AN1661" s="12"/>
      <c r="AO1661" s="12"/>
      <c r="AP1661" s="12"/>
      <c r="AQ1661" s="12"/>
      <c r="AR1661" s="12"/>
      <c r="AS1661" s="12"/>
      <c r="AT1661" s="12"/>
      <c r="AU1661" s="12"/>
      <c r="AV1661" s="12"/>
      <c r="AW1661" s="12"/>
      <c r="AX1661" s="12"/>
      <c r="AY1661" s="12"/>
      <c r="AZ1661" s="12"/>
      <c r="BA1661" s="12"/>
      <c r="BB1661" s="12"/>
      <c r="BC1661" s="12"/>
      <c r="BE1661" s="12"/>
      <c r="BF1661" s="12"/>
      <c r="BG1661" s="12"/>
      <c r="BH1661" s="12"/>
      <c r="BI1661" s="12"/>
      <c r="BJ1661" s="12"/>
      <c r="BK1661" s="12"/>
    </row>
    <row r="1662" spans="33:63" x14ac:dyDescent="0.15">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E1662" s="12"/>
      <c r="BF1662" s="12"/>
      <c r="BG1662" s="12"/>
      <c r="BH1662" s="12"/>
      <c r="BI1662" s="12"/>
      <c r="BJ1662" s="12"/>
      <c r="BK1662" s="12"/>
    </row>
    <row r="1663" spans="33:63" x14ac:dyDescent="0.15">
      <c r="AG1663" s="12"/>
      <c r="AH1663" s="12"/>
      <c r="AI1663" s="12"/>
      <c r="AJ1663" s="12"/>
      <c r="AK1663" s="12"/>
      <c r="AL1663" s="12"/>
      <c r="AM1663" s="12"/>
      <c r="AN1663" s="12"/>
      <c r="AO1663" s="12"/>
      <c r="AP1663" s="12"/>
      <c r="AQ1663" s="12"/>
      <c r="AR1663" s="12"/>
      <c r="AS1663" s="12"/>
      <c r="AT1663" s="12"/>
      <c r="AU1663" s="12"/>
      <c r="AV1663" s="12"/>
      <c r="AW1663" s="12"/>
      <c r="AX1663" s="12"/>
      <c r="AY1663" s="12"/>
      <c r="AZ1663" s="12"/>
      <c r="BA1663" s="12"/>
      <c r="BB1663" s="12"/>
      <c r="BC1663" s="12"/>
      <c r="BE1663" s="12"/>
      <c r="BF1663" s="12"/>
      <c r="BG1663" s="12"/>
      <c r="BH1663" s="12"/>
      <c r="BI1663" s="12"/>
      <c r="BJ1663" s="12"/>
      <c r="BK1663" s="12"/>
    </row>
    <row r="1664" spans="33:63" x14ac:dyDescent="0.15">
      <c r="AG1664" s="12"/>
      <c r="AH1664" s="12"/>
      <c r="AI1664" s="12"/>
      <c r="AJ1664" s="12"/>
      <c r="AK1664" s="12"/>
      <c r="AL1664" s="12"/>
      <c r="AM1664" s="12"/>
      <c r="AN1664" s="12"/>
      <c r="AO1664" s="12"/>
      <c r="AP1664" s="12"/>
      <c r="AQ1664" s="12"/>
      <c r="AR1664" s="12"/>
      <c r="AS1664" s="12"/>
      <c r="AT1664" s="12"/>
      <c r="AU1664" s="12"/>
      <c r="AV1664" s="12"/>
      <c r="AW1664" s="12"/>
      <c r="AX1664" s="12"/>
      <c r="AY1664" s="12"/>
      <c r="AZ1664" s="12"/>
      <c r="BA1664" s="12"/>
      <c r="BB1664" s="12"/>
      <c r="BC1664" s="12"/>
      <c r="BE1664" s="12"/>
      <c r="BF1664" s="12"/>
      <c r="BG1664" s="12"/>
      <c r="BH1664" s="12"/>
      <c r="BI1664" s="12"/>
      <c r="BJ1664" s="12"/>
      <c r="BK1664" s="12"/>
    </row>
    <row r="1665" spans="33:63" x14ac:dyDescent="0.15">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c r="BB1665" s="12"/>
      <c r="BC1665" s="12"/>
      <c r="BE1665" s="12"/>
      <c r="BF1665" s="12"/>
      <c r="BG1665" s="12"/>
      <c r="BH1665" s="12"/>
      <c r="BI1665" s="12"/>
      <c r="BJ1665" s="12"/>
      <c r="BK1665" s="12"/>
    </row>
    <row r="1666" spans="33:63" x14ac:dyDescent="0.15">
      <c r="AG1666" s="12"/>
      <c r="AH1666" s="12"/>
      <c r="AI1666" s="12"/>
      <c r="AJ1666" s="12"/>
      <c r="AK1666" s="12"/>
      <c r="AL1666" s="12"/>
      <c r="AM1666" s="12"/>
      <c r="AN1666" s="12"/>
      <c r="AO1666" s="12"/>
      <c r="AP1666" s="12"/>
      <c r="AQ1666" s="12"/>
      <c r="AR1666" s="12"/>
      <c r="AS1666" s="12"/>
      <c r="AT1666" s="12"/>
      <c r="AU1666" s="12"/>
      <c r="AV1666" s="12"/>
      <c r="AW1666" s="12"/>
      <c r="AX1666" s="12"/>
      <c r="AY1666" s="12"/>
      <c r="AZ1666" s="12"/>
      <c r="BA1666" s="12"/>
      <c r="BB1666" s="12"/>
      <c r="BC1666" s="12"/>
      <c r="BE1666" s="12"/>
      <c r="BF1666" s="12"/>
      <c r="BG1666" s="12"/>
      <c r="BH1666" s="12"/>
      <c r="BI1666" s="12"/>
      <c r="BJ1666" s="12"/>
      <c r="BK1666" s="12"/>
    </row>
    <row r="1667" spans="33:63" x14ac:dyDescent="0.15">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c r="BB1667" s="12"/>
      <c r="BC1667" s="12"/>
      <c r="BE1667" s="12"/>
      <c r="BF1667" s="12"/>
      <c r="BG1667" s="12"/>
      <c r="BH1667" s="12"/>
      <c r="BI1667" s="12"/>
      <c r="BJ1667" s="12"/>
      <c r="BK1667" s="12"/>
    </row>
    <row r="1668" spans="33:63" x14ac:dyDescent="0.15">
      <c r="AG1668" s="12"/>
      <c r="AH1668" s="12"/>
      <c r="AI1668" s="12"/>
      <c r="AJ1668" s="12"/>
      <c r="AK1668" s="12"/>
      <c r="AL1668" s="12"/>
      <c r="AM1668" s="12"/>
      <c r="AN1668" s="12"/>
      <c r="AO1668" s="12"/>
      <c r="AP1668" s="12"/>
      <c r="AQ1668" s="12"/>
      <c r="AR1668" s="12"/>
      <c r="AS1668" s="12"/>
      <c r="AT1668" s="12"/>
      <c r="AU1668" s="12"/>
      <c r="AV1668" s="12"/>
      <c r="AW1668" s="12"/>
      <c r="AX1668" s="12"/>
      <c r="AY1668" s="12"/>
      <c r="AZ1668" s="12"/>
      <c r="BA1668" s="12"/>
      <c r="BB1668" s="12"/>
      <c r="BC1668" s="12"/>
      <c r="BE1668" s="12"/>
      <c r="BF1668" s="12"/>
      <c r="BG1668" s="12"/>
      <c r="BH1668" s="12"/>
      <c r="BI1668" s="12"/>
      <c r="BJ1668" s="12"/>
      <c r="BK1668" s="12"/>
    </row>
    <row r="1669" spans="33:63" x14ac:dyDescent="0.15">
      <c r="AG1669" s="12"/>
      <c r="AH1669" s="12"/>
      <c r="AI1669" s="12"/>
      <c r="AJ1669" s="12"/>
      <c r="AK1669" s="12"/>
      <c r="AL1669" s="12"/>
      <c r="AM1669" s="12"/>
      <c r="AN1669" s="12"/>
      <c r="AO1669" s="12"/>
      <c r="AP1669" s="12"/>
      <c r="AQ1669" s="12"/>
      <c r="AR1669" s="12"/>
      <c r="AS1669" s="12"/>
      <c r="AT1669" s="12"/>
      <c r="AU1669" s="12"/>
      <c r="AV1669" s="12"/>
      <c r="AW1669" s="12"/>
      <c r="AX1669" s="12"/>
      <c r="AY1669" s="12"/>
      <c r="AZ1669" s="12"/>
      <c r="BA1669" s="12"/>
      <c r="BB1669" s="12"/>
      <c r="BC1669" s="12"/>
      <c r="BE1669" s="12"/>
      <c r="BF1669" s="12"/>
      <c r="BG1669" s="12"/>
      <c r="BH1669" s="12"/>
      <c r="BI1669" s="12"/>
      <c r="BJ1669" s="12"/>
      <c r="BK1669" s="12"/>
    </row>
    <row r="1670" spans="33:63" x14ac:dyDescent="0.15">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E1670" s="12"/>
      <c r="BF1670" s="12"/>
      <c r="BG1670" s="12"/>
      <c r="BH1670" s="12"/>
      <c r="BI1670" s="12"/>
      <c r="BJ1670" s="12"/>
      <c r="BK1670" s="12"/>
    </row>
    <row r="1671" spans="33:63" x14ac:dyDescent="0.15">
      <c r="AG1671" s="12"/>
      <c r="AH1671" s="12"/>
      <c r="AI1671" s="12"/>
      <c r="AJ1671" s="12"/>
      <c r="AK1671" s="12"/>
      <c r="AL1671" s="12"/>
      <c r="AM1671" s="12"/>
      <c r="AN1671" s="12"/>
      <c r="AO1671" s="12"/>
      <c r="AP1671" s="12"/>
      <c r="AQ1671" s="12"/>
      <c r="AR1671" s="12"/>
      <c r="AS1671" s="12"/>
      <c r="AT1671" s="12"/>
      <c r="AU1671" s="12"/>
      <c r="AV1671" s="12"/>
      <c r="AW1671" s="12"/>
      <c r="AX1671" s="12"/>
      <c r="AY1671" s="12"/>
      <c r="AZ1671" s="12"/>
      <c r="BA1671" s="12"/>
      <c r="BB1671" s="12"/>
      <c r="BC1671" s="12"/>
      <c r="BE1671" s="12"/>
      <c r="BF1671" s="12"/>
      <c r="BG1671" s="12"/>
      <c r="BH1671" s="12"/>
      <c r="BI1671" s="12"/>
      <c r="BJ1671" s="12"/>
      <c r="BK1671" s="12"/>
    </row>
    <row r="1672" spans="33:63" x14ac:dyDescent="0.15">
      <c r="AG1672" s="12"/>
      <c r="AH1672" s="12"/>
      <c r="AI1672" s="12"/>
      <c r="AJ1672" s="12"/>
      <c r="AK1672" s="12"/>
      <c r="AL1672" s="12"/>
      <c r="AM1672" s="12"/>
      <c r="AN1672" s="12"/>
      <c r="AO1672" s="12"/>
      <c r="AP1672" s="12"/>
      <c r="AQ1672" s="12"/>
      <c r="AR1672" s="12"/>
      <c r="AS1672" s="12"/>
      <c r="AT1672" s="12"/>
      <c r="AU1672" s="12"/>
      <c r="AV1672" s="12"/>
      <c r="AW1672" s="12"/>
      <c r="AX1672" s="12"/>
      <c r="AY1672" s="12"/>
      <c r="AZ1672" s="12"/>
      <c r="BA1672" s="12"/>
      <c r="BB1672" s="12"/>
      <c r="BC1672" s="12"/>
      <c r="BE1672" s="12"/>
      <c r="BF1672" s="12"/>
      <c r="BG1672" s="12"/>
      <c r="BH1672" s="12"/>
      <c r="BI1672" s="12"/>
      <c r="BJ1672" s="12"/>
      <c r="BK1672" s="12"/>
    </row>
    <row r="1673" spans="33:63" x14ac:dyDescent="0.15">
      <c r="AG1673" s="12"/>
      <c r="AH1673" s="12"/>
      <c r="AI1673" s="12"/>
      <c r="AJ1673" s="12"/>
      <c r="AK1673" s="12"/>
      <c r="AL1673" s="12"/>
      <c r="AM1673" s="12"/>
      <c r="AN1673" s="12"/>
      <c r="AO1673" s="12"/>
      <c r="AP1673" s="12"/>
      <c r="AQ1673" s="12"/>
      <c r="AR1673" s="12"/>
      <c r="AS1673" s="12"/>
      <c r="AT1673" s="12"/>
      <c r="AU1673" s="12"/>
      <c r="AV1673" s="12"/>
      <c r="AW1673" s="12"/>
      <c r="AX1673" s="12"/>
      <c r="AY1673" s="12"/>
      <c r="AZ1673" s="12"/>
      <c r="BA1673" s="12"/>
      <c r="BB1673" s="12"/>
      <c r="BC1673" s="12"/>
      <c r="BE1673" s="12"/>
      <c r="BF1673" s="12"/>
      <c r="BG1673" s="12"/>
      <c r="BH1673" s="12"/>
      <c r="BI1673" s="12"/>
      <c r="BJ1673" s="12"/>
      <c r="BK1673" s="12"/>
    </row>
    <row r="1674" spans="33:63" x14ac:dyDescent="0.15">
      <c r="AG1674" s="12"/>
      <c r="AH1674" s="12"/>
      <c r="AI1674" s="12"/>
      <c r="AJ1674" s="12"/>
      <c r="AK1674" s="12"/>
      <c r="AL1674" s="12"/>
      <c r="AM1674" s="12"/>
      <c r="AN1674" s="12"/>
      <c r="AO1674" s="12"/>
      <c r="AP1674" s="12"/>
      <c r="AQ1674" s="12"/>
      <c r="AR1674" s="12"/>
      <c r="AS1674" s="12"/>
      <c r="AT1674" s="12"/>
      <c r="AU1674" s="12"/>
      <c r="AV1674" s="12"/>
      <c r="AW1674" s="12"/>
      <c r="AX1674" s="12"/>
      <c r="AY1674" s="12"/>
      <c r="AZ1674" s="12"/>
      <c r="BA1674" s="12"/>
      <c r="BB1674" s="12"/>
      <c r="BC1674" s="12"/>
      <c r="BE1674" s="12"/>
      <c r="BF1674" s="12"/>
      <c r="BG1674" s="12"/>
      <c r="BH1674" s="12"/>
      <c r="BI1674" s="12"/>
      <c r="BJ1674" s="12"/>
      <c r="BK1674" s="12"/>
    </row>
    <row r="1675" spans="33:63" x14ac:dyDescent="0.15">
      <c r="AG1675" s="12"/>
      <c r="AH1675" s="12"/>
      <c r="AI1675" s="12"/>
      <c r="AJ1675" s="12"/>
      <c r="AK1675" s="12"/>
      <c r="AL1675" s="12"/>
      <c r="AM1675" s="12"/>
      <c r="AN1675" s="12"/>
      <c r="AO1675" s="12"/>
      <c r="AP1675" s="12"/>
      <c r="AQ1675" s="12"/>
      <c r="AR1675" s="12"/>
      <c r="AS1675" s="12"/>
      <c r="AT1675" s="12"/>
      <c r="AU1675" s="12"/>
      <c r="AV1675" s="12"/>
      <c r="AW1675" s="12"/>
      <c r="AX1675" s="12"/>
      <c r="AY1675" s="12"/>
      <c r="AZ1675" s="12"/>
      <c r="BA1675" s="12"/>
      <c r="BB1675" s="12"/>
      <c r="BC1675" s="12"/>
      <c r="BE1675" s="12"/>
      <c r="BF1675" s="12"/>
      <c r="BG1675" s="12"/>
      <c r="BH1675" s="12"/>
      <c r="BI1675" s="12"/>
      <c r="BJ1675" s="12"/>
      <c r="BK1675" s="12"/>
    </row>
    <row r="1676" spans="33:63" x14ac:dyDescent="0.15">
      <c r="AG1676" s="12"/>
      <c r="AH1676" s="12"/>
      <c r="AI1676" s="12"/>
      <c r="AJ1676" s="12"/>
      <c r="AK1676" s="12"/>
      <c r="AL1676" s="12"/>
      <c r="AM1676" s="12"/>
      <c r="AN1676" s="12"/>
      <c r="AO1676" s="12"/>
      <c r="AP1676" s="12"/>
      <c r="AQ1676" s="12"/>
      <c r="AR1676" s="12"/>
      <c r="AS1676" s="12"/>
      <c r="AT1676" s="12"/>
      <c r="AU1676" s="12"/>
      <c r="AV1676" s="12"/>
      <c r="AW1676" s="12"/>
      <c r="AX1676" s="12"/>
      <c r="AY1676" s="12"/>
      <c r="AZ1676" s="12"/>
      <c r="BA1676" s="12"/>
      <c r="BB1676" s="12"/>
      <c r="BC1676" s="12"/>
      <c r="BE1676" s="12"/>
      <c r="BF1676" s="12"/>
      <c r="BG1676" s="12"/>
      <c r="BH1676" s="12"/>
      <c r="BI1676" s="12"/>
      <c r="BJ1676" s="12"/>
      <c r="BK1676" s="12"/>
    </row>
    <row r="1677" spans="33:63" x14ac:dyDescent="0.15">
      <c r="AG1677" s="12"/>
      <c r="AH1677" s="12"/>
      <c r="AI1677" s="12"/>
      <c r="AJ1677" s="12"/>
      <c r="AK1677" s="12"/>
      <c r="AL1677" s="12"/>
      <c r="AM1677" s="12"/>
      <c r="AN1677" s="12"/>
      <c r="AO1677" s="12"/>
      <c r="AP1677" s="12"/>
      <c r="AQ1677" s="12"/>
      <c r="AR1677" s="12"/>
      <c r="AS1677" s="12"/>
      <c r="AT1677" s="12"/>
      <c r="AU1677" s="12"/>
      <c r="AV1677" s="12"/>
      <c r="AW1677" s="12"/>
      <c r="AX1677" s="12"/>
      <c r="AY1677" s="12"/>
      <c r="AZ1677" s="12"/>
      <c r="BA1677" s="12"/>
      <c r="BB1677" s="12"/>
      <c r="BC1677" s="12"/>
      <c r="BE1677" s="12"/>
      <c r="BF1677" s="12"/>
      <c r="BG1677" s="12"/>
      <c r="BH1677" s="12"/>
      <c r="BI1677" s="12"/>
      <c r="BJ1677" s="12"/>
      <c r="BK1677" s="12"/>
    </row>
    <row r="1678" spans="33:63" x14ac:dyDescent="0.15">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E1678" s="12"/>
      <c r="BF1678" s="12"/>
      <c r="BG1678" s="12"/>
      <c r="BH1678" s="12"/>
      <c r="BI1678" s="12"/>
      <c r="BJ1678" s="12"/>
      <c r="BK1678" s="12"/>
    </row>
    <row r="1679" spans="33:63" x14ac:dyDescent="0.15">
      <c r="AG1679" s="12"/>
      <c r="AH1679" s="12"/>
      <c r="AI1679" s="12"/>
      <c r="AJ1679" s="12"/>
      <c r="AK1679" s="12"/>
      <c r="AL1679" s="12"/>
      <c r="AM1679" s="12"/>
      <c r="AN1679" s="12"/>
      <c r="AO1679" s="12"/>
      <c r="AP1679" s="12"/>
      <c r="AQ1679" s="12"/>
      <c r="AR1679" s="12"/>
      <c r="AS1679" s="12"/>
      <c r="AT1679" s="12"/>
      <c r="AU1679" s="12"/>
      <c r="AV1679" s="12"/>
      <c r="AW1679" s="12"/>
      <c r="AX1679" s="12"/>
      <c r="AY1679" s="12"/>
      <c r="AZ1679" s="12"/>
      <c r="BA1679" s="12"/>
      <c r="BB1679" s="12"/>
      <c r="BC1679" s="12"/>
      <c r="BE1679" s="12"/>
      <c r="BF1679" s="12"/>
      <c r="BG1679" s="12"/>
      <c r="BH1679" s="12"/>
      <c r="BI1679" s="12"/>
      <c r="BJ1679" s="12"/>
      <c r="BK1679" s="12"/>
    </row>
    <row r="1680" spans="33:63" x14ac:dyDescent="0.15">
      <c r="AG1680" s="12"/>
      <c r="AH1680" s="12"/>
      <c r="AI1680" s="12"/>
      <c r="AJ1680" s="12"/>
      <c r="AK1680" s="12"/>
      <c r="AL1680" s="12"/>
      <c r="AM1680" s="12"/>
      <c r="AN1680" s="12"/>
      <c r="AO1680" s="12"/>
      <c r="AP1680" s="12"/>
      <c r="AQ1680" s="12"/>
      <c r="AR1680" s="12"/>
      <c r="AS1680" s="12"/>
      <c r="AT1680" s="12"/>
      <c r="AU1680" s="12"/>
      <c r="AV1680" s="12"/>
      <c r="AW1680" s="12"/>
      <c r="AX1680" s="12"/>
      <c r="AY1680" s="12"/>
      <c r="AZ1680" s="12"/>
      <c r="BA1680" s="12"/>
      <c r="BB1680" s="12"/>
      <c r="BC1680" s="12"/>
      <c r="BE1680" s="12"/>
      <c r="BF1680" s="12"/>
      <c r="BG1680" s="12"/>
      <c r="BH1680" s="12"/>
      <c r="BI1680" s="12"/>
      <c r="BJ1680" s="12"/>
      <c r="BK1680" s="12"/>
    </row>
    <row r="1681" spans="33:63" x14ac:dyDescent="0.15">
      <c r="AG1681" s="12"/>
      <c r="AH1681" s="12"/>
      <c r="AI1681" s="12"/>
      <c r="AJ1681" s="12"/>
      <c r="AK1681" s="12"/>
      <c r="AL1681" s="12"/>
      <c r="AM1681" s="12"/>
      <c r="AN1681" s="12"/>
      <c r="AO1681" s="12"/>
      <c r="AP1681" s="12"/>
      <c r="AQ1681" s="12"/>
      <c r="AR1681" s="12"/>
      <c r="AS1681" s="12"/>
      <c r="AT1681" s="12"/>
      <c r="AU1681" s="12"/>
      <c r="AV1681" s="12"/>
      <c r="AW1681" s="12"/>
      <c r="AX1681" s="12"/>
      <c r="AY1681" s="12"/>
      <c r="AZ1681" s="12"/>
      <c r="BA1681" s="12"/>
      <c r="BB1681" s="12"/>
      <c r="BC1681" s="12"/>
      <c r="BE1681" s="12"/>
      <c r="BF1681" s="12"/>
      <c r="BG1681" s="12"/>
      <c r="BH1681" s="12"/>
      <c r="BI1681" s="12"/>
      <c r="BJ1681" s="12"/>
      <c r="BK1681" s="12"/>
    </row>
    <row r="1682" spans="33:63" x14ac:dyDescent="0.15">
      <c r="AG1682" s="12"/>
      <c r="AH1682" s="12"/>
      <c r="AI1682" s="12"/>
      <c r="AJ1682" s="12"/>
      <c r="AK1682" s="12"/>
      <c r="AL1682" s="12"/>
      <c r="AM1682" s="12"/>
      <c r="AN1682" s="12"/>
      <c r="AO1682" s="12"/>
      <c r="AP1682" s="12"/>
      <c r="AQ1682" s="12"/>
      <c r="AR1682" s="12"/>
      <c r="AS1682" s="12"/>
      <c r="AT1682" s="12"/>
      <c r="AU1682" s="12"/>
      <c r="AV1682" s="12"/>
      <c r="AW1682" s="12"/>
      <c r="AX1682" s="12"/>
      <c r="AY1682" s="12"/>
      <c r="AZ1682" s="12"/>
      <c r="BA1682" s="12"/>
      <c r="BB1682" s="12"/>
      <c r="BC1682" s="12"/>
      <c r="BE1682" s="12"/>
      <c r="BF1682" s="12"/>
      <c r="BG1682" s="12"/>
      <c r="BH1682" s="12"/>
      <c r="BI1682" s="12"/>
      <c r="BJ1682" s="12"/>
      <c r="BK1682" s="12"/>
    </row>
    <row r="1683" spans="33:63" x14ac:dyDescent="0.15">
      <c r="AG1683" s="12"/>
      <c r="AH1683" s="12"/>
      <c r="AI1683" s="12"/>
      <c r="AJ1683" s="12"/>
      <c r="AK1683" s="12"/>
      <c r="AL1683" s="12"/>
      <c r="AM1683" s="12"/>
      <c r="AN1683" s="12"/>
      <c r="AO1683" s="12"/>
      <c r="AP1683" s="12"/>
      <c r="AQ1683" s="12"/>
      <c r="AR1683" s="12"/>
      <c r="AS1683" s="12"/>
      <c r="AT1683" s="12"/>
      <c r="AU1683" s="12"/>
      <c r="AV1683" s="12"/>
      <c r="AW1683" s="12"/>
      <c r="AX1683" s="12"/>
      <c r="AY1683" s="12"/>
      <c r="AZ1683" s="12"/>
      <c r="BA1683" s="12"/>
      <c r="BB1683" s="12"/>
      <c r="BC1683" s="12"/>
      <c r="BE1683" s="12"/>
      <c r="BF1683" s="12"/>
      <c r="BG1683" s="12"/>
      <c r="BH1683" s="12"/>
      <c r="BI1683" s="12"/>
      <c r="BJ1683" s="12"/>
      <c r="BK1683" s="12"/>
    </row>
    <row r="1684" spans="33:63" x14ac:dyDescent="0.15">
      <c r="AG1684" s="12"/>
      <c r="AH1684" s="12"/>
      <c r="AI1684" s="12"/>
      <c r="AJ1684" s="12"/>
      <c r="AK1684" s="12"/>
      <c r="AL1684" s="12"/>
      <c r="AM1684" s="12"/>
      <c r="AN1684" s="12"/>
      <c r="AO1684" s="12"/>
      <c r="AP1684" s="12"/>
      <c r="AQ1684" s="12"/>
      <c r="AR1684" s="12"/>
      <c r="AS1684" s="12"/>
      <c r="AT1684" s="12"/>
      <c r="AU1684" s="12"/>
      <c r="AV1684" s="12"/>
      <c r="AW1684" s="12"/>
      <c r="AX1684" s="12"/>
      <c r="AY1684" s="12"/>
      <c r="AZ1684" s="12"/>
      <c r="BA1684" s="12"/>
      <c r="BB1684" s="12"/>
      <c r="BC1684" s="12"/>
      <c r="BE1684" s="12"/>
      <c r="BF1684" s="12"/>
      <c r="BG1684" s="12"/>
      <c r="BH1684" s="12"/>
      <c r="BI1684" s="12"/>
      <c r="BJ1684" s="12"/>
      <c r="BK1684" s="12"/>
    </row>
    <row r="1685" spans="33:63" x14ac:dyDescent="0.15">
      <c r="AG1685" s="12"/>
      <c r="AH1685" s="12"/>
      <c r="AI1685" s="12"/>
      <c r="AJ1685" s="12"/>
      <c r="AK1685" s="12"/>
      <c r="AL1685" s="12"/>
      <c r="AM1685" s="12"/>
      <c r="AN1685" s="12"/>
      <c r="AO1685" s="12"/>
      <c r="AP1685" s="12"/>
      <c r="AQ1685" s="12"/>
      <c r="AR1685" s="12"/>
      <c r="AS1685" s="12"/>
      <c r="AT1685" s="12"/>
      <c r="AU1685" s="12"/>
      <c r="AV1685" s="12"/>
      <c r="AW1685" s="12"/>
      <c r="AX1685" s="12"/>
      <c r="AY1685" s="12"/>
      <c r="AZ1685" s="12"/>
      <c r="BA1685" s="12"/>
      <c r="BB1685" s="12"/>
      <c r="BC1685" s="12"/>
      <c r="BE1685" s="12"/>
      <c r="BF1685" s="12"/>
      <c r="BG1685" s="12"/>
      <c r="BH1685" s="12"/>
      <c r="BI1685" s="12"/>
      <c r="BJ1685" s="12"/>
      <c r="BK1685" s="12"/>
    </row>
    <row r="1686" spans="33:63" x14ac:dyDescent="0.15">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E1686" s="12"/>
      <c r="BF1686" s="12"/>
      <c r="BG1686" s="12"/>
      <c r="BH1686" s="12"/>
      <c r="BI1686" s="12"/>
      <c r="BJ1686" s="12"/>
      <c r="BK1686" s="12"/>
    </row>
    <row r="1687" spans="33:63" x14ac:dyDescent="0.15">
      <c r="AG1687" s="12"/>
      <c r="AH1687" s="12"/>
      <c r="AI1687" s="12"/>
      <c r="AJ1687" s="12"/>
      <c r="AK1687" s="12"/>
      <c r="AL1687" s="12"/>
      <c r="AM1687" s="12"/>
      <c r="AN1687" s="12"/>
      <c r="AO1687" s="12"/>
      <c r="AP1687" s="12"/>
      <c r="AQ1687" s="12"/>
      <c r="AR1687" s="12"/>
      <c r="AS1687" s="12"/>
      <c r="AT1687" s="12"/>
      <c r="AU1687" s="12"/>
      <c r="AV1687" s="12"/>
      <c r="AW1687" s="12"/>
      <c r="AX1687" s="12"/>
      <c r="AY1687" s="12"/>
      <c r="AZ1687" s="12"/>
      <c r="BA1687" s="12"/>
      <c r="BB1687" s="12"/>
      <c r="BC1687" s="12"/>
      <c r="BE1687" s="12"/>
      <c r="BF1687" s="12"/>
      <c r="BG1687" s="12"/>
      <c r="BH1687" s="12"/>
      <c r="BI1687" s="12"/>
      <c r="BJ1687" s="12"/>
      <c r="BK1687" s="12"/>
    </row>
    <row r="1688" spans="33:63" x14ac:dyDescent="0.15">
      <c r="AG1688" s="12"/>
      <c r="AH1688" s="12"/>
      <c r="AI1688" s="12"/>
      <c r="AJ1688" s="12"/>
      <c r="AK1688" s="12"/>
      <c r="AL1688" s="12"/>
      <c r="AM1688" s="12"/>
      <c r="AN1688" s="12"/>
      <c r="AO1688" s="12"/>
      <c r="AP1688" s="12"/>
      <c r="AQ1688" s="12"/>
      <c r="AR1688" s="12"/>
      <c r="AS1688" s="12"/>
      <c r="AT1688" s="12"/>
      <c r="AU1688" s="12"/>
      <c r="AV1688" s="12"/>
      <c r="AW1688" s="12"/>
      <c r="AX1688" s="12"/>
      <c r="AY1688" s="12"/>
      <c r="AZ1688" s="12"/>
      <c r="BA1688" s="12"/>
      <c r="BB1688" s="12"/>
      <c r="BC1688" s="12"/>
      <c r="BE1688" s="12"/>
      <c r="BF1688" s="12"/>
      <c r="BG1688" s="12"/>
      <c r="BH1688" s="12"/>
      <c r="BI1688" s="12"/>
      <c r="BJ1688" s="12"/>
      <c r="BK1688" s="12"/>
    </row>
    <row r="1689" spans="33:63" x14ac:dyDescent="0.15">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c r="BB1689" s="12"/>
      <c r="BC1689" s="12"/>
      <c r="BE1689" s="12"/>
      <c r="BF1689" s="12"/>
      <c r="BG1689" s="12"/>
      <c r="BH1689" s="12"/>
      <c r="BI1689" s="12"/>
      <c r="BJ1689" s="12"/>
      <c r="BK1689" s="12"/>
    </row>
    <row r="1690" spans="33:63" x14ac:dyDescent="0.15">
      <c r="AG1690" s="12"/>
      <c r="AH1690" s="12"/>
      <c r="AI1690" s="12"/>
      <c r="AJ1690" s="12"/>
      <c r="AK1690" s="12"/>
      <c r="AL1690" s="12"/>
      <c r="AM1690" s="12"/>
      <c r="AN1690" s="12"/>
      <c r="AO1690" s="12"/>
      <c r="AP1690" s="12"/>
      <c r="AQ1690" s="12"/>
      <c r="AR1690" s="12"/>
      <c r="AS1690" s="12"/>
      <c r="AT1690" s="12"/>
      <c r="AU1690" s="12"/>
      <c r="AV1690" s="12"/>
      <c r="AW1690" s="12"/>
      <c r="AX1690" s="12"/>
      <c r="AY1690" s="12"/>
      <c r="AZ1690" s="12"/>
      <c r="BA1690" s="12"/>
      <c r="BB1690" s="12"/>
      <c r="BC1690" s="12"/>
      <c r="BE1690" s="12"/>
      <c r="BF1690" s="12"/>
      <c r="BG1690" s="12"/>
      <c r="BH1690" s="12"/>
      <c r="BI1690" s="12"/>
      <c r="BJ1690" s="12"/>
      <c r="BK1690" s="12"/>
    </row>
    <row r="1691" spans="33:63" x14ac:dyDescent="0.15">
      <c r="AG1691" s="12"/>
      <c r="AH1691" s="12"/>
      <c r="AI1691" s="12"/>
      <c r="AJ1691" s="12"/>
      <c r="AK1691" s="12"/>
      <c r="AL1691" s="12"/>
      <c r="AM1691" s="12"/>
      <c r="AN1691" s="12"/>
      <c r="AO1691" s="12"/>
      <c r="AP1691" s="12"/>
      <c r="AQ1691" s="12"/>
      <c r="AR1691" s="12"/>
      <c r="AS1691" s="12"/>
      <c r="AT1691" s="12"/>
      <c r="AU1691" s="12"/>
      <c r="AV1691" s="12"/>
      <c r="AW1691" s="12"/>
      <c r="AX1691" s="12"/>
      <c r="AY1691" s="12"/>
      <c r="AZ1691" s="12"/>
      <c r="BA1691" s="12"/>
      <c r="BB1691" s="12"/>
      <c r="BC1691" s="12"/>
      <c r="BE1691" s="12"/>
      <c r="BF1691" s="12"/>
      <c r="BG1691" s="12"/>
      <c r="BH1691" s="12"/>
      <c r="BI1691" s="12"/>
      <c r="BJ1691" s="12"/>
      <c r="BK1691" s="12"/>
    </row>
    <row r="1692" spans="33:63" x14ac:dyDescent="0.15">
      <c r="AG1692" s="12"/>
      <c r="AH1692" s="12"/>
      <c r="AI1692" s="12"/>
      <c r="AJ1692" s="12"/>
      <c r="AK1692" s="12"/>
      <c r="AL1692" s="12"/>
      <c r="AM1692" s="12"/>
      <c r="AN1692" s="12"/>
      <c r="AO1692" s="12"/>
      <c r="AP1692" s="12"/>
      <c r="AQ1692" s="12"/>
      <c r="AR1692" s="12"/>
      <c r="AS1692" s="12"/>
      <c r="AT1692" s="12"/>
      <c r="AU1692" s="12"/>
      <c r="AV1692" s="12"/>
      <c r="AW1692" s="12"/>
      <c r="AX1692" s="12"/>
      <c r="AY1692" s="12"/>
      <c r="AZ1692" s="12"/>
      <c r="BA1692" s="12"/>
      <c r="BB1692" s="12"/>
      <c r="BC1692" s="12"/>
      <c r="BE1692" s="12"/>
      <c r="BF1692" s="12"/>
      <c r="BG1692" s="12"/>
      <c r="BH1692" s="12"/>
      <c r="BI1692" s="12"/>
      <c r="BJ1692" s="12"/>
      <c r="BK1692" s="12"/>
    </row>
    <row r="1693" spans="33:63" x14ac:dyDescent="0.15">
      <c r="AG1693" s="12"/>
      <c r="AH1693" s="12"/>
      <c r="AI1693" s="12"/>
      <c r="AJ1693" s="12"/>
      <c r="AK1693" s="12"/>
      <c r="AL1693" s="12"/>
      <c r="AM1693" s="12"/>
      <c r="AN1693" s="12"/>
      <c r="AO1693" s="12"/>
      <c r="AP1693" s="12"/>
      <c r="AQ1693" s="12"/>
      <c r="AR1693" s="12"/>
      <c r="AS1693" s="12"/>
      <c r="AT1693" s="12"/>
      <c r="AU1693" s="12"/>
      <c r="AV1693" s="12"/>
      <c r="AW1693" s="12"/>
      <c r="AX1693" s="12"/>
      <c r="AY1693" s="12"/>
      <c r="AZ1693" s="12"/>
      <c r="BA1693" s="12"/>
      <c r="BB1693" s="12"/>
      <c r="BC1693" s="12"/>
      <c r="BE1693" s="12"/>
      <c r="BF1693" s="12"/>
      <c r="BG1693" s="12"/>
      <c r="BH1693" s="12"/>
      <c r="BI1693" s="12"/>
      <c r="BJ1693" s="12"/>
      <c r="BK1693" s="12"/>
    </row>
    <row r="1694" spans="33:63" x14ac:dyDescent="0.15">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E1694" s="12"/>
      <c r="BF1694" s="12"/>
      <c r="BG1694" s="12"/>
      <c r="BH1694" s="12"/>
      <c r="BI1694" s="12"/>
      <c r="BJ1694" s="12"/>
      <c r="BK1694" s="12"/>
    </row>
    <row r="1695" spans="33:63" x14ac:dyDescent="0.15">
      <c r="AG1695" s="12"/>
      <c r="AH1695" s="12"/>
      <c r="AI1695" s="12"/>
      <c r="AJ1695" s="12"/>
      <c r="AK1695" s="12"/>
      <c r="AL1695" s="12"/>
      <c r="AM1695" s="12"/>
      <c r="AN1695" s="12"/>
      <c r="AO1695" s="12"/>
      <c r="AP1695" s="12"/>
      <c r="AQ1695" s="12"/>
      <c r="AR1695" s="12"/>
      <c r="AS1695" s="12"/>
      <c r="AT1695" s="12"/>
      <c r="AU1695" s="12"/>
      <c r="AV1695" s="12"/>
      <c r="AW1695" s="12"/>
      <c r="AX1695" s="12"/>
      <c r="AY1695" s="12"/>
      <c r="AZ1695" s="12"/>
      <c r="BA1695" s="12"/>
      <c r="BB1695" s="12"/>
      <c r="BC1695" s="12"/>
      <c r="BE1695" s="12"/>
      <c r="BF1695" s="12"/>
      <c r="BG1695" s="12"/>
      <c r="BH1695" s="12"/>
      <c r="BI1695" s="12"/>
      <c r="BJ1695" s="12"/>
      <c r="BK1695" s="12"/>
    </row>
    <row r="1696" spans="33:63" x14ac:dyDescent="0.15">
      <c r="AG1696" s="12"/>
      <c r="AH1696" s="12"/>
      <c r="AI1696" s="12"/>
      <c r="AJ1696" s="12"/>
      <c r="AK1696" s="12"/>
      <c r="AL1696" s="12"/>
      <c r="AM1696" s="12"/>
      <c r="AN1696" s="12"/>
      <c r="AO1696" s="12"/>
      <c r="AP1696" s="12"/>
      <c r="AQ1696" s="12"/>
      <c r="AR1696" s="12"/>
      <c r="AS1696" s="12"/>
      <c r="AT1696" s="12"/>
      <c r="AU1696" s="12"/>
      <c r="AV1696" s="12"/>
      <c r="AW1696" s="12"/>
      <c r="AX1696" s="12"/>
      <c r="AY1696" s="12"/>
      <c r="AZ1696" s="12"/>
      <c r="BA1696" s="12"/>
      <c r="BB1696" s="12"/>
      <c r="BC1696" s="12"/>
      <c r="BE1696" s="12"/>
      <c r="BF1696" s="12"/>
      <c r="BG1696" s="12"/>
      <c r="BH1696" s="12"/>
      <c r="BI1696" s="12"/>
      <c r="BJ1696" s="12"/>
      <c r="BK1696" s="12"/>
    </row>
    <row r="1697" spans="33:63" x14ac:dyDescent="0.15">
      <c r="AG1697" s="12"/>
      <c r="AH1697" s="12"/>
      <c r="AI1697" s="12"/>
      <c r="AJ1697" s="12"/>
      <c r="AK1697" s="12"/>
      <c r="AL1697" s="12"/>
      <c r="AM1697" s="12"/>
      <c r="AN1697" s="12"/>
      <c r="AO1697" s="12"/>
      <c r="AP1697" s="12"/>
      <c r="AQ1697" s="12"/>
      <c r="AR1697" s="12"/>
      <c r="AS1697" s="12"/>
      <c r="AT1697" s="12"/>
      <c r="AU1697" s="12"/>
      <c r="AV1697" s="12"/>
      <c r="AW1697" s="12"/>
      <c r="AX1697" s="12"/>
      <c r="AY1697" s="12"/>
      <c r="AZ1697" s="12"/>
      <c r="BA1697" s="12"/>
      <c r="BB1697" s="12"/>
      <c r="BC1697" s="12"/>
      <c r="BE1697" s="12"/>
      <c r="BF1697" s="12"/>
      <c r="BG1697" s="12"/>
      <c r="BH1697" s="12"/>
      <c r="BI1697" s="12"/>
      <c r="BJ1697" s="12"/>
      <c r="BK1697" s="12"/>
    </row>
    <row r="1698" spans="33:63" x14ac:dyDescent="0.15">
      <c r="AG1698" s="12"/>
      <c r="AH1698" s="12"/>
      <c r="AI1698" s="12"/>
      <c r="AJ1698" s="12"/>
      <c r="AK1698" s="12"/>
      <c r="AL1698" s="12"/>
      <c r="AM1698" s="12"/>
      <c r="AN1698" s="12"/>
      <c r="AO1698" s="12"/>
      <c r="AP1698" s="12"/>
      <c r="AQ1698" s="12"/>
      <c r="AR1698" s="12"/>
      <c r="AS1698" s="12"/>
      <c r="AT1698" s="12"/>
      <c r="AU1698" s="12"/>
      <c r="AV1698" s="12"/>
      <c r="AW1698" s="12"/>
      <c r="AX1698" s="12"/>
      <c r="AY1698" s="12"/>
      <c r="AZ1698" s="12"/>
      <c r="BA1698" s="12"/>
      <c r="BB1698" s="12"/>
      <c r="BC1698" s="12"/>
      <c r="BE1698" s="12"/>
      <c r="BF1698" s="12"/>
      <c r="BG1698" s="12"/>
      <c r="BH1698" s="12"/>
      <c r="BI1698" s="12"/>
      <c r="BJ1698" s="12"/>
      <c r="BK1698" s="12"/>
    </row>
    <row r="1699" spans="33:63" x14ac:dyDescent="0.15">
      <c r="AG1699" s="12"/>
      <c r="AH1699" s="12"/>
      <c r="AI1699" s="12"/>
      <c r="AJ1699" s="12"/>
      <c r="AK1699" s="12"/>
      <c r="AL1699" s="12"/>
      <c r="AM1699" s="12"/>
      <c r="AN1699" s="12"/>
      <c r="AO1699" s="12"/>
      <c r="AP1699" s="12"/>
      <c r="AQ1699" s="12"/>
      <c r="AR1699" s="12"/>
      <c r="AS1699" s="12"/>
      <c r="AT1699" s="12"/>
      <c r="AU1699" s="12"/>
      <c r="AV1699" s="12"/>
      <c r="AW1699" s="12"/>
      <c r="AX1699" s="12"/>
      <c r="AY1699" s="12"/>
      <c r="AZ1699" s="12"/>
      <c r="BA1699" s="12"/>
      <c r="BB1699" s="12"/>
      <c r="BC1699" s="12"/>
      <c r="BE1699" s="12"/>
      <c r="BF1699" s="12"/>
      <c r="BG1699" s="12"/>
      <c r="BH1699" s="12"/>
      <c r="BI1699" s="12"/>
      <c r="BJ1699" s="12"/>
      <c r="BK1699" s="12"/>
    </row>
    <row r="1700" spans="33:63" x14ac:dyDescent="0.15">
      <c r="AG1700" s="12"/>
      <c r="AH1700" s="12"/>
      <c r="AI1700" s="12"/>
      <c r="AJ1700" s="12"/>
      <c r="AK1700" s="12"/>
      <c r="AL1700" s="12"/>
      <c r="AM1700" s="12"/>
      <c r="AN1700" s="12"/>
      <c r="AO1700" s="12"/>
      <c r="AP1700" s="12"/>
      <c r="AQ1700" s="12"/>
      <c r="AR1700" s="12"/>
      <c r="AS1700" s="12"/>
      <c r="AT1700" s="12"/>
      <c r="AU1700" s="12"/>
      <c r="AV1700" s="12"/>
      <c r="AW1700" s="12"/>
      <c r="AX1700" s="12"/>
      <c r="AY1700" s="12"/>
      <c r="AZ1700" s="12"/>
      <c r="BA1700" s="12"/>
      <c r="BB1700" s="12"/>
      <c r="BC1700" s="12"/>
      <c r="BE1700" s="12"/>
      <c r="BF1700" s="12"/>
      <c r="BG1700" s="12"/>
      <c r="BH1700" s="12"/>
      <c r="BI1700" s="12"/>
      <c r="BJ1700" s="12"/>
      <c r="BK1700" s="12"/>
    </row>
    <row r="1701" spans="33:63" x14ac:dyDescent="0.15">
      <c r="AG1701" s="12"/>
      <c r="AH1701" s="12"/>
      <c r="AI1701" s="12"/>
      <c r="AJ1701" s="12"/>
      <c r="AK1701" s="12"/>
      <c r="AL1701" s="12"/>
      <c r="AM1701" s="12"/>
      <c r="AN1701" s="12"/>
      <c r="AO1701" s="12"/>
      <c r="AP1701" s="12"/>
      <c r="AQ1701" s="12"/>
      <c r="AR1701" s="12"/>
      <c r="AS1701" s="12"/>
      <c r="AT1701" s="12"/>
      <c r="AU1701" s="12"/>
      <c r="AV1701" s="12"/>
      <c r="AW1701" s="12"/>
      <c r="AX1701" s="12"/>
      <c r="AY1701" s="12"/>
      <c r="AZ1701" s="12"/>
      <c r="BA1701" s="12"/>
      <c r="BB1701" s="12"/>
      <c r="BC1701" s="12"/>
      <c r="BE1701" s="12"/>
      <c r="BF1701" s="12"/>
      <c r="BG1701" s="12"/>
      <c r="BH1701" s="12"/>
      <c r="BI1701" s="12"/>
      <c r="BJ1701" s="12"/>
      <c r="BK1701" s="12"/>
    </row>
    <row r="1702" spans="33:63" x14ac:dyDescent="0.15">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E1702" s="12"/>
      <c r="BF1702" s="12"/>
      <c r="BG1702" s="12"/>
      <c r="BH1702" s="12"/>
      <c r="BI1702" s="12"/>
      <c r="BJ1702" s="12"/>
      <c r="BK1702" s="12"/>
    </row>
    <row r="1703" spans="33:63" x14ac:dyDescent="0.15">
      <c r="AG1703" s="12"/>
      <c r="AH1703" s="12"/>
      <c r="AI1703" s="12"/>
      <c r="AJ1703" s="12"/>
      <c r="AK1703" s="12"/>
      <c r="AL1703" s="12"/>
      <c r="AM1703" s="12"/>
      <c r="AN1703" s="12"/>
      <c r="AO1703" s="12"/>
      <c r="AP1703" s="12"/>
      <c r="AQ1703" s="12"/>
      <c r="AR1703" s="12"/>
      <c r="AS1703" s="12"/>
      <c r="AT1703" s="12"/>
      <c r="AU1703" s="12"/>
      <c r="AV1703" s="12"/>
      <c r="AW1703" s="12"/>
      <c r="AX1703" s="12"/>
      <c r="AY1703" s="12"/>
      <c r="AZ1703" s="12"/>
      <c r="BA1703" s="12"/>
      <c r="BB1703" s="12"/>
      <c r="BC1703" s="12"/>
      <c r="BE1703" s="12"/>
      <c r="BF1703" s="12"/>
      <c r="BG1703" s="12"/>
      <c r="BH1703" s="12"/>
      <c r="BI1703" s="12"/>
      <c r="BJ1703" s="12"/>
      <c r="BK1703" s="12"/>
    </row>
    <row r="1704" spans="33:63" x14ac:dyDescent="0.15">
      <c r="AG1704" s="12"/>
      <c r="AH1704" s="12"/>
      <c r="AI1704" s="12"/>
      <c r="AJ1704" s="12"/>
      <c r="AK1704" s="12"/>
      <c r="AL1704" s="12"/>
      <c r="AM1704" s="12"/>
      <c r="AN1704" s="12"/>
      <c r="AO1704" s="12"/>
      <c r="AP1704" s="12"/>
      <c r="AQ1704" s="12"/>
      <c r="AR1704" s="12"/>
      <c r="AS1704" s="12"/>
      <c r="AT1704" s="12"/>
      <c r="AU1704" s="12"/>
      <c r="AV1704" s="12"/>
      <c r="AW1704" s="12"/>
      <c r="AX1704" s="12"/>
      <c r="AY1704" s="12"/>
      <c r="AZ1704" s="12"/>
      <c r="BA1704" s="12"/>
      <c r="BB1704" s="12"/>
      <c r="BC1704" s="12"/>
      <c r="BE1704" s="12"/>
      <c r="BF1704" s="12"/>
      <c r="BG1704" s="12"/>
      <c r="BH1704" s="12"/>
      <c r="BI1704" s="12"/>
      <c r="BJ1704" s="12"/>
      <c r="BK1704" s="12"/>
    </row>
    <row r="1705" spans="33:63" x14ac:dyDescent="0.15">
      <c r="AG1705" s="12"/>
      <c r="AH1705" s="12"/>
      <c r="AI1705" s="12"/>
      <c r="AJ1705" s="12"/>
      <c r="AK1705" s="12"/>
      <c r="AL1705" s="12"/>
      <c r="AM1705" s="12"/>
      <c r="AN1705" s="12"/>
      <c r="AO1705" s="12"/>
      <c r="AP1705" s="12"/>
      <c r="AQ1705" s="12"/>
      <c r="AR1705" s="12"/>
      <c r="AS1705" s="12"/>
      <c r="AT1705" s="12"/>
      <c r="AU1705" s="12"/>
      <c r="AV1705" s="12"/>
      <c r="AW1705" s="12"/>
      <c r="AX1705" s="12"/>
      <c r="AY1705" s="12"/>
      <c r="AZ1705" s="12"/>
      <c r="BA1705" s="12"/>
      <c r="BB1705" s="12"/>
      <c r="BC1705" s="12"/>
      <c r="BE1705" s="12"/>
      <c r="BF1705" s="12"/>
      <c r="BG1705" s="12"/>
      <c r="BH1705" s="12"/>
      <c r="BI1705" s="12"/>
      <c r="BJ1705" s="12"/>
      <c r="BK1705" s="12"/>
    </row>
    <row r="1706" spans="33:63" x14ac:dyDescent="0.15">
      <c r="AG1706" s="12"/>
      <c r="AH1706" s="12"/>
      <c r="AI1706" s="12"/>
      <c r="AJ1706" s="12"/>
      <c r="AK1706" s="12"/>
      <c r="AL1706" s="12"/>
      <c r="AM1706" s="12"/>
      <c r="AN1706" s="12"/>
      <c r="AO1706" s="12"/>
      <c r="AP1706" s="12"/>
      <c r="AQ1706" s="12"/>
      <c r="AR1706" s="12"/>
      <c r="AS1706" s="12"/>
      <c r="AT1706" s="12"/>
      <c r="AU1706" s="12"/>
      <c r="AV1706" s="12"/>
      <c r="AW1706" s="12"/>
      <c r="AX1706" s="12"/>
      <c r="AY1706" s="12"/>
      <c r="AZ1706" s="12"/>
      <c r="BA1706" s="12"/>
      <c r="BB1706" s="12"/>
      <c r="BC1706" s="12"/>
      <c r="BE1706" s="12"/>
      <c r="BF1706" s="12"/>
      <c r="BG1706" s="12"/>
      <c r="BH1706" s="12"/>
      <c r="BI1706" s="12"/>
      <c r="BJ1706" s="12"/>
      <c r="BK1706" s="12"/>
    </row>
    <row r="1707" spans="33:63" x14ac:dyDescent="0.15">
      <c r="AG1707" s="12"/>
      <c r="AH1707" s="12"/>
      <c r="AI1707" s="12"/>
      <c r="AJ1707" s="12"/>
      <c r="AK1707" s="12"/>
      <c r="AL1707" s="12"/>
      <c r="AM1707" s="12"/>
      <c r="AN1707" s="12"/>
      <c r="AO1707" s="12"/>
      <c r="AP1707" s="12"/>
      <c r="AQ1707" s="12"/>
      <c r="AR1707" s="12"/>
      <c r="AS1707" s="12"/>
      <c r="AT1707" s="12"/>
      <c r="AU1707" s="12"/>
      <c r="AV1707" s="12"/>
      <c r="AW1707" s="12"/>
      <c r="AX1707" s="12"/>
      <c r="AY1707" s="12"/>
      <c r="AZ1707" s="12"/>
      <c r="BA1707" s="12"/>
      <c r="BB1707" s="12"/>
      <c r="BC1707" s="12"/>
      <c r="BE1707" s="12"/>
      <c r="BF1707" s="12"/>
      <c r="BG1707" s="12"/>
      <c r="BH1707" s="12"/>
      <c r="BI1707" s="12"/>
      <c r="BJ1707" s="12"/>
      <c r="BK1707" s="12"/>
    </row>
    <row r="1708" spans="33:63" x14ac:dyDescent="0.15">
      <c r="AG1708" s="12"/>
      <c r="AH1708" s="12"/>
      <c r="AI1708" s="12"/>
      <c r="AJ1708" s="12"/>
      <c r="AK1708" s="12"/>
      <c r="AL1708" s="12"/>
      <c r="AM1708" s="12"/>
      <c r="AN1708" s="12"/>
      <c r="AO1708" s="12"/>
      <c r="AP1708" s="12"/>
      <c r="AQ1708" s="12"/>
      <c r="AR1708" s="12"/>
      <c r="AS1708" s="12"/>
      <c r="AT1708" s="12"/>
      <c r="AU1708" s="12"/>
      <c r="AV1708" s="12"/>
      <c r="AW1708" s="12"/>
      <c r="AX1708" s="12"/>
      <c r="AY1708" s="12"/>
      <c r="AZ1708" s="12"/>
      <c r="BA1708" s="12"/>
      <c r="BB1708" s="12"/>
      <c r="BC1708" s="12"/>
      <c r="BE1708" s="12"/>
      <c r="BF1708" s="12"/>
      <c r="BG1708" s="12"/>
      <c r="BH1708" s="12"/>
      <c r="BI1708" s="12"/>
      <c r="BJ1708" s="12"/>
      <c r="BK1708" s="12"/>
    </row>
    <row r="1709" spans="33:63" x14ac:dyDescent="0.15">
      <c r="AG1709" s="12"/>
      <c r="AH1709" s="12"/>
      <c r="AI1709" s="12"/>
      <c r="AJ1709" s="12"/>
      <c r="AK1709" s="12"/>
      <c r="AL1709" s="12"/>
      <c r="AM1709" s="12"/>
      <c r="AN1709" s="12"/>
      <c r="AO1709" s="12"/>
      <c r="AP1709" s="12"/>
      <c r="AQ1709" s="12"/>
      <c r="AR1709" s="12"/>
      <c r="AS1709" s="12"/>
      <c r="AT1709" s="12"/>
      <c r="AU1709" s="12"/>
      <c r="AV1709" s="12"/>
      <c r="AW1709" s="12"/>
      <c r="AX1709" s="12"/>
      <c r="AY1709" s="12"/>
      <c r="AZ1709" s="12"/>
      <c r="BA1709" s="12"/>
      <c r="BB1709" s="12"/>
      <c r="BC1709" s="12"/>
      <c r="BE1709" s="12"/>
      <c r="BF1709" s="12"/>
      <c r="BG1709" s="12"/>
      <c r="BH1709" s="12"/>
      <c r="BI1709" s="12"/>
      <c r="BJ1709" s="12"/>
      <c r="BK1709" s="12"/>
    </row>
    <row r="1710" spans="33:63" x14ac:dyDescent="0.15">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E1710" s="12"/>
      <c r="BF1710" s="12"/>
      <c r="BG1710" s="12"/>
      <c r="BH1710" s="12"/>
      <c r="BI1710" s="12"/>
      <c r="BJ1710" s="12"/>
      <c r="BK1710" s="12"/>
    </row>
    <row r="1711" spans="33:63" x14ac:dyDescent="0.15">
      <c r="AG1711" s="12"/>
      <c r="AH1711" s="12"/>
      <c r="AI1711" s="12"/>
      <c r="AJ1711" s="12"/>
      <c r="AK1711" s="12"/>
      <c r="AL1711" s="12"/>
      <c r="AM1711" s="12"/>
      <c r="AN1711" s="12"/>
      <c r="AO1711" s="12"/>
      <c r="AP1711" s="12"/>
      <c r="AQ1711" s="12"/>
      <c r="AR1711" s="12"/>
      <c r="AS1711" s="12"/>
      <c r="AT1711" s="12"/>
      <c r="AU1711" s="12"/>
      <c r="AV1711" s="12"/>
      <c r="AW1711" s="12"/>
      <c r="AX1711" s="12"/>
      <c r="AY1711" s="12"/>
      <c r="AZ1711" s="12"/>
      <c r="BA1711" s="12"/>
      <c r="BB1711" s="12"/>
      <c r="BC1711" s="12"/>
      <c r="BE1711" s="12"/>
      <c r="BF1711" s="12"/>
      <c r="BG1711" s="12"/>
      <c r="BH1711" s="12"/>
      <c r="BI1711" s="12"/>
      <c r="BJ1711" s="12"/>
      <c r="BK1711" s="12"/>
    </row>
    <row r="1712" spans="33:63" x14ac:dyDescent="0.15">
      <c r="AG1712" s="12"/>
      <c r="AH1712" s="12"/>
      <c r="AI1712" s="12"/>
      <c r="AJ1712" s="12"/>
      <c r="AK1712" s="12"/>
      <c r="AL1712" s="12"/>
      <c r="AM1712" s="12"/>
      <c r="AN1712" s="12"/>
      <c r="AO1712" s="12"/>
      <c r="AP1712" s="12"/>
      <c r="AQ1712" s="12"/>
      <c r="AR1712" s="12"/>
      <c r="AS1712" s="12"/>
      <c r="AT1712" s="12"/>
      <c r="AU1712" s="12"/>
      <c r="AV1712" s="12"/>
      <c r="AW1712" s="12"/>
      <c r="AX1712" s="12"/>
      <c r="AY1712" s="12"/>
      <c r="AZ1712" s="12"/>
      <c r="BA1712" s="12"/>
      <c r="BB1712" s="12"/>
      <c r="BC1712" s="12"/>
      <c r="BE1712" s="12"/>
      <c r="BF1712" s="12"/>
      <c r="BG1712" s="12"/>
      <c r="BH1712" s="12"/>
      <c r="BI1712" s="12"/>
      <c r="BJ1712" s="12"/>
      <c r="BK1712" s="12"/>
    </row>
    <row r="1713" spans="33:63" x14ac:dyDescent="0.15">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E1713" s="12"/>
      <c r="BF1713" s="12"/>
      <c r="BG1713" s="12"/>
      <c r="BH1713" s="12"/>
      <c r="BI1713" s="12"/>
      <c r="BJ1713" s="12"/>
      <c r="BK1713" s="12"/>
    </row>
    <row r="1714" spans="33:63" x14ac:dyDescent="0.15">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c r="BB1714" s="12"/>
      <c r="BC1714" s="12"/>
      <c r="BE1714" s="12"/>
      <c r="BF1714" s="12"/>
      <c r="BG1714" s="12"/>
      <c r="BH1714" s="12"/>
      <c r="BI1714" s="12"/>
      <c r="BJ1714" s="12"/>
      <c r="BK1714" s="12"/>
    </row>
    <row r="1715" spans="33:63" x14ac:dyDescent="0.15">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c r="BB1715" s="12"/>
      <c r="BC1715" s="12"/>
      <c r="BE1715" s="12"/>
      <c r="BF1715" s="12"/>
      <c r="BG1715" s="12"/>
      <c r="BH1715" s="12"/>
      <c r="BI1715" s="12"/>
      <c r="BJ1715" s="12"/>
      <c r="BK1715" s="12"/>
    </row>
    <row r="1716" spans="33:63" x14ac:dyDescent="0.15">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c r="BB1716" s="12"/>
      <c r="BC1716" s="12"/>
      <c r="BE1716" s="12"/>
      <c r="BF1716" s="12"/>
      <c r="BG1716" s="12"/>
      <c r="BH1716" s="12"/>
      <c r="BI1716" s="12"/>
      <c r="BJ1716" s="12"/>
      <c r="BK1716" s="12"/>
    </row>
    <row r="1717" spans="33:63" x14ac:dyDescent="0.15">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c r="BB1717" s="12"/>
      <c r="BC1717" s="12"/>
      <c r="BE1717" s="12"/>
      <c r="BF1717" s="12"/>
      <c r="BG1717" s="12"/>
      <c r="BH1717" s="12"/>
      <c r="BI1717" s="12"/>
      <c r="BJ1717" s="12"/>
      <c r="BK1717" s="12"/>
    </row>
    <row r="1718" spans="33:63" x14ac:dyDescent="0.15">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E1718" s="12"/>
      <c r="BF1718" s="12"/>
      <c r="BG1718" s="12"/>
      <c r="BH1718" s="12"/>
      <c r="BI1718" s="12"/>
      <c r="BJ1718" s="12"/>
      <c r="BK1718" s="12"/>
    </row>
    <row r="1719" spans="33:63" x14ac:dyDescent="0.15">
      <c r="AG1719" s="12"/>
      <c r="AH1719" s="12"/>
      <c r="AI1719" s="12"/>
      <c r="AJ1719" s="12"/>
      <c r="AK1719" s="12"/>
      <c r="AL1719" s="12"/>
      <c r="AM1719" s="12"/>
      <c r="AN1719" s="12"/>
      <c r="AO1719" s="12"/>
      <c r="AP1719" s="12"/>
      <c r="AQ1719" s="12"/>
      <c r="AR1719" s="12"/>
      <c r="AS1719" s="12"/>
      <c r="AT1719" s="12"/>
      <c r="AU1719" s="12"/>
      <c r="AV1719" s="12"/>
      <c r="AW1719" s="12"/>
      <c r="AX1719" s="12"/>
      <c r="AY1719" s="12"/>
      <c r="AZ1719" s="12"/>
      <c r="BA1719" s="12"/>
      <c r="BB1719" s="12"/>
      <c r="BC1719" s="12"/>
      <c r="BE1719" s="12"/>
      <c r="BF1719" s="12"/>
      <c r="BG1719" s="12"/>
      <c r="BH1719" s="12"/>
      <c r="BI1719" s="12"/>
      <c r="BJ1719" s="12"/>
      <c r="BK1719" s="12"/>
    </row>
    <row r="1720" spans="33:63" x14ac:dyDescent="0.15">
      <c r="AG1720" s="12"/>
      <c r="AH1720" s="12"/>
      <c r="AI1720" s="12"/>
      <c r="AJ1720" s="12"/>
      <c r="AK1720" s="12"/>
      <c r="AL1720" s="12"/>
      <c r="AM1720" s="12"/>
      <c r="AN1720" s="12"/>
      <c r="AO1720" s="12"/>
      <c r="AP1720" s="12"/>
      <c r="AQ1720" s="12"/>
      <c r="AR1720" s="12"/>
      <c r="AS1720" s="12"/>
      <c r="AT1720" s="12"/>
      <c r="AU1720" s="12"/>
      <c r="AV1720" s="12"/>
      <c r="AW1720" s="12"/>
      <c r="AX1720" s="12"/>
      <c r="AY1720" s="12"/>
      <c r="AZ1720" s="12"/>
      <c r="BA1720" s="12"/>
      <c r="BB1720" s="12"/>
      <c r="BC1720" s="12"/>
      <c r="BE1720" s="12"/>
      <c r="BF1720" s="12"/>
      <c r="BG1720" s="12"/>
      <c r="BH1720" s="12"/>
      <c r="BI1720" s="12"/>
      <c r="BJ1720" s="12"/>
      <c r="BK1720" s="12"/>
    </row>
    <row r="1721" spans="33:63" x14ac:dyDescent="0.15">
      <c r="AG1721" s="12"/>
      <c r="AH1721" s="12"/>
      <c r="AI1721" s="12"/>
      <c r="AJ1721" s="12"/>
      <c r="AK1721" s="12"/>
      <c r="AL1721" s="12"/>
      <c r="AM1721" s="12"/>
      <c r="AN1721" s="12"/>
      <c r="AO1721" s="12"/>
      <c r="AP1721" s="12"/>
      <c r="AQ1721" s="12"/>
      <c r="AR1721" s="12"/>
      <c r="AS1721" s="12"/>
      <c r="AT1721" s="12"/>
      <c r="AU1721" s="12"/>
      <c r="AV1721" s="12"/>
      <c r="AW1721" s="12"/>
      <c r="AX1721" s="12"/>
      <c r="AY1721" s="12"/>
      <c r="AZ1721" s="12"/>
      <c r="BA1721" s="12"/>
      <c r="BB1721" s="12"/>
      <c r="BC1721" s="12"/>
      <c r="BE1721" s="12"/>
      <c r="BF1721" s="12"/>
      <c r="BG1721" s="12"/>
      <c r="BH1721" s="12"/>
      <c r="BI1721" s="12"/>
      <c r="BJ1721" s="12"/>
      <c r="BK1721" s="12"/>
    </row>
    <row r="1722" spans="33:63" x14ac:dyDescent="0.15">
      <c r="AG1722" s="12"/>
      <c r="AH1722" s="12"/>
      <c r="AI1722" s="12"/>
      <c r="AJ1722" s="12"/>
      <c r="AK1722" s="12"/>
      <c r="AL1722" s="12"/>
      <c r="AM1722" s="12"/>
      <c r="AN1722" s="12"/>
      <c r="AO1722" s="12"/>
      <c r="AP1722" s="12"/>
      <c r="AQ1722" s="12"/>
      <c r="AR1722" s="12"/>
      <c r="AS1722" s="12"/>
      <c r="AT1722" s="12"/>
      <c r="AU1722" s="12"/>
      <c r="AV1722" s="12"/>
      <c r="AW1722" s="12"/>
      <c r="AX1722" s="12"/>
      <c r="AY1722" s="12"/>
      <c r="AZ1722" s="12"/>
      <c r="BA1722" s="12"/>
      <c r="BB1722" s="12"/>
      <c r="BC1722" s="12"/>
      <c r="BE1722" s="12"/>
      <c r="BF1722" s="12"/>
      <c r="BG1722" s="12"/>
      <c r="BH1722" s="12"/>
      <c r="BI1722" s="12"/>
      <c r="BJ1722" s="12"/>
      <c r="BK1722" s="12"/>
    </row>
    <row r="1723" spans="33:63" x14ac:dyDescent="0.15">
      <c r="AG1723" s="12"/>
      <c r="AH1723" s="12"/>
      <c r="AI1723" s="12"/>
      <c r="AJ1723" s="12"/>
      <c r="AK1723" s="12"/>
      <c r="AL1723" s="12"/>
      <c r="AM1723" s="12"/>
      <c r="AN1723" s="12"/>
      <c r="AO1723" s="12"/>
      <c r="AP1723" s="12"/>
      <c r="AQ1723" s="12"/>
      <c r="AR1723" s="12"/>
      <c r="AS1723" s="12"/>
      <c r="AT1723" s="12"/>
      <c r="AU1723" s="12"/>
      <c r="AV1723" s="12"/>
      <c r="AW1723" s="12"/>
      <c r="AX1723" s="12"/>
      <c r="AY1723" s="12"/>
      <c r="AZ1723" s="12"/>
      <c r="BA1723" s="12"/>
      <c r="BB1723" s="12"/>
      <c r="BC1723" s="12"/>
      <c r="BE1723" s="12"/>
      <c r="BF1723" s="12"/>
      <c r="BG1723" s="12"/>
      <c r="BH1723" s="12"/>
      <c r="BI1723" s="12"/>
      <c r="BJ1723" s="12"/>
      <c r="BK1723" s="12"/>
    </row>
    <row r="1724" spans="33:63" x14ac:dyDescent="0.15">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E1724" s="12"/>
      <c r="BF1724" s="12"/>
      <c r="BG1724" s="12"/>
      <c r="BH1724" s="12"/>
      <c r="BI1724" s="12"/>
      <c r="BJ1724" s="12"/>
      <c r="BK1724" s="12"/>
    </row>
    <row r="1725" spans="33:63" x14ac:dyDescent="0.15">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E1725" s="12"/>
      <c r="BF1725" s="12"/>
      <c r="BG1725" s="12"/>
      <c r="BH1725" s="12"/>
      <c r="BI1725" s="12"/>
      <c r="BJ1725" s="12"/>
      <c r="BK1725" s="12"/>
    </row>
    <row r="1726" spans="33:63" x14ac:dyDescent="0.15">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E1726" s="12"/>
      <c r="BF1726" s="12"/>
      <c r="BG1726" s="12"/>
      <c r="BH1726" s="12"/>
      <c r="BI1726" s="12"/>
      <c r="BJ1726" s="12"/>
      <c r="BK1726" s="12"/>
    </row>
    <row r="1727" spans="33:63" x14ac:dyDescent="0.15">
      <c r="AG1727" s="12"/>
      <c r="AH1727" s="12"/>
      <c r="AI1727" s="12"/>
      <c r="AJ1727" s="12"/>
      <c r="AK1727" s="12"/>
      <c r="AL1727" s="12"/>
      <c r="AM1727" s="12"/>
      <c r="AN1727" s="12"/>
      <c r="AO1727" s="12"/>
      <c r="AP1727" s="12"/>
      <c r="AQ1727" s="12"/>
      <c r="AR1727" s="12"/>
      <c r="AS1727" s="12"/>
      <c r="AT1727" s="12"/>
      <c r="AU1727" s="12"/>
      <c r="AV1727" s="12"/>
      <c r="AW1727" s="12"/>
      <c r="AX1727" s="12"/>
      <c r="AY1727" s="12"/>
      <c r="AZ1727" s="12"/>
      <c r="BA1727" s="12"/>
      <c r="BB1727" s="12"/>
      <c r="BC1727" s="12"/>
      <c r="BE1727" s="12"/>
      <c r="BF1727" s="12"/>
      <c r="BG1727" s="12"/>
      <c r="BH1727" s="12"/>
      <c r="BI1727" s="12"/>
      <c r="BJ1727" s="12"/>
      <c r="BK1727" s="12"/>
    </row>
    <row r="1728" spans="33:63" x14ac:dyDescent="0.15">
      <c r="AG1728" s="12"/>
      <c r="AH1728" s="12"/>
      <c r="AI1728" s="12"/>
      <c r="AJ1728" s="12"/>
      <c r="AK1728" s="12"/>
      <c r="AL1728" s="12"/>
      <c r="AM1728" s="12"/>
      <c r="AN1728" s="12"/>
      <c r="AO1728" s="12"/>
      <c r="AP1728" s="12"/>
      <c r="AQ1728" s="12"/>
      <c r="AR1728" s="12"/>
      <c r="AS1728" s="12"/>
      <c r="AT1728" s="12"/>
      <c r="AU1728" s="12"/>
      <c r="AV1728" s="12"/>
      <c r="AW1728" s="12"/>
      <c r="AX1728" s="12"/>
      <c r="AY1728" s="12"/>
      <c r="AZ1728" s="12"/>
      <c r="BA1728" s="12"/>
      <c r="BB1728" s="12"/>
      <c r="BC1728" s="12"/>
      <c r="BE1728" s="12"/>
      <c r="BF1728" s="12"/>
      <c r="BG1728" s="12"/>
      <c r="BH1728" s="12"/>
      <c r="BI1728" s="12"/>
      <c r="BJ1728" s="12"/>
      <c r="BK1728" s="12"/>
    </row>
    <row r="1729" spans="33:63" x14ac:dyDescent="0.15">
      <c r="AG1729" s="12"/>
      <c r="AH1729" s="12"/>
      <c r="AI1729" s="12"/>
      <c r="AJ1729" s="12"/>
      <c r="AK1729" s="12"/>
      <c r="AL1729" s="12"/>
      <c r="AM1729" s="12"/>
      <c r="AN1729" s="12"/>
      <c r="AO1729" s="12"/>
      <c r="AP1729" s="12"/>
      <c r="AQ1729" s="12"/>
      <c r="AR1729" s="12"/>
      <c r="AS1729" s="12"/>
      <c r="AT1729" s="12"/>
      <c r="AU1729" s="12"/>
      <c r="AV1729" s="12"/>
      <c r="AW1729" s="12"/>
      <c r="AX1729" s="12"/>
      <c r="AY1729" s="12"/>
      <c r="AZ1729" s="12"/>
      <c r="BA1729" s="12"/>
      <c r="BB1729" s="12"/>
      <c r="BC1729" s="12"/>
      <c r="BE1729" s="12"/>
      <c r="BF1729" s="12"/>
      <c r="BG1729" s="12"/>
      <c r="BH1729" s="12"/>
      <c r="BI1729" s="12"/>
      <c r="BJ1729" s="12"/>
      <c r="BK1729" s="12"/>
    </row>
    <row r="1730" spans="33:63" x14ac:dyDescent="0.15">
      <c r="AG1730" s="12"/>
      <c r="AH1730" s="12"/>
      <c r="AI1730" s="12"/>
      <c r="AJ1730" s="12"/>
      <c r="AK1730" s="12"/>
      <c r="AL1730" s="12"/>
      <c r="AM1730" s="12"/>
      <c r="AN1730" s="12"/>
      <c r="AO1730" s="12"/>
      <c r="AP1730" s="12"/>
      <c r="AQ1730" s="12"/>
      <c r="AR1730" s="12"/>
      <c r="AS1730" s="12"/>
      <c r="AT1730" s="12"/>
      <c r="AU1730" s="12"/>
      <c r="AV1730" s="12"/>
      <c r="AW1730" s="12"/>
      <c r="AX1730" s="12"/>
      <c r="AY1730" s="12"/>
      <c r="AZ1730" s="12"/>
      <c r="BA1730" s="12"/>
      <c r="BB1730" s="12"/>
      <c r="BC1730" s="12"/>
      <c r="BE1730" s="12"/>
      <c r="BF1730" s="12"/>
      <c r="BG1730" s="12"/>
      <c r="BH1730" s="12"/>
      <c r="BI1730" s="12"/>
      <c r="BJ1730" s="12"/>
      <c r="BK1730" s="12"/>
    </row>
    <row r="1731" spans="33:63" x14ac:dyDescent="0.15">
      <c r="AG1731" s="12"/>
      <c r="AH1731" s="12"/>
      <c r="AI1731" s="12"/>
      <c r="AJ1731" s="12"/>
      <c r="AK1731" s="12"/>
      <c r="AL1731" s="12"/>
      <c r="AM1731" s="12"/>
      <c r="AN1731" s="12"/>
      <c r="AO1731" s="12"/>
      <c r="AP1731" s="12"/>
      <c r="AQ1731" s="12"/>
      <c r="AR1731" s="12"/>
      <c r="AS1731" s="12"/>
      <c r="AT1731" s="12"/>
      <c r="AU1731" s="12"/>
      <c r="AV1731" s="12"/>
      <c r="AW1731" s="12"/>
      <c r="AX1731" s="12"/>
      <c r="AY1731" s="12"/>
      <c r="AZ1731" s="12"/>
      <c r="BA1731" s="12"/>
      <c r="BB1731" s="12"/>
      <c r="BC1731" s="12"/>
      <c r="BE1731" s="12"/>
      <c r="BF1731" s="12"/>
      <c r="BG1731" s="12"/>
      <c r="BH1731" s="12"/>
      <c r="BI1731" s="12"/>
      <c r="BJ1731" s="12"/>
      <c r="BK1731" s="12"/>
    </row>
    <row r="1732" spans="33:63" x14ac:dyDescent="0.15">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c r="BB1732" s="12"/>
      <c r="BC1732" s="12"/>
      <c r="BE1732" s="12"/>
      <c r="BF1732" s="12"/>
      <c r="BG1732" s="12"/>
      <c r="BH1732" s="12"/>
      <c r="BI1732" s="12"/>
      <c r="BJ1732" s="12"/>
      <c r="BK1732" s="12"/>
    </row>
    <row r="1733" spans="33:63" x14ac:dyDescent="0.15">
      <c r="AG1733" s="12"/>
      <c r="AH1733" s="12"/>
      <c r="AI1733" s="12"/>
      <c r="AJ1733" s="12"/>
      <c r="AK1733" s="12"/>
      <c r="AL1733" s="12"/>
      <c r="AM1733" s="12"/>
      <c r="AN1733" s="12"/>
      <c r="AO1733" s="12"/>
      <c r="AP1733" s="12"/>
      <c r="AQ1733" s="12"/>
      <c r="AR1733" s="12"/>
      <c r="AS1733" s="12"/>
      <c r="AT1733" s="12"/>
      <c r="AU1733" s="12"/>
      <c r="AV1733" s="12"/>
      <c r="AW1733" s="12"/>
      <c r="AX1733" s="12"/>
      <c r="AY1733" s="12"/>
      <c r="AZ1733" s="12"/>
      <c r="BA1733" s="12"/>
      <c r="BB1733" s="12"/>
      <c r="BC1733" s="12"/>
      <c r="BE1733" s="12"/>
      <c r="BF1733" s="12"/>
      <c r="BG1733" s="12"/>
      <c r="BH1733" s="12"/>
      <c r="BI1733" s="12"/>
      <c r="BJ1733" s="12"/>
      <c r="BK1733" s="12"/>
    </row>
    <row r="1734" spans="33:63" x14ac:dyDescent="0.15">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E1734" s="12"/>
      <c r="BF1734" s="12"/>
      <c r="BG1734" s="12"/>
      <c r="BH1734" s="12"/>
      <c r="BI1734" s="12"/>
      <c r="BJ1734" s="12"/>
      <c r="BK1734" s="12"/>
    </row>
    <row r="1735" spans="33:63" x14ac:dyDescent="0.15">
      <c r="AG1735" s="12"/>
      <c r="AH1735" s="12"/>
      <c r="AI1735" s="12"/>
      <c r="AJ1735" s="12"/>
      <c r="AK1735" s="12"/>
      <c r="AL1735" s="12"/>
      <c r="AM1735" s="12"/>
      <c r="AN1735" s="12"/>
      <c r="AO1735" s="12"/>
      <c r="AP1735" s="12"/>
      <c r="AQ1735" s="12"/>
      <c r="AR1735" s="12"/>
      <c r="AS1735" s="12"/>
      <c r="AT1735" s="12"/>
      <c r="AU1735" s="12"/>
      <c r="AV1735" s="12"/>
      <c r="AW1735" s="12"/>
      <c r="AX1735" s="12"/>
      <c r="AY1735" s="12"/>
      <c r="AZ1735" s="12"/>
      <c r="BA1735" s="12"/>
      <c r="BB1735" s="12"/>
      <c r="BC1735" s="12"/>
      <c r="BE1735" s="12"/>
      <c r="BF1735" s="12"/>
      <c r="BG1735" s="12"/>
      <c r="BH1735" s="12"/>
      <c r="BI1735" s="12"/>
      <c r="BJ1735" s="12"/>
      <c r="BK1735" s="12"/>
    </row>
    <row r="1736" spans="33:63" x14ac:dyDescent="0.15">
      <c r="AG1736" s="12"/>
      <c r="AH1736" s="12"/>
      <c r="AI1736" s="12"/>
      <c r="AJ1736" s="12"/>
      <c r="AK1736" s="12"/>
      <c r="AL1736" s="12"/>
      <c r="AM1736" s="12"/>
      <c r="AN1736" s="12"/>
      <c r="AO1736" s="12"/>
      <c r="AP1736" s="12"/>
      <c r="AQ1736" s="12"/>
      <c r="AR1736" s="12"/>
      <c r="AS1736" s="12"/>
      <c r="AT1736" s="12"/>
      <c r="AU1736" s="12"/>
      <c r="AV1736" s="12"/>
      <c r="AW1736" s="12"/>
      <c r="AX1736" s="12"/>
      <c r="AY1736" s="12"/>
      <c r="AZ1736" s="12"/>
      <c r="BA1736" s="12"/>
      <c r="BB1736" s="12"/>
      <c r="BC1736" s="12"/>
      <c r="BE1736" s="12"/>
      <c r="BF1736" s="12"/>
      <c r="BG1736" s="12"/>
      <c r="BH1736" s="12"/>
      <c r="BI1736" s="12"/>
      <c r="BJ1736" s="12"/>
      <c r="BK1736" s="12"/>
    </row>
    <row r="1737" spans="33:63" x14ac:dyDescent="0.15">
      <c r="AG1737" s="12"/>
      <c r="AH1737" s="12"/>
      <c r="AI1737" s="12"/>
      <c r="AJ1737" s="12"/>
      <c r="AK1737" s="12"/>
      <c r="AL1737" s="12"/>
      <c r="AM1737" s="12"/>
      <c r="AN1737" s="12"/>
      <c r="AO1737" s="12"/>
      <c r="AP1737" s="12"/>
      <c r="AQ1737" s="12"/>
      <c r="AR1737" s="12"/>
      <c r="AS1737" s="12"/>
      <c r="AT1737" s="12"/>
      <c r="AU1737" s="12"/>
      <c r="AV1737" s="12"/>
      <c r="AW1737" s="12"/>
      <c r="AX1737" s="12"/>
      <c r="AY1737" s="12"/>
      <c r="AZ1737" s="12"/>
      <c r="BA1737" s="12"/>
      <c r="BB1737" s="12"/>
      <c r="BC1737" s="12"/>
      <c r="BE1737" s="12"/>
      <c r="BF1737" s="12"/>
      <c r="BG1737" s="12"/>
      <c r="BH1737" s="12"/>
      <c r="BI1737" s="12"/>
      <c r="BJ1737" s="12"/>
      <c r="BK1737" s="12"/>
    </row>
    <row r="1738" spans="33:63" x14ac:dyDescent="0.15">
      <c r="AG1738" s="12"/>
      <c r="AH1738" s="12"/>
      <c r="AI1738" s="12"/>
      <c r="AJ1738" s="12"/>
      <c r="AK1738" s="12"/>
      <c r="AL1738" s="12"/>
      <c r="AM1738" s="12"/>
      <c r="AN1738" s="12"/>
      <c r="AO1738" s="12"/>
      <c r="AP1738" s="12"/>
      <c r="AQ1738" s="12"/>
      <c r="AR1738" s="12"/>
      <c r="AS1738" s="12"/>
      <c r="AT1738" s="12"/>
      <c r="AU1738" s="12"/>
      <c r="AV1738" s="12"/>
      <c r="AW1738" s="12"/>
      <c r="AX1738" s="12"/>
      <c r="AY1738" s="12"/>
      <c r="AZ1738" s="12"/>
      <c r="BA1738" s="12"/>
      <c r="BB1738" s="12"/>
      <c r="BC1738" s="12"/>
      <c r="BE1738" s="12"/>
      <c r="BF1738" s="12"/>
      <c r="BG1738" s="12"/>
      <c r="BH1738" s="12"/>
      <c r="BI1738" s="12"/>
      <c r="BJ1738" s="12"/>
      <c r="BK1738" s="12"/>
    </row>
    <row r="1739" spans="33:63" x14ac:dyDescent="0.15">
      <c r="AG1739" s="12"/>
      <c r="AH1739" s="12"/>
      <c r="AI1739" s="12"/>
      <c r="AJ1739" s="12"/>
      <c r="AK1739" s="12"/>
      <c r="AL1739" s="12"/>
      <c r="AM1739" s="12"/>
      <c r="AN1739" s="12"/>
      <c r="AO1739" s="12"/>
      <c r="AP1739" s="12"/>
      <c r="AQ1739" s="12"/>
      <c r="AR1739" s="12"/>
      <c r="AS1739" s="12"/>
      <c r="AT1739" s="12"/>
      <c r="AU1739" s="12"/>
      <c r="AV1739" s="12"/>
      <c r="AW1739" s="12"/>
      <c r="AX1739" s="12"/>
      <c r="AY1739" s="12"/>
      <c r="AZ1739" s="12"/>
      <c r="BA1739" s="12"/>
      <c r="BB1739" s="12"/>
      <c r="BC1739" s="12"/>
      <c r="BE1739" s="12"/>
      <c r="BF1739" s="12"/>
      <c r="BG1739" s="12"/>
      <c r="BH1739" s="12"/>
      <c r="BI1739" s="12"/>
      <c r="BJ1739" s="12"/>
      <c r="BK1739" s="12"/>
    </row>
    <row r="1740" spans="33:63" x14ac:dyDescent="0.15">
      <c r="AG1740" s="12"/>
      <c r="AH1740" s="12"/>
      <c r="AI1740" s="12"/>
      <c r="AJ1740" s="12"/>
      <c r="AK1740" s="12"/>
      <c r="AL1740" s="12"/>
      <c r="AM1740" s="12"/>
      <c r="AN1740" s="12"/>
      <c r="AO1740" s="12"/>
      <c r="AP1740" s="12"/>
      <c r="AQ1740" s="12"/>
      <c r="AR1740" s="12"/>
      <c r="AS1740" s="12"/>
      <c r="AT1740" s="12"/>
      <c r="AU1740" s="12"/>
      <c r="AV1740" s="12"/>
      <c r="AW1740" s="12"/>
      <c r="AX1740" s="12"/>
      <c r="AY1740" s="12"/>
      <c r="AZ1740" s="12"/>
      <c r="BA1740" s="12"/>
      <c r="BB1740" s="12"/>
      <c r="BC1740" s="12"/>
      <c r="BE1740" s="12"/>
      <c r="BF1740" s="12"/>
      <c r="BG1740" s="12"/>
      <c r="BH1740" s="12"/>
      <c r="BI1740" s="12"/>
      <c r="BJ1740" s="12"/>
      <c r="BK1740" s="12"/>
    </row>
    <row r="1741" spans="33:63" x14ac:dyDescent="0.15">
      <c r="AG1741" s="12"/>
      <c r="AH1741" s="12"/>
      <c r="AI1741" s="12"/>
      <c r="AJ1741" s="12"/>
      <c r="AK1741" s="12"/>
      <c r="AL1741" s="12"/>
      <c r="AM1741" s="12"/>
      <c r="AN1741" s="12"/>
      <c r="AO1741" s="12"/>
      <c r="AP1741" s="12"/>
      <c r="AQ1741" s="12"/>
      <c r="AR1741" s="12"/>
      <c r="AS1741" s="12"/>
      <c r="AT1741" s="12"/>
      <c r="AU1741" s="12"/>
      <c r="AV1741" s="12"/>
      <c r="AW1741" s="12"/>
      <c r="AX1741" s="12"/>
      <c r="AY1741" s="12"/>
      <c r="AZ1741" s="12"/>
      <c r="BA1741" s="12"/>
      <c r="BB1741" s="12"/>
      <c r="BC1741" s="12"/>
      <c r="BE1741" s="12"/>
      <c r="BF1741" s="12"/>
      <c r="BG1741" s="12"/>
      <c r="BH1741" s="12"/>
      <c r="BI1741" s="12"/>
      <c r="BJ1741" s="12"/>
      <c r="BK1741" s="12"/>
    </row>
    <row r="1742" spans="33:63" x14ac:dyDescent="0.15">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E1742" s="12"/>
      <c r="BF1742" s="12"/>
      <c r="BG1742" s="12"/>
      <c r="BH1742" s="12"/>
      <c r="BI1742" s="12"/>
      <c r="BJ1742" s="12"/>
      <c r="BK1742" s="12"/>
    </row>
    <row r="1743" spans="33:63" x14ac:dyDescent="0.15">
      <c r="AG1743" s="12"/>
      <c r="AH1743" s="12"/>
      <c r="AI1743" s="12"/>
      <c r="AJ1743" s="12"/>
      <c r="AK1743" s="12"/>
      <c r="AL1743" s="12"/>
      <c r="AM1743" s="12"/>
      <c r="AN1743" s="12"/>
      <c r="AO1743" s="12"/>
      <c r="AP1743" s="12"/>
      <c r="AQ1743" s="12"/>
      <c r="AR1743" s="12"/>
      <c r="AS1743" s="12"/>
      <c r="AT1743" s="12"/>
      <c r="AU1743" s="12"/>
      <c r="AV1743" s="12"/>
      <c r="AW1743" s="12"/>
      <c r="AX1743" s="12"/>
      <c r="AY1743" s="12"/>
      <c r="AZ1743" s="12"/>
      <c r="BA1743" s="12"/>
      <c r="BB1743" s="12"/>
      <c r="BC1743" s="12"/>
      <c r="BE1743" s="12"/>
      <c r="BF1743" s="12"/>
      <c r="BG1743" s="12"/>
      <c r="BH1743" s="12"/>
      <c r="BI1743" s="12"/>
      <c r="BJ1743" s="12"/>
      <c r="BK1743" s="12"/>
    </row>
    <row r="1744" spans="33:63" x14ac:dyDescent="0.15">
      <c r="AG1744" s="12"/>
      <c r="AH1744" s="12"/>
      <c r="AI1744" s="12"/>
      <c r="AJ1744" s="12"/>
      <c r="AK1744" s="12"/>
      <c r="AL1744" s="12"/>
      <c r="AM1744" s="12"/>
      <c r="AN1744" s="12"/>
      <c r="AO1744" s="12"/>
      <c r="AP1744" s="12"/>
      <c r="AQ1744" s="12"/>
      <c r="AR1744" s="12"/>
      <c r="AS1744" s="12"/>
      <c r="AT1744" s="12"/>
      <c r="AU1744" s="12"/>
      <c r="AV1744" s="12"/>
      <c r="AW1744" s="12"/>
      <c r="AX1744" s="12"/>
      <c r="AY1744" s="12"/>
      <c r="AZ1744" s="12"/>
      <c r="BA1744" s="12"/>
      <c r="BB1744" s="12"/>
      <c r="BC1744" s="12"/>
      <c r="BE1744" s="12"/>
      <c r="BF1744" s="12"/>
      <c r="BG1744" s="12"/>
      <c r="BH1744" s="12"/>
      <c r="BI1744" s="12"/>
      <c r="BJ1744" s="12"/>
      <c r="BK1744" s="12"/>
    </row>
    <row r="1745" spans="33:63" x14ac:dyDescent="0.15">
      <c r="AG1745" s="12"/>
      <c r="AH1745" s="12"/>
      <c r="AI1745" s="12"/>
      <c r="AJ1745" s="12"/>
      <c r="AK1745" s="12"/>
      <c r="AL1745" s="12"/>
      <c r="AM1745" s="12"/>
      <c r="AN1745" s="12"/>
      <c r="AO1745" s="12"/>
      <c r="AP1745" s="12"/>
      <c r="AQ1745" s="12"/>
      <c r="AR1745" s="12"/>
      <c r="AS1745" s="12"/>
      <c r="AT1745" s="12"/>
      <c r="AU1745" s="12"/>
      <c r="AV1745" s="12"/>
      <c r="AW1745" s="12"/>
      <c r="AX1745" s="12"/>
      <c r="AY1745" s="12"/>
      <c r="AZ1745" s="12"/>
      <c r="BA1745" s="12"/>
      <c r="BB1745" s="12"/>
      <c r="BC1745" s="12"/>
      <c r="BE1745" s="12"/>
      <c r="BF1745" s="12"/>
      <c r="BG1745" s="12"/>
      <c r="BH1745" s="12"/>
      <c r="BI1745" s="12"/>
      <c r="BJ1745" s="12"/>
      <c r="BK1745" s="12"/>
    </row>
    <row r="1746" spans="33:63" x14ac:dyDescent="0.15">
      <c r="AG1746" s="12"/>
      <c r="AH1746" s="12"/>
      <c r="AI1746" s="12"/>
      <c r="AJ1746" s="12"/>
      <c r="AK1746" s="12"/>
      <c r="AL1746" s="12"/>
      <c r="AM1746" s="12"/>
      <c r="AN1746" s="12"/>
      <c r="AO1746" s="12"/>
      <c r="AP1746" s="12"/>
      <c r="AQ1746" s="12"/>
      <c r="AR1746" s="12"/>
      <c r="AS1746" s="12"/>
      <c r="AT1746" s="12"/>
      <c r="AU1746" s="12"/>
      <c r="AV1746" s="12"/>
      <c r="AW1746" s="12"/>
      <c r="AX1746" s="12"/>
      <c r="AY1746" s="12"/>
      <c r="AZ1746" s="12"/>
      <c r="BA1746" s="12"/>
      <c r="BB1746" s="12"/>
      <c r="BC1746" s="12"/>
      <c r="BE1746" s="12"/>
      <c r="BF1746" s="12"/>
      <c r="BG1746" s="12"/>
      <c r="BH1746" s="12"/>
      <c r="BI1746" s="12"/>
      <c r="BJ1746" s="12"/>
      <c r="BK1746" s="12"/>
    </row>
    <row r="1747" spans="33:63" x14ac:dyDescent="0.15">
      <c r="AG1747" s="12"/>
      <c r="AH1747" s="12"/>
      <c r="AI1747" s="12"/>
      <c r="AJ1747" s="12"/>
      <c r="AK1747" s="12"/>
      <c r="AL1747" s="12"/>
      <c r="AM1747" s="12"/>
      <c r="AN1747" s="12"/>
      <c r="AO1747" s="12"/>
      <c r="AP1747" s="12"/>
      <c r="AQ1747" s="12"/>
      <c r="AR1747" s="12"/>
      <c r="AS1747" s="12"/>
      <c r="AT1747" s="12"/>
      <c r="AU1747" s="12"/>
      <c r="AV1747" s="12"/>
      <c r="AW1747" s="12"/>
      <c r="AX1747" s="12"/>
      <c r="AY1747" s="12"/>
      <c r="AZ1747" s="12"/>
      <c r="BA1747" s="12"/>
      <c r="BB1747" s="12"/>
      <c r="BC1747" s="12"/>
      <c r="BE1747" s="12"/>
      <c r="BF1747" s="12"/>
      <c r="BG1747" s="12"/>
      <c r="BH1747" s="12"/>
      <c r="BI1747" s="12"/>
      <c r="BJ1747" s="12"/>
      <c r="BK1747" s="12"/>
    </row>
    <row r="1748" spans="33:63" x14ac:dyDescent="0.15">
      <c r="AG1748" s="12"/>
      <c r="AH1748" s="12"/>
      <c r="AI1748" s="12"/>
      <c r="AJ1748" s="12"/>
      <c r="AK1748" s="12"/>
      <c r="AL1748" s="12"/>
      <c r="AM1748" s="12"/>
      <c r="AN1748" s="12"/>
      <c r="AO1748" s="12"/>
      <c r="AP1748" s="12"/>
      <c r="AQ1748" s="12"/>
      <c r="AR1748" s="12"/>
      <c r="AS1748" s="12"/>
      <c r="AT1748" s="12"/>
      <c r="AU1748" s="12"/>
      <c r="AV1748" s="12"/>
      <c r="AW1748" s="12"/>
      <c r="AX1748" s="12"/>
      <c r="AY1748" s="12"/>
      <c r="AZ1748" s="12"/>
      <c r="BA1748" s="12"/>
      <c r="BB1748" s="12"/>
      <c r="BC1748" s="12"/>
      <c r="BE1748" s="12"/>
      <c r="BF1748" s="12"/>
      <c r="BG1748" s="12"/>
      <c r="BH1748" s="12"/>
      <c r="BI1748" s="12"/>
      <c r="BJ1748" s="12"/>
      <c r="BK1748" s="12"/>
    </row>
    <row r="1749" spans="33:63" x14ac:dyDescent="0.15">
      <c r="AG1749" s="12"/>
      <c r="AH1749" s="12"/>
      <c r="AI1749" s="12"/>
      <c r="AJ1749" s="12"/>
      <c r="AK1749" s="12"/>
      <c r="AL1749" s="12"/>
      <c r="AM1749" s="12"/>
      <c r="AN1749" s="12"/>
      <c r="AO1749" s="12"/>
      <c r="AP1749" s="12"/>
      <c r="AQ1749" s="12"/>
      <c r="AR1749" s="12"/>
      <c r="AS1749" s="12"/>
      <c r="AT1749" s="12"/>
      <c r="AU1749" s="12"/>
      <c r="AV1749" s="12"/>
      <c r="AW1749" s="12"/>
      <c r="AX1749" s="12"/>
      <c r="AY1749" s="12"/>
      <c r="AZ1749" s="12"/>
      <c r="BA1749" s="12"/>
      <c r="BB1749" s="12"/>
      <c r="BC1749" s="12"/>
      <c r="BE1749" s="12"/>
      <c r="BF1749" s="12"/>
      <c r="BG1749" s="12"/>
      <c r="BH1749" s="12"/>
      <c r="BI1749" s="12"/>
      <c r="BJ1749" s="12"/>
      <c r="BK1749" s="12"/>
    </row>
    <row r="1750" spans="33:63" x14ac:dyDescent="0.15">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E1750" s="12"/>
      <c r="BF1750" s="12"/>
      <c r="BG1750" s="12"/>
      <c r="BH1750" s="12"/>
      <c r="BI1750" s="12"/>
      <c r="BJ1750" s="12"/>
      <c r="BK1750" s="12"/>
    </row>
    <row r="1751" spans="33:63" x14ac:dyDescent="0.15">
      <c r="AG1751" s="12"/>
      <c r="AH1751" s="12"/>
      <c r="AI1751" s="12"/>
      <c r="AJ1751" s="12"/>
      <c r="AK1751" s="12"/>
      <c r="AL1751" s="12"/>
      <c r="AM1751" s="12"/>
      <c r="AN1751" s="12"/>
      <c r="AO1751" s="12"/>
      <c r="AP1751" s="12"/>
      <c r="AQ1751" s="12"/>
      <c r="AR1751" s="12"/>
      <c r="AS1751" s="12"/>
      <c r="AT1751" s="12"/>
      <c r="AU1751" s="12"/>
      <c r="AV1751" s="12"/>
      <c r="AW1751" s="12"/>
      <c r="AX1751" s="12"/>
      <c r="AY1751" s="12"/>
      <c r="AZ1751" s="12"/>
      <c r="BA1751" s="12"/>
      <c r="BB1751" s="12"/>
      <c r="BC1751" s="12"/>
      <c r="BE1751" s="12"/>
      <c r="BF1751" s="12"/>
      <c r="BG1751" s="12"/>
      <c r="BH1751" s="12"/>
      <c r="BI1751" s="12"/>
      <c r="BJ1751" s="12"/>
      <c r="BK1751" s="12"/>
    </row>
    <row r="1752" spans="33:63" x14ac:dyDescent="0.15">
      <c r="AG1752" s="12"/>
      <c r="AH1752" s="12"/>
      <c r="AI1752" s="12"/>
      <c r="AJ1752" s="12"/>
      <c r="AK1752" s="12"/>
      <c r="AL1752" s="12"/>
      <c r="AM1752" s="12"/>
      <c r="AN1752" s="12"/>
      <c r="AO1752" s="12"/>
      <c r="AP1752" s="12"/>
      <c r="AQ1752" s="12"/>
      <c r="AR1752" s="12"/>
      <c r="AS1752" s="12"/>
      <c r="AT1752" s="12"/>
      <c r="AU1752" s="12"/>
      <c r="AV1752" s="12"/>
      <c r="AW1752" s="12"/>
      <c r="AX1752" s="12"/>
      <c r="AY1752" s="12"/>
      <c r="AZ1752" s="12"/>
      <c r="BA1752" s="12"/>
      <c r="BB1752" s="12"/>
      <c r="BC1752" s="12"/>
      <c r="BE1752" s="12"/>
      <c r="BF1752" s="12"/>
      <c r="BG1752" s="12"/>
      <c r="BH1752" s="12"/>
      <c r="BI1752" s="12"/>
      <c r="BJ1752" s="12"/>
      <c r="BK1752" s="12"/>
    </row>
    <row r="1753" spans="33:63" x14ac:dyDescent="0.15">
      <c r="AG1753" s="12"/>
      <c r="AH1753" s="12"/>
      <c r="AI1753" s="12"/>
      <c r="AJ1753" s="12"/>
      <c r="AK1753" s="12"/>
      <c r="AL1753" s="12"/>
      <c r="AM1753" s="12"/>
      <c r="AN1753" s="12"/>
      <c r="AO1753" s="12"/>
      <c r="AP1753" s="12"/>
      <c r="AQ1753" s="12"/>
      <c r="AR1753" s="12"/>
      <c r="AS1753" s="12"/>
      <c r="AT1753" s="12"/>
      <c r="AU1753" s="12"/>
      <c r="AV1753" s="12"/>
      <c r="AW1753" s="12"/>
      <c r="AX1753" s="12"/>
      <c r="AY1753" s="12"/>
      <c r="AZ1753" s="12"/>
      <c r="BA1753" s="12"/>
      <c r="BB1753" s="12"/>
      <c r="BC1753" s="12"/>
      <c r="BE1753" s="12"/>
      <c r="BF1753" s="12"/>
      <c r="BG1753" s="12"/>
      <c r="BH1753" s="12"/>
      <c r="BI1753" s="12"/>
      <c r="BJ1753" s="12"/>
      <c r="BK1753" s="12"/>
    </row>
    <row r="1754" spans="33:63" x14ac:dyDescent="0.15">
      <c r="AG1754" s="12"/>
      <c r="AH1754" s="12"/>
      <c r="AI1754" s="12"/>
      <c r="AJ1754" s="12"/>
      <c r="AK1754" s="12"/>
      <c r="AL1754" s="12"/>
      <c r="AM1754" s="12"/>
      <c r="AN1754" s="12"/>
      <c r="AO1754" s="12"/>
      <c r="AP1754" s="12"/>
      <c r="AQ1754" s="12"/>
      <c r="AR1754" s="12"/>
      <c r="AS1754" s="12"/>
      <c r="AT1754" s="12"/>
      <c r="AU1754" s="12"/>
      <c r="AV1754" s="12"/>
      <c r="AW1754" s="12"/>
      <c r="AX1754" s="12"/>
      <c r="AY1754" s="12"/>
      <c r="AZ1754" s="12"/>
      <c r="BA1754" s="12"/>
      <c r="BB1754" s="12"/>
      <c r="BC1754" s="12"/>
      <c r="BE1754" s="12"/>
      <c r="BF1754" s="12"/>
      <c r="BG1754" s="12"/>
      <c r="BH1754" s="12"/>
      <c r="BI1754" s="12"/>
      <c r="BJ1754" s="12"/>
      <c r="BK1754" s="12"/>
    </row>
    <row r="1755" spans="33:63" x14ac:dyDescent="0.15">
      <c r="AG1755" s="12"/>
      <c r="AH1755" s="12"/>
      <c r="AI1755" s="12"/>
      <c r="AJ1755" s="12"/>
      <c r="AK1755" s="12"/>
      <c r="AL1755" s="12"/>
      <c r="AM1755" s="12"/>
      <c r="AN1755" s="12"/>
      <c r="AO1755" s="12"/>
      <c r="AP1755" s="12"/>
      <c r="AQ1755" s="12"/>
      <c r="AR1755" s="12"/>
      <c r="AS1755" s="12"/>
      <c r="AT1755" s="12"/>
      <c r="AU1755" s="12"/>
      <c r="AV1755" s="12"/>
      <c r="AW1755" s="12"/>
      <c r="AX1755" s="12"/>
      <c r="AY1755" s="12"/>
      <c r="AZ1755" s="12"/>
      <c r="BA1755" s="12"/>
      <c r="BB1755" s="12"/>
      <c r="BC1755" s="12"/>
      <c r="BE1755" s="12"/>
      <c r="BF1755" s="12"/>
      <c r="BG1755" s="12"/>
      <c r="BH1755" s="12"/>
      <c r="BI1755" s="12"/>
      <c r="BJ1755" s="12"/>
      <c r="BK1755" s="12"/>
    </row>
    <row r="1756" spans="33:63" x14ac:dyDescent="0.15">
      <c r="AG1756" s="12"/>
      <c r="AH1756" s="12"/>
      <c r="AI1756" s="12"/>
      <c r="AJ1756" s="12"/>
      <c r="AK1756" s="12"/>
      <c r="AL1756" s="12"/>
      <c r="AM1756" s="12"/>
      <c r="AN1756" s="12"/>
      <c r="AO1756" s="12"/>
      <c r="AP1756" s="12"/>
      <c r="AQ1756" s="12"/>
      <c r="AR1756" s="12"/>
      <c r="AS1756" s="12"/>
      <c r="AT1756" s="12"/>
      <c r="AU1756" s="12"/>
      <c r="AV1756" s="12"/>
      <c r="AW1756" s="12"/>
      <c r="AX1756" s="12"/>
      <c r="AY1756" s="12"/>
      <c r="AZ1756" s="12"/>
      <c r="BA1756" s="12"/>
      <c r="BB1756" s="12"/>
      <c r="BC1756" s="12"/>
      <c r="BE1756" s="12"/>
      <c r="BF1756" s="12"/>
      <c r="BG1756" s="12"/>
      <c r="BH1756" s="12"/>
      <c r="BI1756" s="12"/>
      <c r="BJ1756" s="12"/>
      <c r="BK1756" s="12"/>
    </row>
    <row r="1757" spans="33:63" x14ac:dyDescent="0.15">
      <c r="AG1757" s="12"/>
      <c r="AH1757" s="12"/>
      <c r="AI1757" s="12"/>
      <c r="AJ1757" s="12"/>
      <c r="AK1757" s="12"/>
      <c r="AL1757" s="12"/>
      <c r="AM1757" s="12"/>
      <c r="AN1757" s="12"/>
      <c r="AO1757" s="12"/>
      <c r="AP1757" s="12"/>
      <c r="AQ1757" s="12"/>
      <c r="AR1757" s="12"/>
      <c r="AS1757" s="12"/>
      <c r="AT1757" s="12"/>
      <c r="AU1757" s="12"/>
      <c r="AV1757" s="12"/>
      <c r="AW1757" s="12"/>
      <c r="AX1757" s="12"/>
      <c r="AY1757" s="12"/>
      <c r="AZ1757" s="12"/>
      <c r="BA1757" s="12"/>
      <c r="BB1757" s="12"/>
      <c r="BC1757" s="12"/>
      <c r="BE1757" s="12"/>
      <c r="BF1757" s="12"/>
      <c r="BG1757" s="12"/>
      <c r="BH1757" s="12"/>
      <c r="BI1757" s="12"/>
      <c r="BJ1757" s="12"/>
      <c r="BK1757" s="12"/>
    </row>
    <row r="1758" spans="33:63" x14ac:dyDescent="0.15">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E1758" s="12"/>
      <c r="BF1758" s="12"/>
      <c r="BG1758" s="12"/>
      <c r="BH1758" s="12"/>
      <c r="BI1758" s="12"/>
      <c r="BJ1758" s="12"/>
      <c r="BK1758" s="12"/>
    </row>
    <row r="1759" spans="33:63" x14ac:dyDescent="0.15">
      <c r="AG1759" s="12"/>
      <c r="AH1759" s="12"/>
      <c r="AI1759" s="12"/>
      <c r="AJ1759" s="12"/>
      <c r="AK1759" s="12"/>
      <c r="AL1759" s="12"/>
      <c r="AM1759" s="12"/>
      <c r="AN1759" s="12"/>
      <c r="AO1759" s="12"/>
      <c r="AP1759" s="12"/>
      <c r="AQ1759" s="12"/>
      <c r="AR1759" s="12"/>
      <c r="AS1759" s="12"/>
      <c r="AT1759" s="12"/>
      <c r="AU1759" s="12"/>
      <c r="AV1759" s="12"/>
      <c r="AW1759" s="12"/>
      <c r="AX1759" s="12"/>
      <c r="AY1759" s="12"/>
      <c r="AZ1759" s="12"/>
      <c r="BA1759" s="12"/>
      <c r="BB1759" s="12"/>
      <c r="BC1759" s="12"/>
      <c r="BE1759" s="12"/>
      <c r="BF1759" s="12"/>
      <c r="BG1759" s="12"/>
      <c r="BH1759" s="12"/>
      <c r="BI1759" s="12"/>
      <c r="BJ1759" s="12"/>
      <c r="BK1759" s="12"/>
    </row>
    <row r="1760" spans="33:63" x14ac:dyDescent="0.15">
      <c r="AG1760" s="12"/>
      <c r="AH1760" s="12"/>
      <c r="AI1760" s="12"/>
      <c r="AJ1760" s="12"/>
      <c r="AK1760" s="12"/>
      <c r="AL1760" s="12"/>
      <c r="AM1760" s="12"/>
      <c r="AN1760" s="12"/>
      <c r="AO1760" s="12"/>
      <c r="AP1760" s="12"/>
      <c r="AQ1760" s="12"/>
      <c r="AR1760" s="12"/>
      <c r="AS1760" s="12"/>
      <c r="AT1760" s="12"/>
      <c r="AU1760" s="12"/>
      <c r="AV1760" s="12"/>
      <c r="AW1760" s="12"/>
      <c r="AX1760" s="12"/>
      <c r="AY1760" s="12"/>
      <c r="AZ1760" s="12"/>
      <c r="BA1760" s="12"/>
      <c r="BB1760" s="12"/>
      <c r="BC1760" s="12"/>
      <c r="BE1760" s="12"/>
      <c r="BF1760" s="12"/>
      <c r="BG1760" s="12"/>
      <c r="BH1760" s="12"/>
      <c r="BI1760" s="12"/>
      <c r="BJ1760" s="12"/>
      <c r="BK1760" s="12"/>
    </row>
    <row r="1761" spans="33:63" x14ac:dyDescent="0.15">
      <c r="AG1761" s="12"/>
      <c r="AH1761" s="12"/>
      <c r="AI1761" s="12"/>
      <c r="AJ1761" s="12"/>
      <c r="AK1761" s="12"/>
      <c r="AL1761" s="12"/>
      <c r="AM1761" s="12"/>
      <c r="AN1761" s="12"/>
      <c r="AO1761" s="12"/>
      <c r="AP1761" s="12"/>
      <c r="AQ1761" s="12"/>
      <c r="AR1761" s="12"/>
      <c r="AS1761" s="12"/>
      <c r="AT1761" s="12"/>
      <c r="AU1761" s="12"/>
      <c r="AV1761" s="12"/>
      <c r="AW1761" s="12"/>
      <c r="AX1761" s="12"/>
      <c r="AY1761" s="12"/>
      <c r="AZ1761" s="12"/>
      <c r="BA1761" s="12"/>
      <c r="BB1761" s="12"/>
      <c r="BC1761" s="12"/>
      <c r="BE1761" s="12"/>
      <c r="BF1761" s="12"/>
      <c r="BG1761" s="12"/>
      <c r="BH1761" s="12"/>
      <c r="BI1761" s="12"/>
      <c r="BJ1761" s="12"/>
      <c r="BK1761" s="12"/>
    </row>
    <row r="1762" spans="33:63" x14ac:dyDescent="0.15">
      <c r="AG1762" s="12"/>
      <c r="AH1762" s="12"/>
      <c r="AI1762" s="12"/>
      <c r="AJ1762" s="12"/>
      <c r="AK1762" s="12"/>
      <c r="AL1762" s="12"/>
      <c r="AM1762" s="12"/>
      <c r="AN1762" s="12"/>
      <c r="AO1762" s="12"/>
      <c r="AP1762" s="12"/>
      <c r="AQ1762" s="12"/>
      <c r="AR1762" s="12"/>
      <c r="AS1762" s="12"/>
      <c r="AT1762" s="12"/>
      <c r="AU1762" s="12"/>
      <c r="AV1762" s="12"/>
      <c r="AW1762" s="12"/>
      <c r="AX1762" s="12"/>
      <c r="AY1762" s="12"/>
      <c r="AZ1762" s="12"/>
      <c r="BA1762" s="12"/>
      <c r="BB1762" s="12"/>
      <c r="BC1762" s="12"/>
      <c r="BE1762" s="12"/>
      <c r="BF1762" s="12"/>
      <c r="BG1762" s="12"/>
      <c r="BH1762" s="12"/>
      <c r="BI1762" s="12"/>
      <c r="BJ1762" s="12"/>
      <c r="BK1762" s="12"/>
    </row>
    <row r="1763" spans="33:63" x14ac:dyDescent="0.15">
      <c r="AG1763" s="12"/>
      <c r="AH1763" s="12"/>
      <c r="AI1763" s="12"/>
      <c r="AJ1763" s="12"/>
      <c r="AK1763" s="12"/>
      <c r="AL1763" s="12"/>
      <c r="AM1763" s="12"/>
      <c r="AN1763" s="12"/>
      <c r="AO1763" s="12"/>
      <c r="AP1763" s="12"/>
      <c r="AQ1763" s="12"/>
      <c r="AR1763" s="12"/>
      <c r="AS1763" s="12"/>
      <c r="AT1763" s="12"/>
      <c r="AU1763" s="12"/>
      <c r="AV1763" s="12"/>
      <c r="AW1763" s="12"/>
      <c r="AX1763" s="12"/>
      <c r="AY1763" s="12"/>
      <c r="AZ1763" s="12"/>
      <c r="BA1763" s="12"/>
      <c r="BB1763" s="12"/>
      <c r="BC1763" s="12"/>
      <c r="BE1763" s="12"/>
      <c r="BF1763" s="12"/>
      <c r="BG1763" s="12"/>
      <c r="BH1763" s="12"/>
      <c r="BI1763" s="12"/>
      <c r="BJ1763" s="12"/>
      <c r="BK1763" s="12"/>
    </row>
    <row r="1764" spans="33:63" x14ac:dyDescent="0.15">
      <c r="AG1764" s="12"/>
      <c r="AH1764" s="12"/>
      <c r="AI1764" s="12"/>
      <c r="AJ1764" s="12"/>
      <c r="AK1764" s="12"/>
      <c r="AL1764" s="12"/>
      <c r="AM1764" s="12"/>
      <c r="AN1764" s="12"/>
      <c r="AO1764" s="12"/>
      <c r="AP1764" s="12"/>
      <c r="AQ1764" s="12"/>
      <c r="AR1764" s="12"/>
      <c r="AS1764" s="12"/>
      <c r="AT1764" s="12"/>
      <c r="AU1764" s="12"/>
      <c r="AV1764" s="12"/>
      <c r="AW1764" s="12"/>
      <c r="AX1764" s="12"/>
      <c r="AY1764" s="12"/>
      <c r="AZ1764" s="12"/>
      <c r="BA1764" s="12"/>
      <c r="BB1764" s="12"/>
      <c r="BC1764" s="12"/>
      <c r="BE1764" s="12"/>
      <c r="BF1764" s="12"/>
      <c r="BG1764" s="12"/>
      <c r="BH1764" s="12"/>
      <c r="BI1764" s="12"/>
      <c r="BJ1764" s="12"/>
      <c r="BK1764" s="12"/>
    </row>
    <row r="1765" spans="33:63" x14ac:dyDescent="0.15">
      <c r="AG1765" s="12"/>
      <c r="AH1765" s="12"/>
      <c r="AI1765" s="12"/>
      <c r="AJ1765" s="12"/>
      <c r="AK1765" s="12"/>
      <c r="AL1765" s="12"/>
      <c r="AM1765" s="12"/>
      <c r="AN1765" s="12"/>
      <c r="AO1765" s="12"/>
      <c r="AP1765" s="12"/>
      <c r="AQ1765" s="12"/>
      <c r="AR1765" s="12"/>
      <c r="AS1765" s="12"/>
      <c r="AT1765" s="12"/>
      <c r="AU1765" s="12"/>
      <c r="AV1765" s="12"/>
      <c r="AW1765" s="12"/>
      <c r="AX1765" s="12"/>
      <c r="AY1765" s="12"/>
      <c r="AZ1765" s="12"/>
      <c r="BA1765" s="12"/>
      <c r="BB1765" s="12"/>
      <c r="BC1765" s="12"/>
      <c r="BE1765" s="12"/>
      <c r="BF1765" s="12"/>
      <c r="BG1765" s="12"/>
      <c r="BH1765" s="12"/>
      <c r="BI1765" s="12"/>
      <c r="BJ1765" s="12"/>
      <c r="BK1765" s="12"/>
    </row>
    <row r="1766" spans="33:63" x14ac:dyDescent="0.15">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E1766" s="12"/>
      <c r="BF1766" s="12"/>
      <c r="BG1766" s="12"/>
      <c r="BH1766" s="12"/>
      <c r="BI1766" s="12"/>
      <c r="BJ1766" s="12"/>
      <c r="BK1766" s="12"/>
    </row>
    <row r="1767" spans="33:63" x14ac:dyDescent="0.15">
      <c r="AG1767" s="12"/>
      <c r="AH1767" s="12"/>
      <c r="AI1767" s="12"/>
      <c r="AJ1767" s="12"/>
      <c r="AK1767" s="12"/>
      <c r="AL1767" s="12"/>
      <c r="AM1767" s="12"/>
      <c r="AN1767" s="12"/>
      <c r="AO1767" s="12"/>
      <c r="AP1767" s="12"/>
      <c r="AQ1767" s="12"/>
      <c r="AR1767" s="12"/>
      <c r="AS1767" s="12"/>
      <c r="AT1767" s="12"/>
      <c r="AU1767" s="12"/>
      <c r="AV1767" s="12"/>
      <c r="AW1767" s="12"/>
      <c r="AX1767" s="12"/>
      <c r="AY1767" s="12"/>
      <c r="AZ1767" s="12"/>
      <c r="BA1767" s="12"/>
      <c r="BB1767" s="12"/>
      <c r="BC1767" s="12"/>
      <c r="BE1767" s="12"/>
      <c r="BF1767" s="12"/>
      <c r="BG1767" s="12"/>
      <c r="BH1767" s="12"/>
      <c r="BI1767" s="12"/>
      <c r="BJ1767" s="12"/>
      <c r="BK1767" s="12"/>
    </row>
    <row r="1768" spans="33:63" x14ac:dyDescent="0.15">
      <c r="AG1768" s="12"/>
      <c r="AH1768" s="12"/>
      <c r="AI1768" s="12"/>
      <c r="AJ1768" s="12"/>
      <c r="AK1768" s="12"/>
      <c r="AL1768" s="12"/>
      <c r="AM1768" s="12"/>
      <c r="AN1768" s="12"/>
      <c r="AO1768" s="12"/>
      <c r="AP1768" s="12"/>
      <c r="AQ1768" s="12"/>
      <c r="AR1768" s="12"/>
      <c r="AS1768" s="12"/>
      <c r="AT1768" s="12"/>
      <c r="AU1768" s="12"/>
      <c r="AV1768" s="12"/>
      <c r="AW1768" s="12"/>
      <c r="AX1768" s="12"/>
      <c r="AY1768" s="12"/>
      <c r="AZ1768" s="12"/>
      <c r="BA1768" s="12"/>
      <c r="BB1768" s="12"/>
      <c r="BC1768" s="12"/>
      <c r="BE1768" s="12"/>
      <c r="BF1768" s="12"/>
      <c r="BG1768" s="12"/>
      <c r="BH1768" s="12"/>
      <c r="BI1768" s="12"/>
      <c r="BJ1768" s="12"/>
      <c r="BK1768" s="12"/>
    </row>
    <row r="1769" spans="33:63" x14ac:dyDescent="0.15">
      <c r="AG1769" s="12"/>
      <c r="AH1769" s="12"/>
      <c r="AI1769" s="12"/>
      <c r="AJ1769" s="12"/>
      <c r="AK1769" s="12"/>
      <c r="AL1769" s="12"/>
      <c r="AM1769" s="12"/>
      <c r="AN1769" s="12"/>
      <c r="AO1769" s="12"/>
      <c r="AP1769" s="12"/>
      <c r="AQ1769" s="12"/>
      <c r="AR1769" s="12"/>
      <c r="AS1769" s="12"/>
      <c r="AT1769" s="12"/>
      <c r="AU1769" s="12"/>
      <c r="AV1769" s="12"/>
      <c r="AW1769" s="12"/>
      <c r="AX1769" s="12"/>
      <c r="AY1769" s="12"/>
      <c r="AZ1769" s="12"/>
      <c r="BA1769" s="12"/>
      <c r="BB1769" s="12"/>
      <c r="BC1769" s="12"/>
      <c r="BE1769" s="12"/>
      <c r="BF1769" s="12"/>
      <c r="BG1769" s="12"/>
      <c r="BH1769" s="12"/>
      <c r="BI1769" s="12"/>
      <c r="BJ1769" s="12"/>
      <c r="BK1769" s="12"/>
    </row>
    <row r="1770" spans="33:63" x14ac:dyDescent="0.15">
      <c r="AG1770" s="12"/>
      <c r="AH1770" s="12"/>
      <c r="AI1770" s="12"/>
      <c r="AJ1770" s="12"/>
      <c r="AK1770" s="12"/>
      <c r="AL1770" s="12"/>
      <c r="AM1770" s="12"/>
      <c r="AN1770" s="12"/>
      <c r="AO1770" s="12"/>
      <c r="AP1770" s="12"/>
      <c r="AQ1770" s="12"/>
      <c r="AR1770" s="12"/>
      <c r="AS1770" s="12"/>
      <c r="AT1770" s="12"/>
      <c r="AU1770" s="12"/>
      <c r="AV1770" s="12"/>
      <c r="AW1770" s="12"/>
      <c r="AX1770" s="12"/>
      <c r="AY1770" s="12"/>
      <c r="AZ1770" s="12"/>
      <c r="BA1770" s="12"/>
      <c r="BB1770" s="12"/>
      <c r="BC1770" s="12"/>
      <c r="BE1770" s="12"/>
      <c r="BF1770" s="12"/>
      <c r="BG1770" s="12"/>
      <c r="BH1770" s="12"/>
      <c r="BI1770" s="12"/>
      <c r="BJ1770" s="12"/>
      <c r="BK1770" s="12"/>
    </row>
    <row r="1771" spans="33:63" x14ac:dyDescent="0.15">
      <c r="AG1771" s="12"/>
      <c r="AH1771" s="12"/>
      <c r="AI1771" s="12"/>
      <c r="AJ1771" s="12"/>
      <c r="AK1771" s="12"/>
      <c r="AL1771" s="12"/>
      <c r="AM1771" s="12"/>
      <c r="AN1771" s="12"/>
      <c r="AO1771" s="12"/>
      <c r="AP1771" s="12"/>
      <c r="AQ1771" s="12"/>
      <c r="AR1771" s="12"/>
      <c r="AS1771" s="12"/>
      <c r="AT1771" s="12"/>
      <c r="AU1771" s="12"/>
      <c r="AV1771" s="12"/>
      <c r="AW1771" s="12"/>
      <c r="AX1771" s="12"/>
      <c r="AY1771" s="12"/>
      <c r="AZ1771" s="12"/>
      <c r="BA1771" s="12"/>
      <c r="BB1771" s="12"/>
      <c r="BC1771" s="12"/>
      <c r="BE1771" s="12"/>
      <c r="BF1771" s="12"/>
      <c r="BG1771" s="12"/>
      <c r="BH1771" s="12"/>
      <c r="BI1771" s="12"/>
      <c r="BJ1771" s="12"/>
      <c r="BK1771" s="12"/>
    </row>
    <row r="1772" spans="33:63" x14ac:dyDescent="0.15">
      <c r="AG1772" s="12"/>
      <c r="AH1772" s="12"/>
      <c r="AI1772" s="12"/>
      <c r="AJ1772" s="12"/>
      <c r="AK1772" s="12"/>
      <c r="AL1772" s="12"/>
      <c r="AM1772" s="12"/>
      <c r="AN1772" s="12"/>
      <c r="AO1772" s="12"/>
      <c r="AP1772" s="12"/>
      <c r="AQ1772" s="12"/>
      <c r="AR1772" s="12"/>
      <c r="AS1772" s="12"/>
      <c r="AT1772" s="12"/>
      <c r="AU1772" s="12"/>
      <c r="AV1772" s="12"/>
      <c r="AW1772" s="12"/>
      <c r="AX1772" s="12"/>
      <c r="AY1772" s="12"/>
      <c r="AZ1772" s="12"/>
      <c r="BA1772" s="12"/>
      <c r="BB1772" s="12"/>
      <c r="BC1772" s="12"/>
      <c r="BE1772" s="12"/>
      <c r="BF1772" s="12"/>
      <c r="BG1772" s="12"/>
      <c r="BH1772" s="12"/>
      <c r="BI1772" s="12"/>
      <c r="BJ1772" s="12"/>
      <c r="BK1772" s="12"/>
    </row>
    <row r="1773" spans="33:63" x14ac:dyDescent="0.15">
      <c r="AG1773" s="12"/>
      <c r="AH1773" s="12"/>
      <c r="AI1773" s="12"/>
      <c r="AJ1773" s="12"/>
      <c r="AK1773" s="12"/>
      <c r="AL1773" s="12"/>
      <c r="AM1773" s="12"/>
      <c r="AN1773" s="12"/>
      <c r="AO1773" s="12"/>
      <c r="AP1773" s="12"/>
      <c r="AQ1773" s="12"/>
      <c r="AR1773" s="12"/>
      <c r="AS1773" s="12"/>
      <c r="AT1773" s="12"/>
      <c r="AU1773" s="12"/>
      <c r="AV1773" s="12"/>
      <c r="AW1773" s="12"/>
      <c r="AX1773" s="12"/>
      <c r="AY1773" s="12"/>
      <c r="AZ1773" s="12"/>
      <c r="BA1773" s="12"/>
      <c r="BB1773" s="12"/>
      <c r="BC1773" s="12"/>
      <c r="BE1773" s="12"/>
      <c r="BF1773" s="12"/>
      <c r="BG1773" s="12"/>
      <c r="BH1773" s="12"/>
      <c r="BI1773" s="12"/>
      <c r="BJ1773" s="12"/>
      <c r="BK1773" s="12"/>
    </row>
    <row r="1774" spans="33:63" x14ac:dyDescent="0.15">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E1774" s="12"/>
      <c r="BF1774" s="12"/>
      <c r="BG1774" s="12"/>
      <c r="BH1774" s="12"/>
      <c r="BI1774" s="12"/>
      <c r="BJ1774" s="12"/>
      <c r="BK1774" s="12"/>
    </row>
    <row r="1775" spans="33:63" x14ac:dyDescent="0.15">
      <c r="AG1775" s="12"/>
      <c r="AH1775" s="12"/>
      <c r="AI1775" s="12"/>
      <c r="AJ1775" s="12"/>
      <c r="AK1775" s="12"/>
      <c r="AL1775" s="12"/>
      <c r="AM1775" s="12"/>
      <c r="AN1775" s="12"/>
      <c r="AO1775" s="12"/>
      <c r="AP1775" s="12"/>
      <c r="AQ1775" s="12"/>
      <c r="AR1775" s="12"/>
      <c r="AS1775" s="12"/>
      <c r="AT1775" s="12"/>
      <c r="AU1775" s="12"/>
      <c r="AV1775" s="12"/>
      <c r="AW1775" s="12"/>
      <c r="AX1775" s="12"/>
      <c r="AY1775" s="12"/>
      <c r="AZ1775" s="12"/>
      <c r="BA1775" s="12"/>
      <c r="BB1775" s="12"/>
      <c r="BC1775" s="12"/>
      <c r="BE1775" s="12"/>
      <c r="BF1775" s="12"/>
      <c r="BG1775" s="12"/>
      <c r="BH1775" s="12"/>
      <c r="BI1775" s="12"/>
      <c r="BJ1775" s="12"/>
      <c r="BK1775" s="12"/>
    </row>
    <row r="1776" spans="33:63" x14ac:dyDescent="0.15">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c r="BB1776" s="12"/>
      <c r="BC1776" s="12"/>
      <c r="BE1776" s="12"/>
      <c r="BF1776" s="12"/>
      <c r="BG1776" s="12"/>
      <c r="BH1776" s="12"/>
      <c r="BI1776" s="12"/>
      <c r="BJ1776" s="12"/>
      <c r="BK1776" s="12"/>
    </row>
    <row r="1777" spans="33:63" x14ac:dyDescent="0.15">
      <c r="AG1777" s="12"/>
      <c r="AH1777" s="12"/>
      <c r="AI1777" s="12"/>
      <c r="AJ1777" s="12"/>
      <c r="AK1777" s="12"/>
      <c r="AL1777" s="12"/>
      <c r="AM1777" s="12"/>
      <c r="AN1777" s="12"/>
      <c r="AO1777" s="12"/>
      <c r="AP1777" s="12"/>
      <c r="AQ1777" s="12"/>
      <c r="AR1777" s="12"/>
      <c r="AS1777" s="12"/>
      <c r="AT1777" s="12"/>
      <c r="AU1777" s="12"/>
      <c r="AV1777" s="12"/>
      <c r="AW1777" s="12"/>
      <c r="AX1777" s="12"/>
      <c r="AY1777" s="12"/>
      <c r="AZ1777" s="12"/>
      <c r="BA1777" s="12"/>
      <c r="BB1777" s="12"/>
      <c r="BC1777" s="12"/>
      <c r="BE1777" s="12"/>
      <c r="BF1777" s="12"/>
      <c r="BG1777" s="12"/>
      <c r="BH1777" s="12"/>
      <c r="BI1777" s="12"/>
      <c r="BJ1777" s="12"/>
      <c r="BK1777" s="12"/>
    </row>
    <row r="1778" spans="33:63" x14ac:dyDescent="0.15">
      <c r="AG1778" s="12"/>
      <c r="AH1778" s="12"/>
      <c r="AI1778" s="12"/>
      <c r="AJ1778" s="12"/>
      <c r="AK1778" s="12"/>
      <c r="AL1778" s="12"/>
      <c r="AM1778" s="12"/>
      <c r="AN1778" s="12"/>
      <c r="AO1778" s="12"/>
      <c r="AP1778" s="12"/>
      <c r="AQ1778" s="12"/>
      <c r="AR1778" s="12"/>
      <c r="AS1778" s="12"/>
      <c r="AT1778" s="12"/>
      <c r="AU1778" s="12"/>
      <c r="AV1778" s="12"/>
      <c r="AW1778" s="12"/>
      <c r="AX1778" s="12"/>
      <c r="AY1778" s="12"/>
      <c r="AZ1778" s="12"/>
      <c r="BA1778" s="12"/>
      <c r="BB1778" s="12"/>
      <c r="BC1778" s="12"/>
      <c r="BE1778" s="12"/>
      <c r="BF1778" s="12"/>
      <c r="BG1778" s="12"/>
      <c r="BH1778" s="12"/>
      <c r="BI1778" s="12"/>
      <c r="BJ1778" s="12"/>
      <c r="BK1778" s="12"/>
    </row>
    <row r="1779" spans="33:63" x14ac:dyDescent="0.15">
      <c r="AG1779" s="12"/>
      <c r="AH1779" s="12"/>
      <c r="AI1779" s="12"/>
      <c r="AJ1779" s="12"/>
      <c r="AK1779" s="12"/>
      <c r="AL1779" s="12"/>
      <c r="AM1779" s="12"/>
      <c r="AN1779" s="12"/>
      <c r="AO1779" s="12"/>
      <c r="AP1779" s="12"/>
      <c r="AQ1779" s="12"/>
      <c r="AR1779" s="12"/>
      <c r="AS1779" s="12"/>
      <c r="AT1779" s="12"/>
      <c r="AU1779" s="12"/>
      <c r="AV1779" s="12"/>
      <c r="AW1779" s="12"/>
      <c r="AX1779" s="12"/>
      <c r="AY1779" s="12"/>
      <c r="AZ1779" s="12"/>
      <c r="BA1779" s="12"/>
      <c r="BB1779" s="12"/>
      <c r="BC1779" s="12"/>
      <c r="BE1779" s="12"/>
      <c r="BF1779" s="12"/>
      <c r="BG1779" s="12"/>
      <c r="BH1779" s="12"/>
      <c r="BI1779" s="12"/>
      <c r="BJ1779" s="12"/>
      <c r="BK1779" s="12"/>
    </row>
    <row r="1780" spans="33:63" x14ac:dyDescent="0.15">
      <c r="AG1780" s="12"/>
      <c r="AH1780" s="12"/>
      <c r="AI1780" s="12"/>
      <c r="AJ1780" s="12"/>
      <c r="AK1780" s="12"/>
      <c r="AL1780" s="12"/>
      <c r="AM1780" s="12"/>
      <c r="AN1780" s="12"/>
      <c r="AO1780" s="12"/>
      <c r="AP1780" s="12"/>
      <c r="AQ1780" s="12"/>
      <c r="AR1780" s="12"/>
      <c r="AS1780" s="12"/>
      <c r="AT1780" s="12"/>
      <c r="AU1780" s="12"/>
      <c r="AV1780" s="12"/>
      <c r="AW1780" s="12"/>
      <c r="AX1780" s="12"/>
      <c r="AY1780" s="12"/>
      <c r="AZ1780" s="12"/>
      <c r="BA1780" s="12"/>
      <c r="BB1780" s="12"/>
      <c r="BC1780" s="12"/>
      <c r="BE1780" s="12"/>
      <c r="BF1780" s="12"/>
      <c r="BG1780" s="12"/>
      <c r="BH1780" s="12"/>
      <c r="BI1780" s="12"/>
      <c r="BJ1780" s="12"/>
      <c r="BK1780" s="12"/>
    </row>
    <row r="1781" spans="33:63" x14ac:dyDescent="0.15">
      <c r="AG1781" s="12"/>
      <c r="AH1781" s="12"/>
      <c r="AI1781" s="12"/>
      <c r="AJ1781" s="12"/>
      <c r="AK1781" s="12"/>
      <c r="AL1781" s="12"/>
      <c r="AM1781" s="12"/>
      <c r="AN1781" s="12"/>
      <c r="AO1781" s="12"/>
      <c r="AP1781" s="12"/>
      <c r="AQ1781" s="12"/>
      <c r="AR1781" s="12"/>
      <c r="AS1781" s="12"/>
      <c r="AT1781" s="12"/>
      <c r="AU1781" s="12"/>
      <c r="AV1781" s="12"/>
      <c r="AW1781" s="12"/>
      <c r="AX1781" s="12"/>
      <c r="AY1781" s="12"/>
      <c r="AZ1781" s="12"/>
      <c r="BA1781" s="12"/>
      <c r="BB1781" s="12"/>
      <c r="BC1781" s="12"/>
      <c r="BE1781" s="12"/>
      <c r="BF1781" s="12"/>
      <c r="BG1781" s="12"/>
      <c r="BH1781" s="12"/>
      <c r="BI1781" s="12"/>
      <c r="BJ1781" s="12"/>
      <c r="BK1781" s="12"/>
    </row>
    <row r="1782" spans="33:63" x14ac:dyDescent="0.15">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E1782" s="12"/>
      <c r="BF1782" s="12"/>
      <c r="BG1782" s="12"/>
      <c r="BH1782" s="12"/>
      <c r="BI1782" s="12"/>
      <c r="BJ1782" s="12"/>
      <c r="BK1782" s="12"/>
    </row>
    <row r="1783" spans="33:63" x14ac:dyDescent="0.15">
      <c r="AG1783" s="12"/>
      <c r="AH1783" s="12"/>
      <c r="AI1783" s="12"/>
      <c r="AJ1783" s="12"/>
      <c r="AK1783" s="12"/>
      <c r="AL1783" s="12"/>
      <c r="AM1783" s="12"/>
      <c r="AN1783" s="12"/>
      <c r="AO1783" s="12"/>
      <c r="AP1783" s="12"/>
      <c r="AQ1783" s="12"/>
      <c r="AR1783" s="12"/>
      <c r="AS1783" s="12"/>
      <c r="AT1783" s="12"/>
      <c r="AU1783" s="12"/>
      <c r="AV1783" s="12"/>
      <c r="AW1783" s="12"/>
      <c r="AX1783" s="12"/>
      <c r="AY1783" s="12"/>
      <c r="AZ1783" s="12"/>
      <c r="BA1783" s="12"/>
      <c r="BB1783" s="12"/>
      <c r="BC1783" s="12"/>
      <c r="BE1783" s="12"/>
      <c r="BF1783" s="12"/>
      <c r="BG1783" s="12"/>
      <c r="BH1783" s="12"/>
      <c r="BI1783" s="12"/>
      <c r="BJ1783" s="12"/>
      <c r="BK1783" s="12"/>
    </row>
    <row r="1784" spans="33:63" x14ac:dyDescent="0.15">
      <c r="AG1784" s="12"/>
      <c r="AH1784" s="12"/>
      <c r="AI1784" s="12"/>
      <c r="AJ1784" s="12"/>
      <c r="AK1784" s="12"/>
      <c r="AL1784" s="12"/>
      <c r="AM1784" s="12"/>
      <c r="AN1784" s="12"/>
      <c r="AO1784" s="12"/>
      <c r="AP1784" s="12"/>
      <c r="AQ1784" s="12"/>
      <c r="AR1784" s="12"/>
      <c r="AS1784" s="12"/>
      <c r="AT1784" s="12"/>
      <c r="AU1784" s="12"/>
      <c r="AV1784" s="12"/>
      <c r="AW1784" s="12"/>
      <c r="AX1784" s="12"/>
      <c r="AY1784" s="12"/>
      <c r="AZ1784" s="12"/>
      <c r="BA1784" s="12"/>
      <c r="BB1784" s="12"/>
      <c r="BC1784" s="12"/>
      <c r="BE1784" s="12"/>
      <c r="BF1784" s="12"/>
      <c r="BG1784" s="12"/>
      <c r="BH1784" s="12"/>
      <c r="BI1784" s="12"/>
      <c r="BJ1784" s="12"/>
      <c r="BK1784" s="12"/>
    </row>
    <row r="1785" spans="33:63" x14ac:dyDescent="0.15">
      <c r="AG1785" s="12"/>
      <c r="AH1785" s="12"/>
      <c r="AI1785" s="12"/>
      <c r="AJ1785" s="12"/>
      <c r="AK1785" s="12"/>
      <c r="AL1785" s="12"/>
      <c r="AM1785" s="12"/>
      <c r="AN1785" s="12"/>
      <c r="AO1785" s="12"/>
      <c r="AP1785" s="12"/>
      <c r="AQ1785" s="12"/>
      <c r="AR1785" s="12"/>
      <c r="AS1785" s="12"/>
      <c r="AT1785" s="12"/>
      <c r="AU1785" s="12"/>
      <c r="AV1785" s="12"/>
      <c r="AW1785" s="12"/>
      <c r="AX1785" s="12"/>
      <c r="AY1785" s="12"/>
      <c r="AZ1785" s="12"/>
      <c r="BA1785" s="12"/>
      <c r="BB1785" s="12"/>
      <c r="BC1785" s="12"/>
      <c r="BE1785" s="12"/>
      <c r="BF1785" s="12"/>
      <c r="BG1785" s="12"/>
      <c r="BH1785" s="12"/>
      <c r="BI1785" s="12"/>
      <c r="BJ1785" s="12"/>
      <c r="BK1785" s="12"/>
    </row>
    <row r="1786" spans="33:63" x14ac:dyDescent="0.15">
      <c r="AG1786" s="12"/>
      <c r="AH1786" s="12"/>
      <c r="AI1786" s="12"/>
      <c r="AJ1786" s="12"/>
      <c r="AK1786" s="12"/>
      <c r="AL1786" s="12"/>
      <c r="AM1786" s="12"/>
      <c r="AN1786" s="12"/>
      <c r="AO1786" s="12"/>
      <c r="AP1786" s="12"/>
      <c r="AQ1786" s="12"/>
      <c r="AR1786" s="12"/>
      <c r="AS1786" s="12"/>
      <c r="AT1786" s="12"/>
      <c r="AU1786" s="12"/>
      <c r="AV1786" s="12"/>
      <c r="AW1786" s="12"/>
      <c r="AX1786" s="12"/>
      <c r="AY1786" s="12"/>
      <c r="AZ1786" s="12"/>
      <c r="BA1786" s="12"/>
      <c r="BB1786" s="12"/>
      <c r="BC1786" s="12"/>
      <c r="BE1786" s="12"/>
      <c r="BF1786" s="12"/>
      <c r="BG1786" s="12"/>
      <c r="BH1786" s="12"/>
      <c r="BI1786" s="12"/>
      <c r="BJ1786" s="12"/>
      <c r="BK1786" s="12"/>
    </row>
    <row r="1787" spans="33:63" x14ac:dyDescent="0.15">
      <c r="AG1787" s="12"/>
      <c r="AH1787" s="12"/>
      <c r="AI1787" s="12"/>
      <c r="AJ1787" s="12"/>
      <c r="AK1787" s="12"/>
      <c r="AL1787" s="12"/>
      <c r="AM1787" s="12"/>
      <c r="AN1787" s="12"/>
      <c r="AO1787" s="12"/>
      <c r="AP1787" s="12"/>
      <c r="AQ1787" s="12"/>
      <c r="AR1787" s="12"/>
      <c r="AS1787" s="12"/>
      <c r="AT1787" s="12"/>
      <c r="AU1787" s="12"/>
      <c r="AV1787" s="12"/>
      <c r="AW1787" s="12"/>
      <c r="AX1787" s="12"/>
      <c r="AY1787" s="12"/>
      <c r="AZ1787" s="12"/>
      <c r="BA1787" s="12"/>
      <c r="BB1787" s="12"/>
      <c r="BC1787" s="12"/>
      <c r="BE1787" s="12"/>
      <c r="BF1787" s="12"/>
      <c r="BG1787" s="12"/>
      <c r="BH1787" s="12"/>
      <c r="BI1787" s="12"/>
      <c r="BJ1787" s="12"/>
      <c r="BK1787" s="12"/>
    </row>
    <row r="1788" spans="33:63" x14ac:dyDescent="0.15">
      <c r="AG1788" s="12"/>
      <c r="AH1788" s="12"/>
      <c r="AI1788" s="12"/>
      <c r="AJ1788" s="12"/>
      <c r="AK1788" s="12"/>
      <c r="AL1788" s="12"/>
      <c r="AM1788" s="12"/>
      <c r="AN1788" s="12"/>
      <c r="AO1788" s="12"/>
      <c r="AP1788" s="12"/>
      <c r="AQ1788" s="12"/>
      <c r="AR1788" s="12"/>
      <c r="AS1788" s="12"/>
      <c r="AT1788" s="12"/>
      <c r="AU1788" s="12"/>
      <c r="AV1788" s="12"/>
      <c r="AW1788" s="12"/>
      <c r="AX1788" s="12"/>
      <c r="AY1788" s="12"/>
      <c r="AZ1788" s="12"/>
      <c r="BA1788" s="12"/>
      <c r="BB1788" s="12"/>
      <c r="BC1788" s="12"/>
      <c r="BE1788" s="12"/>
      <c r="BF1788" s="12"/>
      <c r="BG1788" s="12"/>
      <c r="BH1788" s="12"/>
      <c r="BI1788" s="12"/>
      <c r="BJ1788" s="12"/>
      <c r="BK1788" s="12"/>
    </row>
    <row r="1789" spans="33:63" x14ac:dyDescent="0.15">
      <c r="AG1789" s="12"/>
      <c r="AH1789" s="12"/>
      <c r="AI1789" s="12"/>
      <c r="AJ1789" s="12"/>
      <c r="AK1789" s="12"/>
      <c r="AL1789" s="12"/>
      <c r="AM1789" s="12"/>
      <c r="AN1789" s="12"/>
      <c r="AO1789" s="12"/>
      <c r="AP1789" s="12"/>
      <c r="AQ1789" s="12"/>
      <c r="AR1789" s="12"/>
      <c r="AS1789" s="12"/>
      <c r="AT1789" s="12"/>
      <c r="AU1789" s="12"/>
      <c r="AV1789" s="12"/>
      <c r="AW1789" s="12"/>
      <c r="AX1789" s="12"/>
      <c r="AY1789" s="12"/>
      <c r="AZ1789" s="12"/>
      <c r="BA1789" s="12"/>
      <c r="BB1789" s="12"/>
      <c r="BC1789" s="12"/>
      <c r="BE1789" s="12"/>
      <c r="BF1789" s="12"/>
      <c r="BG1789" s="12"/>
      <c r="BH1789" s="12"/>
      <c r="BI1789" s="12"/>
      <c r="BJ1789" s="12"/>
      <c r="BK1789" s="12"/>
    </row>
    <row r="1790" spans="33:63" x14ac:dyDescent="0.15">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E1790" s="12"/>
      <c r="BF1790" s="12"/>
      <c r="BG1790" s="12"/>
      <c r="BH1790" s="12"/>
      <c r="BI1790" s="12"/>
      <c r="BJ1790" s="12"/>
      <c r="BK1790" s="12"/>
    </row>
    <row r="1791" spans="33:63" x14ac:dyDescent="0.15">
      <c r="AG1791" s="12"/>
      <c r="AH1791" s="12"/>
      <c r="AI1791" s="12"/>
      <c r="AJ1791" s="12"/>
      <c r="AK1791" s="12"/>
      <c r="AL1791" s="12"/>
      <c r="AM1791" s="12"/>
      <c r="AN1791" s="12"/>
      <c r="AO1791" s="12"/>
      <c r="AP1791" s="12"/>
      <c r="AQ1791" s="12"/>
      <c r="AR1791" s="12"/>
      <c r="AS1791" s="12"/>
      <c r="AT1791" s="12"/>
      <c r="AU1791" s="12"/>
      <c r="AV1791" s="12"/>
      <c r="AW1791" s="12"/>
      <c r="AX1791" s="12"/>
      <c r="AY1791" s="12"/>
      <c r="AZ1791" s="12"/>
      <c r="BA1791" s="12"/>
      <c r="BB1791" s="12"/>
      <c r="BC1791" s="12"/>
      <c r="BE1791" s="12"/>
      <c r="BF1791" s="12"/>
      <c r="BG1791" s="12"/>
      <c r="BH1791" s="12"/>
      <c r="BI1791" s="12"/>
      <c r="BJ1791" s="12"/>
      <c r="BK1791" s="12"/>
    </row>
    <row r="1792" spans="33:63" x14ac:dyDescent="0.15">
      <c r="AG1792" s="12"/>
      <c r="AH1792" s="12"/>
      <c r="AI1792" s="12"/>
      <c r="AJ1792" s="12"/>
      <c r="AK1792" s="12"/>
      <c r="AL1792" s="12"/>
      <c r="AM1792" s="12"/>
      <c r="AN1792" s="12"/>
      <c r="AO1792" s="12"/>
      <c r="AP1792" s="12"/>
      <c r="AQ1792" s="12"/>
      <c r="AR1792" s="12"/>
      <c r="AS1792" s="12"/>
      <c r="AT1792" s="12"/>
      <c r="AU1792" s="12"/>
      <c r="AV1792" s="12"/>
      <c r="AW1792" s="12"/>
      <c r="AX1792" s="12"/>
      <c r="AY1792" s="12"/>
      <c r="AZ1792" s="12"/>
      <c r="BA1792" s="12"/>
      <c r="BB1792" s="12"/>
      <c r="BC1792" s="12"/>
      <c r="BE1792" s="12"/>
      <c r="BF1792" s="12"/>
      <c r="BG1792" s="12"/>
      <c r="BH1792" s="12"/>
      <c r="BI1792" s="12"/>
      <c r="BJ1792" s="12"/>
      <c r="BK1792" s="12"/>
    </row>
    <row r="1793" spans="33:63" x14ac:dyDescent="0.15">
      <c r="AG1793" s="12"/>
      <c r="AH1793" s="12"/>
      <c r="AI1793" s="12"/>
      <c r="AJ1793" s="12"/>
      <c r="AK1793" s="12"/>
      <c r="AL1793" s="12"/>
      <c r="AM1793" s="12"/>
      <c r="AN1793" s="12"/>
      <c r="AO1793" s="12"/>
      <c r="AP1793" s="12"/>
      <c r="AQ1793" s="12"/>
      <c r="AR1793" s="12"/>
      <c r="AS1793" s="12"/>
      <c r="AT1793" s="12"/>
      <c r="AU1793" s="12"/>
      <c r="AV1793" s="12"/>
      <c r="AW1793" s="12"/>
      <c r="AX1793" s="12"/>
      <c r="AY1793" s="12"/>
      <c r="AZ1793" s="12"/>
      <c r="BA1793" s="12"/>
      <c r="BB1793" s="12"/>
      <c r="BC1793" s="12"/>
      <c r="BE1793" s="12"/>
      <c r="BF1793" s="12"/>
      <c r="BG1793" s="12"/>
      <c r="BH1793" s="12"/>
      <c r="BI1793" s="12"/>
      <c r="BJ1793" s="12"/>
      <c r="BK1793" s="12"/>
    </row>
    <row r="1794" spans="33:63" x14ac:dyDescent="0.15">
      <c r="AG1794" s="12"/>
      <c r="AH1794" s="12"/>
      <c r="AI1794" s="12"/>
      <c r="AJ1794" s="12"/>
      <c r="AK1794" s="12"/>
      <c r="AL1794" s="12"/>
      <c r="AM1794" s="12"/>
      <c r="AN1794" s="12"/>
      <c r="AO1794" s="12"/>
      <c r="AP1794" s="12"/>
      <c r="AQ1794" s="12"/>
      <c r="AR1794" s="12"/>
      <c r="AS1794" s="12"/>
      <c r="AT1794" s="12"/>
      <c r="AU1794" s="12"/>
      <c r="AV1794" s="12"/>
      <c r="AW1794" s="12"/>
      <c r="AX1794" s="12"/>
      <c r="AY1794" s="12"/>
      <c r="AZ1794" s="12"/>
      <c r="BA1794" s="12"/>
      <c r="BB1794" s="12"/>
      <c r="BC1794" s="12"/>
      <c r="BE1794" s="12"/>
      <c r="BF1794" s="12"/>
      <c r="BG1794" s="12"/>
      <c r="BH1794" s="12"/>
      <c r="BI1794" s="12"/>
      <c r="BJ1794" s="12"/>
      <c r="BK1794" s="12"/>
    </row>
    <row r="1795" spans="33:63" x14ac:dyDescent="0.15">
      <c r="AG1795" s="12"/>
      <c r="AH1795" s="12"/>
      <c r="AI1795" s="12"/>
      <c r="AJ1795" s="12"/>
      <c r="AK1795" s="12"/>
      <c r="AL1795" s="12"/>
      <c r="AM1795" s="12"/>
      <c r="AN1795" s="12"/>
      <c r="AO1795" s="12"/>
      <c r="AP1795" s="12"/>
      <c r="AQ1795" s="12"/>
      <c r="AR1795" s="12"/>
      <c r="AS1795" s="12"/>
      <c r="AT1795" s="12"/>
      <c r="AU1795" s="12"/>
      <c r="AV1795" s="12"/>
      <c r="AW1795" s="12"/>
      <c r="AX1795" s="12"/>
      <c r="AY1795" s="12"/>
      <c r="AZ1795" s="12"/>
      <c r="BA1795" s="12"/>
      <c r="BB1795" s="12"/>
      <c r="BC1795" s="12"/>
      <c r="BE1795" s="12"/>
      <c r="BF1795" s="12"/>
      <c r="BG1795" s="12"/>
      <c r="BH1795" s="12"/>
      <c r="BI1795" s="12"/>
      <c r="BJ1795" s="12"/>
      <c r="BK1795" s="12"/>
    </row>
    <row r="1796" spans="33:63" x14ac:dyDescent="0.15">
      <c r="AG1796" s="12"/>
      <c r="AH1796" s="12"/>
      <c r="AI1796" s="12"/>
      <c r="AJ1796" s="12"/>
      <c r="AK1796" s="12"/>
      <c r="AL1796" s="12"/>
      <c r="AM1796" s="12"/>
      <c r="AN1796" s="12"/>
      <c r="AO1796" s="12"/>
      <c r="AP1796" s="12"/>
      <c r="AQ1796" s="12"/>
      <c r="AR1796" s="12"/>
      <c r="AS1796" s="12"/>
      <c r="AT1796" s="12"/>
      <c r="AU1796" s="12"/>
      <c r="AV1796" s="12"/>
      <c r="AW1796" s="12"/>
      <c r="AX1796" s="12"/>
      <c r="AY1796" s="12"/>
      <c r="AZ1796" s="12"/>
      <c r="BA1796" s="12"/>
      <c r="BB1796" s="12"/>
      <c r="BC1796" s="12"/>
      <c r="BE1796" s="12"/>
      <c r="BF1796" s="12"/>
      <c r="BG1796" s="12"/>
      <c r="BH1796" s="12"/>
      <c r="BI1796" s="12"/>
      <c r="BJ1796" s="12"/>
      <c r="BK1796" s="12"/>
    </row>
    <row r="1797" spans="33:63" x14ac:dyDescent="0.15">
      <c r="AG1797" s="12"/>
      <c r="AH1797" s="12"/>
      <c r="AI1797" s="12"/>
      <c r="AJ1797" s="12"/>
      <c r="AK1797" s="12"/>
      <c r="AL1797" s="12"/>
      <c r="AM1797" s="12"/>
      <c r="AN1797" s="12"/>
      <c r="AO1797" s="12"/>
      <c r="AP1797" s="12"/>
      <c r="AQ1797" s="12"/>
      <c r="AR1797" s="12"/>
      <c r="AS1797" s="12"/>
      <c r="AT1797" s="12"/>
      <c r="AU1797" s="12"/>
      <c r="AV1797" s="12"/>
      <c r="AW1797" s="12"/>
      <c r="AX1797" s="12"/>
      <c r="AY1797" s="12"/>
      <c r="AZ1797" s="12"/>
      <c r="BA1797" s="12"/>
      <c r="BB1797" s="12"/>
      <c r="BC1797" s="12"/>
      <c r="BE1797" s="12"/>
      <c r="BF1797" s="12"/>
      <c r="BG1797" s="12"/>
      <c r="BH1797" s="12"/>
      <c r="BI1797" s="12"/>
      <c r="BJ1797" s="12"/>
      <c r="BK1797" s="12"/>
    </row>
    <row r="1798" spans="33:63" x14ac:dyDescent="0.15">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E1798" s="12"/>
      <c r="BF1798" s="12"/>
      <c r="BG1798" s="12"/>
      <c r="BH1798" s="12"/>
      <c r="BI1798" s="12"/>
      <c r="BJ1798" s="12"/>
      <c r="BK1798" s="12"/>
    </row>
    <row r="1799" spans="33:63" x14ac:dyDescent="0.15">
      <c r="AG1799" s="12"/>
      <c r="AH1799" s="12"/>
      <c r="AI1799" s="12"/>
      <c r="AJ1799" s="12"/>
      <c r="AK1799" s="12"/>
      <c r="AL1799" s="12"/>
      <c r="AM1799" s="12"/>
      <c r="AN1799" s="12"/>
      <c r="AO1799" s="12"/>
      <c r="AP1799" s="12"/>
      <c r="AQ1799" s="12"/>
      <c r="AR1799" s="12"/>
      <c r="AS1799" s="12"/>
      <c r="AT1799" s="12"/>
      <c r="AU1799" s="12"/>
      <c r="AV1799" s="12"/>
      <c r="AW1799" s="12"/>
      <c r="AX1799" s="12"/>
      <c r="AY1799" s="12"/>
      <c r="AZ1799" s="12"/>
      <c r="BA1799" s="12"/>
      <c r="BB1799" s="12"/>
      <c r="BC1799" s="12"/>
      <c r="BE1799" s="12"/>
      <c r="BF1799" s="12"/>
      <c r="BG1799" s="12"/>
      <c r="BH1799" s="12"/>
      <c r="BI1799" s="12"/>
      <c r="BJ1799" s="12"/>
      <c r="BK1799" s="12"/>
    </row>
    <row r="1800" spans="33:63" x14ac:dyDescent="0.15">
      <c r="AG1800" s="12"/>
      <c r="AH1800" s="12"/>
      <c r="AI1800" s="12"/>
      <c r="AJ1800" s="12"/>
      <c r="AK1800" s="12"/>
      <c r="AL1800" s="12"/>
      <c r="AM1800" s="12"/>
      <c r="AN1800" s="12"/>
      <c r="AO1800" s="12"/>
      <c r="AP1800" s="12"/>
      <c r="AQ1800" s="12"/>
      <c r="AR1800" s="12"/>
      <c r="AS1800" s="12"/>
      <c r="AT1800" s="12"/>
      <c r="AU1800" s="12"/>
      <c r="AV1800" s="12"/>
      <c r="AW1800" s="12"/>
      <c r="AX1800" s="12"/>
      <c r="AY1800" s="12"/>
      <c r="AZ1800" s="12"/>
      <c r="BA1800" s="12"/>
      <c r="BB1800" s="12"/>
      <c r="BC1800" s="12"/>
      <c r="BE1800" s="12"/>
      <c r="BF1800" s="12"/>
      <c r="BG1800" s="12"/>
      <c r="BH1800" s="12"/>
      <c r="BI1800" s="12"/>
      <c r="BJ1800" s="12"/>
      <c r="BK1800" s="12"/>
    </row>
    <row r="1801" spans="33:63" x14ac:dyDescent="0.15">
      <c r="AG1801" s="12"/>
      <c r="AH1801" s="12"/>
      <c r="AI1801" s="12"/>
      <c r="AJ1801" s="12"/>
      <c r="AK1801" s="12"/>
      <c r="AL1801" s="12"/>
      <c r="AM1801" s="12"/>
      <c r="AN1801" s="12"/>
      <c r="AO1801" s="12"/>
      <c r="AP1801" s="12"/>
      <c r="AQ1801" s="12"/>
      <c r="AR1801" s="12"/>
      <c r="AS1801" s="12"/>
      <c r="AT1801" s="12"/>
      <c r="AU1801" s="12"/>
      <c r="AV1801" s="12"/>
      <c r="AW1801" s="12"/>
      <c r="AX1801" s="12"/>
      <c r="AY1801" s="12"/>
      <c r="AZ1801" s="12"/>
      <c r="BA1801" s="12"/>
      <c r="BB1801" s="12"/>
      <c r="BC1801" s="12"/>
      <c r="BE1801" s="12"/>
      <c r="BF1801" s="12"/>
      <c r="BG1801" s="12"/>
      <c r="BH1801" s="12"/>
      <c r="BI1801" s="12"/>
      <c r="BJ1801" s="12"/>
      <c r="BK1801" s="12"/>
    </row>
    <row r="1802" spans="33:63" x14ac:dyDescent="0.15">
      <c r="AG1802" s="12"/>
      <c r="AH1802" s="12"/>
      <c r="AI1802" s="12"/>
      <c r="AJ1802" s="12"/>
      <c r="AK1802" s="12"/>
      <c r="AL1802" s="12"/>
      <c r="AM1802" s="12"/>
      <c r="AN1802" s="12"/>
      <c r="AO1802" s="12"/>
      <c r="AP1802" s="12"/>
      <c r="AQ1802" s="12"/>
      <c r="AR1802" s="12"/>
      <c r="AS1802" s="12"/>
      <c r="AT1802" s="12"/>
      <c r="AU1802" s="12"/>
      <c r="AV1802" s="12"/>
      <c r="AW1802" s="12"/>
      <c r="AX1802" s="12"/>
      <c r="AY1802" s="12"/>
      <c r="AZ1802" s="12"/>
      <c r="BA1802" s="12"/>
      <c r="BB1802" s="12"/>
      <c r="BC1802" s="12"/>
      <c r="BE1802" s="12"/>
      <c r="BF1802" s="12"/>
      <c r="BG1802" s="12"/>
      <c r="BH1802" s="12"/>
      <c r="BI1802" s="12"/>
      <c r="BJ1802" s="12"/>
      <c r="BK1802" s="12"/>
    </row>
    <row r="1803" spans="33:63" x14ac:dyDescent="0.15">
      <c r="AG1803" s="12"/>
      <c r="AH1803" s="12"/>
      <c r="AI1803" s="12"/>
      <c r="AJ1803" s="12"/>
      <c r="AK1803" s="12"/>
      <c r="AL1803" s="12"/>
      <c r="AM1803" s="12"/>
      <c r="AN1803" s="12"/>
      <c r="AO1803" s="12"/>
      <c r="AP1803" s="12"/>
      <c r="AQ1803" s="12"/>
      <c r="AR1803" s="12"/>
      <c r="AS1803" s="12"/>
      <c r="AT1803" s="12"/>
      <c r="AU1803" s="12"/>
      <c r="AV1803" s="12"/>
      <c r="AW1803" s="12"/>
      <c r="AX1803" s="12"/>
      <c r="AY1803" s="12"/>
      <c r="AZ1803" s="12"/>
      <c r="BA1803" s="12"/>
      <c r="BB1803" s="12"/>
      <c r="BC1803" s="12"/>
      <c r="BE1803" s="12"/>
      <c r="BF1803" s="12"/>
      <c r="BG1803" s="12"/>
      <c r="BH1803" s="12"/>
      <c r="BI1803" s="12"/>
      <c r="BJ1803" s="12"/>
      <c r="BK1803" s="12"/>
    </row>
    <row r="1804" spans="33:63" x14ac:dyDescent="0.15">
      <c r="AG1804" s="12"/>
      <c r="AH1804" s="12"/>
      <c r="AI1804" s="12"/>
      <c r="AJ1804" s="12"/>
      <c r="AK1804" s="12"/>
      <c r="AL1804" s="12"/>
      <c r="AM1804" s="12"/>
      <c r="AN1804" s="12"/>
      <c r="AO1804" s="12"/>
      <c r="AP1804" s="12"/>
      <c r="AQ1804" s="12"/>
      <c r="AR1804" s="12"/>
      <c r="AS1804" s="12"/>
      <c r="AT1804" s="12"/>
      <c r="AU1804" s="12"/>
      <c r="AV1804" s="12"/>
      <c r="AW1804" s="12"/>
      <c r="AX1804" s="12"/>
      <c r="AY1804" s="12"/>
      <c r="AZ1804" s="12"/>
      <c r="BA1804" s="12"/>
      <c r="BB1804" s="12"/>
      <c r="BC1804" s="12"/>
      <c r="BE1804" s="12"/>
      <c r="BF1804" s="12"/>
      <c r="BG1804" s="12"/>
      <c r="BH1804" s="12"/>
      <c r="BI1804" s="12"/>
      <c r="BJ1804" s="12"/>
      <c r="BK1804" s="12"/>
    </row>
    <row r="1805" spans="33:63" x14ac:dyDescent="0.15">
      <c r="AG1805" s="12"/>
      <c r="AH1805" s="12"/>
      <c r="AI1805" s="12"/>
      <c r="AJ1805" s="12"/>
      <c r="AK1805" s="12"/>
      <c r="AL1805" s="12"/>
      <c r="AM1805" s="12"/>
      <c r="AN1805" s="12"/>
      <c r="AO1805" s="12"/>
      <c r="AP1805" s="12"/>
      <c r="AQ1805" s="12"/>
      <c r="AR1805" s="12"/>
      <c r="AS1805" s="12"/>
      <c r="AT1805" s="12"/>
      <c r="AU1805" s="12"/>
      <c r="AV1805" s="12"/>
      <c r="AW1805" s="12"/>
      <c r="AX1805" s="12"/>
      <c r="AY1805" s="12"/>
      <c r="AZ1805" s="12"/>
      <c r="BA1805" s="12"/>
      <c r="BB1805" s="12"/>
      <c r="BC1805" s="12"/>
      <c r="BE1805" s="12"/>
      <c r="BF1805" s="12"/>
      <c r="BG1805" s="12"/>
      <c r="BH1805" s="12"/>
      <c r="BI1805" s="12"/>
      <c r="BJ1805" s="12"/>
      <c r="BK1805" s="12"/>
    </row>
    <row r="1806" spans="33:63" x14ac:dyDescent="0.15">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E1806" s="12"/>
      <c r="BF1806" s="12"/>
      <c r="BG1806" s="12"/>
      <c r="BH1806" s="12"/>
      <c r="BI1806" s="12"/>
      <c r="BJ1806" s="12"/>
      <c r="BK1806" s="12"/>
    </row>
    <row r="1807" spans="33:63" x14ac:dyDescent="0.15">
      <c r="AG1807" s="12"/>
      <c r="AH1807" s="12"/>
      <c r="AI1807" s="12"/>
      <c r="AJ1807" s="12"/>
      <c r="AK1807" s="12"/>
      <c r="AL1807" s="12"/>
      <c r="AM1807" s="12"/>
      <c r="AN1807" s="12"/>
      <c r="AO1807" s="12"/>
      <c r="AP1807" s="12"/>
      <c r="AQ1807" s="12"/>
      <c r="AR1807" s="12"/>
      <c r="AS1807" s="12"/>
      <c r="AT1807" s="12"/>
      <c r="AU1807" s="12"/>
      <c r="AV1807" s="12"/>
      <c r="AW1807" s="12"/>
      <c r="AX1807" s="12"/>
      <c r="AY1807" s="12"/>
      <c r="AZ1807" s="12"/>
      <c r="BA1807" s="12"/>
      <c r="BB1807" s="12"/>
      <c r="BC1807" s="12"/>
      <c r="BE1807" s="12"/>
      <c r="BF1807" s="12"/>
      <c r="BG1807" s="12"/>
      <c r="BH1807" s="12"/>
      <c r="BI1807" s="12"/>
      <c r="BJ1807" s="12"/>
      <c r="BK1807" s="12"/>
    </row>
    <row r="1808" spans="33:63" x14ac:dyDescent="0.15">
      <c r="AG1808" s="12"/>
      <c r="AH1808" s="12"/>
      <c r="AI1808" s="12"/>
      <c r="AJ1808" s="12"/>
      <c r="AK1808" s="12"/>
      <c r="AL1808" s="12"/>
      <c r="AM1808" s="12"/>
      <c r="AN1808" s="12"/>
      <c r="AO1808" s="12"/>
      <c r="AP1808" s="12"/>
      <c r="AQ1808" s="12"/>
      <c r="AR1808" s="12"/>
      <c r="AS1808" s="12"/>
      <c r="AT1808" s="12"/>
      <c r="AU1808" s="12"/>
      <c r="AV1808" s="12"/>
      <c r="AW1808" s="12"/>
      <c r="AX1808" s="12"/>
      <c r="AY1808" s="12"/>
      <c r="AZ1808" s="12"/>
      <c r="BA1808" s="12"/>
      <c r="BB1808" s="12"/>
      <c r="BC1808" s="12"/>
      <c r="BE1808" s="12"/>
      <c r="BF1808" s="12"/>
      <c r="BG1808" s="12"/>
      <c r="BH1808" s="12"/>
      <c r="BI1808" s="12"/>
      <c r="BJ1808" s="12"/>
      <c r="BK1808" s="12"/>
    </row>
    <row r="1809" spans="33:63" x14ac:dyDescent="0.15">
      <c r="AG1809" s="12"/>
      <c r="AH1809" s="12"/>
      <c r="AI1809" s="12"/>
      <c r="AJ1809" s="12"/>
      <c r="AK1809" s="12"/>
      <c r="AL1809" s="12"/>
      <c r="AM1809" s="12"/>
      <c r="AN1809" s="12"/>
      <c r="AO1809" s="12"/>
      <c r="AP1809" s="12"/>
      <c r="AQ1809" s="12"/>
      <c r="AR1809" s="12"/>
      <c r="AS1809" s="12"/>
      <c r="AT1809" s="12"/>
      <c r="AU1809" s="12"/>
      <c r="AV1809" s="12"/>
      <c r="AW1809" s="12"/>
      <c r="AX1809" s="12"/>
      <c r="AY1809" s="12"/>
      <c r="AZ1809" s="12"/>
      <c r="BA1809" s="12"/>
      <c r="BB1809" s="12"/>
      <c r="BC1809" s="12"/>
      <c r="BE1809" s="12"/>
      <c r="BF1809" s="12"/>
      <c r="BG1809" s="12"/>
      <c r="BH1809" s="12"/>
      <c r="BI1809" s="12"/>
      <c r="BJ1809" s="12"/>
      <c r="BK1809" s="12"/>
    </row>
    <row r="1810" spans="33:63" x14ac:dyDescent="0.15">
      <c r="AG1810" s="12"/>
      <c r="AH1810" s="12"/>
      <c r="AI1810" s="12"/>
      <c r="AJ1810" s="12"/>
      <c r="AK1810" s="12"/>
      <c r="AL1810" s="12"/>
      <c r="AM1810" s="12"/>
      <c r="AN1810" s="12"/>
      <c r="AO1810" s="12"/>
      <c r="AP1810" s="12"/>
      <c r="AQ1810" s="12"/>
      <c r="AR1810" s="12"/>
      <c r="AS1810" s="12"/>
      <c r="AT1810" s="12"/>
      <c r="AU1810" s="12"/>
      <c r="AV1810" s="12"/>
      <c r="AW1810" s="12"/>
      <c r="AX1810" s="12"/>
      <c r="AY1810" s="12"/>
      <c r="AZ1810" s="12"/>
      <c r="BA1810" s="12"/>
      <c r="BB1810" s="12"/>
      <c r="BC1810" s="12"/>
      <c r="BE1810" s="12"/>
      <c r="BF1810" s="12"/>
      <c r="BG1810" s="12"/>
      <c r="BH1810" s="12"/>
      <c r="BI1810" s="12"/>
      <c r="BJ1810" s="12"/>
      <c r="BK1810" s="12"/>
    </row>
    <row r="1811" spans="33:63" x14ac:dyDescent="0.15">
      <c r="AG1811" s="12"/>
      <c r="AH1811" s="12"/>
      <c r="AI1811" s="12"/>
      <c r="AJ1811" s="12"/>
      <c r="AK1811" s="12"/>
      <c r="AL1811" s="12"/>
      <c r="AM1811" s="12"/>
      <c r="AN1811" s="12"/>
      <c r="AO1811" s="12"/>
      <c r="AP1811" s="12"/>
      <c r="AQ1811" s="12"/>
      <c r="AR1811" s="12"/>
      <c r="AS1811" s="12"/>
      <c r="AT1811" s="12"/>
      <c r="AU1811" s="12"/>
      <c r="AV1811" s="12"/>
      <c r="AW1811" s="12"/>
      <c r="AX1811" s="12"/>
      <c r="AY1811" s="12"/>
      <c r="AZ1811" s="12"/>
      <c r="BA1811" s="12"/>
      <c r="BB1811" s="12"/>
      <c r="BC1811" s="12"/>
      <c r="BE1811" s="12"/>
      <c r="BF1811" s="12"/>
      <c r="BG1811" s="12"/>
      <c r="BH1811" s="12"/>
      <c r="BI1811" s="12"/>
      <c r="BJ1811" s="12"/>
      <c r="BK1811" s="12"/>
    </row>
    <row r="1812" spans="33:63" x14ac:dyDescent="0.15">
      <c r="AG1812" s="12"/>
      <c r="AH1812" s="12"/>
      <c r="AI1812" s="12"/>
      <c r="AJ1812" s="12"/>
      <c r="AK1812" s="12"/>
      <c r="AL1812" s="12"/>
      <c r="AM1812" s="12"/>
      <c r="AN1812" s="12"/>
      <c r="AO1812" s="12"/>
      <c r="AP1812" s="12"/>
      <c r="AQ1812" s="12"/>
      <c r="AR1812" s="12"/>
      <c r="AS1812" s="12"/>
      <c r="AT1812" s="12"/>
      <c r="AU1812" s="12"/>
      <c r="AV1812" s="12"/>
      <c r="AW1812" s="12"/>
      <c r="AX1812" s="12"/>
      <c r="AY1812" s="12"/>
      <c r="AZ1812" s="12"/>
      <c r="BA1812" s="12"/>
      <c r="BB1812" s="12"/>
      <c r="BC1812" s="12"/>
      <c r="BE1812" s="12"/>
      <c r="BF1812" s="12"/>
      <c r="BG1812" s="12"/>
      <c r="BH1812" s="12"/>
      <c r="BI1812" s="12"/>
      <c r="BJ1812" s="12"/>
      <c r="BK1812" s="12"/>
    </row>
    <row r="1813" spans="33:63" x14ac:dyDescent="0.15">
      <c r="AG1813" s="12"/>
      <c r="AH1813" s="12"/>
      <c r="AI1813" s="12"/>
      <c r="AJ1813" s="12"/>
      <c r="AK1813" s="12"/>
      <c r="AL1813" s="12"/>
      <c r="AM1813" s="12"/>
      <c r="AN1813" s="12"/>
      <c r="AO1813" s="12"/>
      <c r="AP1813" s="12"/>
      <c r="AQ1813" s="12"/>
      <c r="AR1813" s="12"/>
      <c r="AS1813" s="12"/>
      <c r="AT1813" s="12"/>
      <c r="AU1813" s="12"/>
      <c r="AV1813" s="12"/>
      <c r="AW1813" s="12"/>
      <c r="AX1813" s="12"/>
      <c r="AY1813" s="12"/>
      <c r="AZ1813" s="12"/>
      <c r="BA1813" s="12"/>
      <c r="BB1813" s="12"/>
      <c r="BC1813" s="12"/>
      <c r="BE1813" s="12"/>
      <c r="BF1813" s="12"/>
      <c r="BG1813" s="12"/>
      <c r="BH1813" s="12"/>
      <c r="BI1813" s="12"/>
      <c r="BJ1813" s="12"/>
      <c r="BK1813" s="12"/>
    </row>
    <row r="1814" spans="33:63" x14ac:dyDescent="0.15">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E1814" s="12"/>
      <c r="BF1814" s="12"/>
      <c r="BG1814" s="12"/>
      <c r="BH1814" s="12"/>
      <c r="BI1814" s="12"/>
      <c r="BJ1814" s="12"/>
      <c r="BK1814" s="12"/>
    </row>
    <row r="1815" spans="33:63" x14ac:dyDescent="0.15">
      <c r="AG1815" s="12"/>
      <c r="AH1815" s="12"/>
      <c r="AI1815" s="12"/>
      <c r="AJ1815" s="12"/>
      <c r="AK1815" s="12"/>
      <c r="AL1815" s="12"/>
      <c r="AM1815" s="12"/>
      <c r="AN1815" s="12"/>
      <c r="AO1815" s="12"/>
      <c r="AP1815" s="12"/>
      <c r="AQ1815" s="12"/>
      <c r="AR1815" s="12"/>
      <c r="AS1815" s="12"/>
      <c r="AT1815" s="12"/>
      <c r="AU1815" s="12"/>
      <c r="AV1815" s="12"/>
      <c r="AW1815" s="12"/>
      <c r="AX1815" s="12"/>
      <c r="AY1815" s="12"/>
      <c r="AZ1815" s="12"/>
      <c r="BA1815" s="12"/>
      <c r="BB1815" s="12"/>
      <c r="BC1815" s="12"/>
      <c r="BE1815" s="12"/>
      <c r="BF1815" s="12"/>
      <c r="BG1815" s="12"/>
      <c r="BH1815" s="12"/>
      <c r="BI1815" s="12"/>
      <c r="BJ1815" s="12"/>
      <c r="BK1815" s="12"/>
    </row>
    <row r="1816" spans="33:63" x14ac:dyDescent="0.15">
      <c r="AG1816" s="12"/>
      <c r="AH1816" s="12"/>
      <c r="AI1816" s="12"/>
      <c r="AJ1816" s="12"/>
      <c r="AK1816" s="12"/>
      <c r="AL1816" s="12"/>
      <c r="AM1816" s="12"/>
      <c r="AN1816" s="12"/>
      <c r="AO1816" s="12"/>
      <c r="AP1816" s="12"/>
      <c r="AQ1816" s="12"/>
      <c r="AR1816" s="12"/>
      <c r="AS1816" s="12"/>
      <c r="AT1816" s="12"/>
      <c r="AU1816" s="12"/>
      <c r="AV1816" s="12"/>
      <c r="AW1816" s="12"/>
      <c r="AX1816" s="12"/>
      <c r="AY1816" s="12"/>
      <c r="AZ1816" s="12"/>
      <c r="BA1816" s="12"/>
      <c r="BB1816" s="12"/>
      <c r="BC1816" s="12"/>
      <c r="BE1816" s="12"/>
      <c r="BF1816" s="12"/>
      <c r="BG1816" s="12"/>
      <c r="BH1816" s="12"/>
      <c r="BI1816" s="12"/>
      <c r="BJ1816" s="12"/>
      <c r="BK1816" s="12"/>
    </row>
    <row r="1817" spans="33:63" x14ac:dyDescent="0.15">
      <c r="AG1817" s="12"/>
      <c r="AH1817" s="12"/>
      <c r="AI1817" s="12"/>
      <c r="AJ1817" s="12"/>
      <c r="AK1817" s="12"/>
      <c r="AL1817" s="12"/>
      <c r="AM1817" s="12"/>
      <c r="AN1817" s="12"/>
      <c r="AO1817" s="12"/>
      <c r="AP1817" s="12"/>
      <c r="AQ1817" s="12"/>
      <c r="AR1817" s="12"/>
      <c r="AS1817" s="12"/>
      <c r="AT1817" s="12"/>
      <c r="AU1817" s="12"/>
      <c r="AV1817" s="12"/>
      <c r="AW1817" s="12"/>
      <c r="AX1817" s="12"/>
      <c r="AY1817" s="12"/>
      <c r="AZ1817" s="12"/>
      <c r="BA1817" s="12"/>
      <c r="BB1817" s="12"/>
      <c r="BC1817" s="12"/>
      <c r="BE1817" s="12"/>
      <c r="BF1817" s="12"/>
      <c r="BG1817" s="12"/>
      <c r="BH1817" s="12"/>
      <c r="BI1817" s="12"/>
      <c r="BJ1817" s="12"/>
      <c r="BK1817" s="12"/>
    </row>
    <row r="1818" spans="33:63" x14ac:dyDescent="0.15">
      <c r="AG1818" s="12"/>
      <c r="AH1818" s="12"/>
      <c r="AI1818" s="12"/>
      <c r="AJ1818" s="12"/>
      <c r="AK1818" s="12"/>
      <c r="AL1818" s="12"/>
      <c r="AM1818" s="12"/>
      <c r="AN1818" s="12"/>
      <c r="AO1818" s="12"/>
      <c r="AP1818" s="12"/>
      <c r="AQ1818" s="12"/>
      <c r="AR1818" s="12"/>
      <c r="AS1818" s="12"/>
      <c r="AT1818" s="12"/>
      <c r="AU1818" s="12"/>
      <c r="AV1818" s="12"/>
      <c r="AW1818" s="12"/>
      <c r="AX1818" s="12"/>
      <c r="AY1818" s="12"/>
      <c r="AZ1818" s="12"/>
      <c r="BA1818" s="12"/>
      <c r="BB1818" s="12"/>
      <c r="BC1818" s="12"/>
      <c r="BE1818" s="12"/>
      <c r="BF1818" s="12"/>
      <c r="BG1818" s="12"/>
      <c r="BH1818" s="12"/>
      <c r="BI1818" s="12"/>
      <c r="BJ1818" s="12"/>
      <c r="BK1818" s="12"/>
    </row>
    <row r="1819" spans="33:63" x14ac:dyDescent="0.15">
      <c r="AG1819" s="12"/>
      <c r="AH1819" s="12"/>
      <c r="AI1819" s="12"/>
      <c r="AJ1819" s="12"/>
      <c r="AK1819" s="12"/>
      <c r="AL1819" s="12"/>
      <c r="AM1819" s="12"/>
      <c r="AN1819" s="12"/>
      <c r="AO1819" s="12"/>
      <c r="AP1819" s="12"/>
      <c r="AQ1819" s="12"/>
      <c r="AR1819" s="12"/>
      <c r="AS1819" s="12"/>
      <c r="AT1819" s="12"/>
      <c r="AU1819" s="12"/>
      <c r="AV1819" s="12"/>
      <c r="AW1819" s="12"/>
      <c r="AX1819" s="12"/>
      <c r="AY1819" s="12"/>
      <c r="AZ1819" s="12"/>
      <c r="BA1819" s="12"/>
      <c r="BB1819" s="12"/>
      <c r="BC1819" s="12"/>
      <c r="BE1819" s="12"/>
      <c r="BF1819" s="12"/>
      <c r="BG1819" s="12"/>
      <c r="BH1819" s="12"/>
      <c r="BI1819" s="12"/>
      <c r="BJ1819" s="12"/>
      <c r="BK1819" s="12"/>
    </row>
    <row r="1820" spans="33:63" x14ac:dyDescent="0.15">
      <c r="AG1820" s="12"/>
      <c r="AH1820" s="12"/>
      <c r="AI1820" s="12"/>
      <c r="AJ1820" s="12"/>
      <c r="AK1820" s="12"/>
      <c r="AL1820" s="12"/>
      <c r="AM1820" s="12"/>
      <c r="AN1820" s="12"/>
      <c r="AO1820" s="12"/>
      <c r="AP1820" s="12"/>
      <c r="AQ1820" s="12"/>
      <c r="AR1820" s="12"/>
      <c r="AS1820" s="12"/>
      <c r="AT1820" s="12"/>
      <c r="AU1820" s="12"/>
      <c r="AV1820" s="12"/>
      <c r="AW1820" s="12"/>
      <c r="AX1820" s="12"/>
      <c r="AY1820" s="12"/>
      <c r="AZ1820" s="12"/>
      <c r="BA1820" s="12"/>
      <c r="BB1820" s="12"/>
      <c r="BC1820" s="12"/>
      <c r="BE1820" s="12"/>
      <c r="BF1820" s="12"/>
      <c r="BG1820" s="12"/>
      <c r="BH1820" s="12"/>
      <c r="BI1820" s="12"/>
      <c r="BJ1820" s="12"/>
      <c r="BK1820" s="12"/>
    </row>
    <row r="1821" spans="33:63" x14ac:dyDescent="0.15">
      <c r="AG1821" s="12"/>
      <c r="AH1821" s="12"/>
      <c r="AI1821" s="12"/>
      <c r="AJ1821" s="12"/>
      <c r="AK1821" s="12"/>
      <c r="AL1821" s="12"/>
      <c r="AM1821" s="12"/>
      <c r="AN1821" s="12"/>
      <c r="AO1821" s="12"/>
      <c r="AP1821" s="12"/>
      <c r="AQ1821" s="12"/>
      <c r="AR1821" s="12"/>
      <c r="AS1821" s="12"/>
      <c r="AT1821" s="12"/>
      <c r="AU1821" s="12"/>
      <c r="AV1821" s="12"/>
      <c r="AW1821" s="12"/>
      <c r="AX1821" s="12"/>
      <c r="AY1821" s="12"/>
      <c r="AZ1821" s="12"/>
      <c r="BA1821" s="12"/>
      <c r="BB1821" s="12"/>
      <c r="BC1821" s="12"/>
      <c r="BE1821" s="12"/>
      <c r="BF1821" s="12"/>
      <c r="BG1821" s="12"/>
      <c r="BH1821" s="12"/>
      <c r="BI1821" s="12"/>
      <c r="BJ1821" s="12"/>
      <c r="BK1821" s="12"/>
    </row>
    <row r="1822" spans="33:63" x14ac:dyDescent="0.15">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E1822" s="12"/>
      <c r="BF1822" s="12"/>
      <c r="BG1822" s="12"/>
      <c r="BH1822" s="12"/>
      <c r="BI1822" s="12"/>
      <c r="BJ1822" s="12"/>
      <c r="BK1822" s="12"/>
    </row>
    <row r="1823" spans="33:63" x14ac:dyDescent="0.15">
      <c r="AG1823" s="12"/>
      <c r="AH1823" s="12"/>
      <c r="AI1823" s="12"/>
      <c r="AJ1823" s="12"/>
      <c r="AK1823" s="12"/>
      <c r="AL1823" s="12"/>
      <c r="AM1823" s="12"/>
      <c r="AN1823" s="12"/>
      <c r="AO1823" s="12"/>
      <c r="AP1823" s="12"/>
      <c r="AQ1823" s="12"/>
      <c r="AR1823" s="12"/>
      <c r="AS1823" s="12"/>
      <c r="AT1823" s="12"/>
      <c r="AU1823" s="12"/>
      <c r="AV1823" s="12"/>
      <c r="AW1823" s="12"/>
      <c r="AX1823" s="12"/>
      <c r="AY1823" s="12"/>
      <c r="AZ1823" s="12"/>
      <c r="BA1823" s="12"/>
      <c r="BB1823" s="12"/>
      <c r="BC1823" s="12"/>
      <c r="BE1823" s="12"/>
      <c r="BF1823" s="12"/>
      <c r="BG1823" s="12"/>
      <c r="BH1823" s="12"/>
      <c r="BI1823" s="12"/>
      <c r="BJ1823" s="12"/>
      <c r="BK1823" s="12"/>
    </row>
    <row r="1824" spans="33:63" x14ac:dyDescent="0.15">
      <c r="AG1824" s="12"/>
      <c r="AH1824" s="12"/>
      <c r="AI1824" s="12"/>
      <c r="AJ1824" s="12"/>
      <c r="AK1824" s="12"/>
      <c r="AL1824" s="12"/>
      <c r="AM1824" s="12"/>
      <c r="AN1824" s="12"/>
      <c r="AO1824" s="12"/>
      <c r="AP1824" s="12"/>
      <c r="AQ1824" s="12"/>
      <c r="AR1824" s="12"/>
      <c r="AS1824" s="12"/>
      <c r="AT1824" s="12"/>
      <c r="AU1824" s="12"/>
      <c r="AV1824" s="12"/>
      <c r="AW1824" s="12"/>
      <c r="AX1824" s="12"/>
      <c r="AY1824" s="12"/>
      <c r="AZ1824" s="12"/>
      <c r="BA1824" s="12"/>
      <c r="BB1824" s="12"/>
      <c r="BC1824" s="12"/>
      <c r="BE1824" s="12"/>
      <c r="BF1824" s="12"/>
      <c r="BG1824" s="12"/>
      <c r="BH1824" s="12"/>
      <c r="BI1824" s="12"/>
      <c r="BJ1824" s="12"/>
      <c r="BK1824" s="12"/>
    </row>
    <row r="1825" spans="33:63" x14ac:dyDescent="0.15">
      <c r="AG1825" s="12"/>
      <c r="AH1825" s="12"/>
      <c r="AI1825" s="12"/>
      <c r="AJ1825" s="12"/>
      <c r="AK1825" s="12"/>
      <c r="AL1825" s="12"/>
      <c r="AM1825" s="12"/>
      <c r="AN1825" s="12"/>
      <c r="AO1825" s="12"/>
      <c r="AP1825" s="12"/>
      <c r="AQ1825" s="12"/>
      <c r="AR1825" s="12"/>
      <c r="AS1825" s="12"/>
      <c r="AT1825" s="12"/>
      <c r="AU1825" s="12"/>
      <c r="AV1825" s="12"/>
      <c r="AW1825" s="12"/>
      <c r="AX1825" s="12"/>
      <c r="AY1825" s="12"/>
      <c r="AZ1825" s="12"/>
      <c r="BA1825" s="12"/>
      <c r="BB1825" s="12"/>
      <c r="BC1825" s="12"/>
      <c r="BE1825" s="12"/>
      <c r="BF1825" s="12"/>
      <c r="BG1825" s="12"/>
      <c r="BH1825" s="12"/>
      <c r="BI1825" s="12"/>
      <c r="BJ1825" s="12"/>
      <c r="BK1825" s="12"/>
    </row>
    <row r="1826" spans="33:63" x14ac:dyDescent="0.15">
      <c r="AG1826" s="12"/>
      <c r="AH1826" s="12"/>
      <c r="AI1826" s="12"/>
      <c r="AJ1826" s="12"/>
      <c r="AK1826" s="12"/>
      <c r="AL1826" s="12"/>
      <c r="AM1826" s="12"/>
      <c r="AN1826" s="12"/>
      <c r="AO1826" s="12"/>
      <c r="AP1826" s="12"/>
      <c r="AQ1826" s="12"/>
      <c r="AR1826" s="12"/>
      <c r="AS1826" s="12"/>
      <c r="AT1826" s="12"/>
      <c r="AU1826" s="12"/>
      <c r="AV1826" s="12"/>
      <c r="AW1826" s="12"/>
      <c r="AX1826" s="12"/>
      <c r="AY1826" s="12"/>
      <c r="AZ1826" s="12"/>
      <c r="BA1826" s="12"/>
      <c r="BB1826" s="12"/>
      <c r="BC1826" s="12"/>
      <c r="BE1826" s="12"/>
      <c r="BF1826" s="12"/>
      <c r="BG1826" s="12"/>
      <c r="BH1826" s="12"/>
      <c r="BI1826" s="12"/>
      <c r="BJ1826" s="12"/>
      <c r="BK1826" s="12"/>
    </row>
    <row r="1827" spans="33:63" x14ac:dyDescent="0.15">
      <c r="AG1827" s="12"/>
      <c r="AH1827" s="12"/>
      <c r="AI1827" s="12"/>
      <c r="AJ1827" s="12"/>
      <c r="AK1827" s="12"/>
      <c r="AL1827" s="12"/>
      <c r="AM1827" s="12"/>
      <c r="AN1827" s="12"/>
      <c r="AO1827" s="12"/>
      <c r="AP1827" s="12"/>
      <c r="AQ1827" s="12"/>
      <c r="AR1827" s="12"/>
      <c r="AS1827" s="12"/>
      <c r="AT1827" s="12"/>
      <c r="AU1827" s="12"/>
      <c r="AV1827" s="12"/>
      <c r="AW1827" s="12"/>
      <c r="AX1827" s="12"/>
      <c r="AY1827" s="12"/>
      <c r="AZ1827" s="12"/>
      <c r="BA1827" s="12"/>
      <c r="BB1827" s="12"/>
      <c r="BC1827" s="12"/>
      <c r="BE1827" s="12"/>
      <c r="BF1827" s="12"/>
      <c r="BG1827" s="12"/>
      <c r="BH1827" s="12"/>
      <c r="BI1827" s="12"/>
      <c r="BJ1827" s="12"/>
      <c r="BK1827" s="12"/>
    </row>
    <row r="1828" spans="33:63" x14ac:dyDescent="0.15">
      <c r="AG1828" s="12"/>
      <c r="AH1828" s="12"/>
      <c r="AI1828" s="12"/>
      <c r="AJ1828" s="12"/>
      <c r="AK1828" s="12"/>
      <c r="AL1828" s="12"/>
      <c r="AM1828" s="12"/>
      <c r="AN1828" s="12"/>
      <c r="AO1828" s="12"/>
      <c r="AP1828" s="12"/>
      <c r="AQ1828" s="12"/>
      <c r="AR1828" s="12"/>
      <c r="AS1828" s="12"/>
      <c r="AT1828" s="12"/>
      <c r="AU1828" s="12"/>
      <c r="AV1828" s="12"/>
      <c r="AW1828" s="12"/>
      <c r="AX1828" s="12"/>
      <c r="AY1828" s="12"/>
      <c r="AZ1828" s="12"/>
      <c r="BA1828" s="12"/>
      <c r="BB1828" s="12"/>
      <c r="BC1828" s="12"/>
      <c r="BE1828" s="12"/>
      <c r="BF1828" s="12"/>
      <c r="BG1828" s="12"/>
      <c r="BH1828" s="12"/>
      <c r="BI1828" s="12"/>
      <c r="BJ1828" s="12"/>
      <c r="BK1828" s="12"/>
    </row>
    <row r="1829" spans="33:63" x14ac:dyDescent="0.15">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c r="BB1829" s="12"/>
      <c r="BC1829" s="12"/>
      <c r="BE1829" s="12"/>
      <c r="BF1829" s="12"/>
      <c r="BG1829" s="12"/>
      <c r="BH1829" s="12"/>
      <c r="BI1829" s="12"/>
      <c r="BJ1829" s="12"/>
      <c r="BK1829" s="12"/>
    </row>
    <row r="1830" spans="33:63" x14ac:dyDescent="0.15">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E1830" s="12"/>
      <c r="BF1830" s="12"/>
      <c r="BG1830" s="12"/>
      <c r="BH1830" s="12"/>
      <c r="BI1830" s="12"/>
      <c r="BJ1830" s="12"/>
      <c r="BK1830" s="12"/>
    </row>
    <row r="1831" spans="33:63" x14ac:dyDescent="0.15">
      <c r="AG1831" s="12"/>
      <c r="AH1831" s="12"/>
      <c r="AI1831" s="12"/>
      <c r="AJ1831" s="12"/>
      <c r="AK1831" s="12"/>
      <c r="AL1831" s="12"/>
      <c r="AM1831" s="12"/>
      <c r="AN1831" s="12"/>
      <c r="AO1831" s="12"/>
      <c r="AP1831" s="12"/>
      <c r="AQ1831" s="12"/>
      <c r="AR1831" s="12"/>
      <c r="AS1831" s="12"/>
      <c r="AT1831" s="12"/>
      <c r="AU1831" s="12"/>
      <c r="AV1831" s="12"/>
      <c r="AW1831" s="12"/>
      <c r="AX1831" s="12"/>
      <c r="AY1831" s="12"/>
      <c r="AZ1831" s="12"/>
      <c r="BA1831" s="12"/>
      <c r="BB1831" s="12"/>
      <c r="BC1831" s="12"/>
      <c r="BE1831" s="12"/>
      <c r="BF1831" s="12"/>
      <c r="BG1831" s="12"/>
      <c r="BH1831" s="12"/>
      <c r="BI1831" s="12"/>
      <c r="BJ1831" s="12"/>
      <c r="BK1831" s="12"/>
    </row>
    <row r="1832" spans="33:63" x14ac:dyDescent="0.15">
      <c r="AG1832" s="12"/>
      <c r="AH1832" s="12"/>
      <c r="AI1832" s="12"/>
      <c r="AJ1832" s="12"/>
      <c r="AK1832" s="12"/>
      <c r="AL1832" s="12"/>
      <c r="AM1832" s="12"/>
      <c r="AN1832" s="12"/>
      <c r="AO1832" s="12"/>
      <c r="AP1832" s="12"/>
      <c r="AQ1832" s="12"/>
      <c r="AR1832" s="12"/>
      <c r="AS1832" s="12"/>
      <c r="AT1832" s="12"/>
      <c r="AU1832" s="12"/>
      <c r="AV1832" s="12"/>
      <c r="AW1832" s="12"/>
      <c r="AX1832" s="12"/>
      <c r="AY1832" s="12"/>
      <c r="AZ1832" s="12"/>
      <c r="BA1832" s="12"/>
      <c r="BB1832" s="12"/>
      <c r="BC1832" s="12"/>
      <c r="BE1832" s="12"/>
      <c r="BF1832" s="12"/>
      <c r="BG1832" s="12"/>
      <c r="BH1832" s="12"/>
      <c r="BI1832" s="12"/>
      <c r="BJ1832" s="12"/>
      <c r="BK1832" s="12"/>
    </row>
    <row r="1833" spans="33:63" x14ac:dyDescent="0.15">
      <c r="AG1833" s="12"/>
      <c r="AH1833" s="12"/>
      <c r="AI1833" s="12"/>
      <c r="AJ1833" s="12"/>
      <c r="AK1833" s="12"/>
      <c r="AL1833" s="12"/>
      <c r="AM1833" s="12"/>
      <c r="AN1833" s="12"/>
      <c r="AO1833" s="12"/>
      <c r="AP1833" s="12"/>
      <c r="AQ1833" s="12"/>
      <c r="AR1833" s="12"/>
      <c r="AS1833" s="12"/>
      <c r="AT1833" s="12"/>
      <c r="AU1833" s="12"/>
      <c r="AV1833" s="12"/>
      <c r="AW1833" s="12"/>
      <c r="AX1833" s="12"/>
      <c r="AY1833" s="12"/>
      <c r="AZ1833" s="12"/>
      <c r="BA1833" s="12"/>
      <c r="BB1833" s="12"/>
      <c r="BC1833" s="12"/>
      <c r="BE1833" s="12"/>
      <c r="BF1833" s="12"/>
      <c r="BG1833" s="12"/>
      <c r="BH1833" s="12"/>
      <c r="BI1833" s="12"/>
      <c r="BJ1833" s="12"/>
      <c r="BK1833" s="12"/>
    </row>
    <row r="1834" spans="33:63" x14ac:dyDescent="0.15">
      <c r="AG1834" s="12"/>
      <c r="AH1834" s="12"/>
      <c r="AI1834" s="12"/>
      <c r="AJ1834" s="12"/>
      <c r="AK1834" s="12"/>
      <c r="AL1834" s="12"/>
      <c r="AM1834" s="12"/>
      <c r="AN1834" s="12"/>
      <c r="AO1834" s="12"/>
      <c r="AP1834" s="12"/>
      <c r="AQ1834" s="12"/>
      <c r="AR1834" s="12"/>
      <c r="AS1834" s="12"/>
      <c r="AT1834" s="12"/>
      <c r="AU1834" s="12"/>
      <c r="AV1834" s="12"/>
      <c r="AW1834" s="12"/>
      <c r="AX1834" s="12"/>
      <c r="AY1834" s="12"/>
      <c r="AZ1834" s="12"/>
      <c r="BA1834" s="12"/>
      <c r="BB1834" s="12"/>
      <c r="BC1834" s="12"/>
      <c r="BE1834" s="12"/>
      <c r="BF1834" s="12"/>
      <c r="BG1834" s="12"/>
      <c r="BH1834" s="12"/>
      <c r="BI1834" s="12"/>
      <c r="BJ1834" s="12"/>
      <c r="BK1834" s="12"/>
    </row>
    <row r="1835" spans="33:63" x14ac:dyDescent="0.15">
      <c r="AG1835" s="12"/>
      <c r="AH1835" s="12"/>
      <c r="AI1835" s="12"/>
      <c r="AJ1835" s="12"/>
      <c r="AK1835" s="12"/>
      <c r="AL1835" s="12"/>
      <c r="AM1835" s="12"/>
      <c r="AN1835" s="12"/>
      <c r="AO1835" s="12"/>
      <c r="AP1835" s="12"/>
      <c r="AQ1835" s="12"/>
      <c r="AR1835" s="12"/>
      <c r="AS1835" s="12"/>
      <c r="AT1835" s="12"/>
      <c r="AU1835" s="12"/>
      <c r="AV1835" s="12"/>
      <c r="AW1835" s="12"/>
      <c r="AX1835" s="12"/>
      <c r="AY1835" s="12"/>
      <c r="AZ1835" s="12"/>
      <c r="BA1835" s="12"/>
      <c r="BB1835" s="12"/>
      <c r="BC1835" s="12"/>
      <c r="BE1835" s="12"/>
      <c r="BF1835" s="12"/>
      <c r="BG1835" s="12"/>
      <c r="BH1835" s="12"/>
      <c r="BI1835" s="12"/>
      <c r="BJ1835" s="12"/>
      <c r="BK1835" s="12"/>
    </row>
    <row r="1836" spans="33:63" x14ac:dyDescent="0.15">
      <c r="AG1836" s="12"/>
      <c r="AH1836" s="12"/>
      <c r="AI1836" s="12"/>
      <c r="AJ1836" s="12"/>
      <c r="AK1836" s="12"/>
      <c r="AL1836" s="12"/>
      <c r="AM1836" s="12"/>
      <c r="AN1836" s="12"/>
      <c r="AO1836" s="12"/>
      <c r="AP1836" s="12"/>
      <c r="AQ1836" s="12"/>
      <c r="AR1836" s="12"/>
      <c r="AS1836" s="12"/>
      <c r="AT1836" s="12"/>
      <c r="AU1836" s="12"/>
      <c r="AV1836" s="12"/>
      <c r="AW1836" s="12"/>
      <c r="AX1836" s="12"/>
      <c r="AY1836" s="12"/>
      <c r="AZ1836" s="12"/>
      <c r="BA1836" s="12"/>
      <c r="BB1836" s="12"/>
      <c r="BC1836" s="12"/>
      <c r="BE1836" s="12"/>
      <c r="BF1836" s="12"/>
      <c r="BG1836" s="12"/>
      <c r="BH1836" s="12"/>
      <c r="BI1836" s="12"/>
      <c r="BJ1836" s="12"/>
      <c r="BK1836" s="12"/>
    </row>
    <row r="1837" spans="33:63" x14ac:dyDescent="0.15">
      <c r="AG1837" s="12"/>
      <c r="AH1837" s="12"/>
      <c r="AI1837" s="12"/>
      <c r="AJ1837" s="12"/>
      <c r="AK1837" s="12"/>
      <c r="AL1837" s="12"/>
      <c r="AM1837" s="12"/>
      <c r="AN1837" s="12"/>
      <c r="AO1837" s="12"/>
      <c r="AP1837" s="12"/>
      <c r="AQ1837" s="12"/>
      <c r="AR1837" s="12"/>
      <c r="AS1837" s="12"/>
      <c r="AT1837" s="12"/>
      <c r="AU1837" s="12"/>
      <c r="AV1837" s="12"/>
      <c r="AW1837" s="12"/>
      <c r="AX1837" s="12"/>
      <c r="AY1837" s="12"/>
      <c r="AZ1837" s="12"/>
      <c r="BA1837" s="12"/>
      <c r="BB1837" s="12"/>
      <c r="BC1837" s="12"/>
      <c r="BE1837" s="12"/>
      <c r="BF1837" s="12"/>
      <c r="BG1837" s="12"/>
      <c r="BH1837" s="12"/>
      <c r="BI1837" s="12"/>
      <c r="BJ1837" s="12"/>
      <c r="BK1837" s="12"/>
    </row>
    <row r="1838" spans="33:63" x14ac:dyDescent="0.15">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E1838" s="12"/>
      <c r="BF1838" s="12"/>
      <c r="BG1838" s="12"/>
      <c r="BH1838" s="12"/>
      <c r="BI1838" s="12"/>
      <c r="BJ1838" s="12"/>
      <c r="BK1838" s="12"/>
    </row>
    <row r="1839" spans="33:63" x14ac:dyDescent="0.15">
      <c r="AG1839" s="12"/>
      <c r="AH1839" s="12"/>
      <c r="AI1839" s="12"/>
      <c r="AJ1839" s="12"/>
      <c r="AK1839" s="12"/>
      <c r="AL1839" s="12"/>
      <c r="AM1839" s="12"/>
      <c r="AN1839" s="12"/>
      <c r="AO1839" s="12"/>
      <c r="AP1839" s="12"/>
      <c r="AQ1839" s="12"/>
      <c r="AR1839" s="12"/>
      <c r="AS1839" s="12"/>
      <c r="AT1839" s="12"/>
      <c r="AU1839" s="12"/>
      <c r="AV1839" s="12"/>
      <c r="AW1839" s="12"/>
      <c r="AX1839" s="12"/>
      <c r="AY1839" s="12"/>
      <c r="AZ1839" s="12"/>
      <c r="BA1839" s="12"/>
      <c r="BB1839" s="12"/>
      <c r="BC1839" s="12"/>
      <c r="BE1839" s="12"/>
      <c r="BF1839" s="12"/>
      <c r="BG1839" s="12"/>
      <c r="BH1839" s="12"/>
      <c r="BI1839" s="12"/>
      <c r="BJ1839" s="12"/>
      <c r="BK1839" s="12"/>
    </row>
    <row r="1840" spans="33:63" x14ac:dyDescent="0.15">
      <c r="AG1840" s="12"/>
      <c r="AH1840" s="12"/>
      <c r="AI1840" s="12"/>
      <c r="AJ1840" s="12"/>
      <c r="AK1840" s="12"/>
      <c r="AL1840" s="12"/>
      <c r="AM1840" s="12"/>
      <c r="AN1840" s="12"/>
      <c r="AO1840" s="12"/>
      <c r="AP1840" s="12"/>
      <c r="AQ1840" s="12"/>
      <c r="AR1840" s="12"/>
      <c r="AS1840" s="12"/>
      <c r="AT1840" s="12"/>
      <c r="AU1840" s="12"/>
      <c r="AV1840" s="12"/>
      <c r="AW1840" s="12"/>
      <c r="AX1840" s="12"/>
      <c r="AY1840" s="12"/>
      <c r="AZ1840" s="12"/>
      <c r="BA1840" s="12"/>
      <c r="BB1840" s="12"/>
      <c r="BC1840" s="12"/>
      <c r="BE1840" s="12"/>
      <c r="BF1840" s="12"/>
      <c r="BG1840" s="12"/>
      <c r="BH1840" s="12"/>
      <c r="BI1840" s="12"/>
      <c r="BJ1840" s="12"/>
      <c r="BK1840" s="12"/>
    </row>
    <row r="1841" spans="33:63" x14ac:dyDescent="0.15">
      <c r="AG1841" s="12"/>
      <c r="AH1841" s="12"/>
      <c r="AI1841" s="12"/>
      <c r="AJ1841" s="12"/>
      <c r="AK1841" s="12"/>
      <c r="AL1841" s="12"/>
      <c r="AM1841" s="12"/>
      <c r="AN1841" s="12"/>
      <c r="AO1841" s="12"/>
      <c r="AP1841" s="12"/>
      <c r="AQ1841" s="12"/>
      <c r="AR1841" s="12"/>
      <c r="AS1841" s="12"/>
      <c r="AT1841" s="12"/>
      <c r="AU1841" s="12"/>
      <c r="AV1841" s="12"/>
      <c r="AW1841" s="12"/>
      <c r="AX1841" s="12"/>
      <c r="AY1841" s="12"/>
      <c r="AZ1841" s="12"/>
      <c r="BA1841" s="12"/>
      <c r="BB1841" s="12"/>
      <c r="BC1841" s="12"/>
      <c r="BE1841" s="12"/>
      <c r="BF1841" s="12"/>
      <c r="BG1841" s="12"/>
      <c r="BH1841" s="12"/>
      <c r="BI1841" s="12"/>
      <c r="BJ1841" s="12"/>
      <c r="BK1841" s="12"/>
    </row>
    <row r="1842" spans="33:63" x14ac:dyDescent="0.15">
      <c r="AG1842" s="12"/>
      <c r="AH1842" s="12"/>
      <c r="AI1842" s="12"/>
      <c r="AJ1842" s="12"/>
      <c r="AK1842" s="12"/>
      <c r="AL1842" s="12"/>
      <c r="AM1842" s="12"/>
      <c r="AN1842" s="12"/>
      <c r="AO1842" s="12"/>
      <c r="AP1842" s="12"/>
      <c r="AQ1842" s="12"/>
      <c r="AR1842" s="12"/>
      <c r="AS1842" s="12"/>
      <c r="AT1842" s="12"/>
      <c r="AU1842" s="12"/>
      <c r="AV1842" s="12"/>
      <c r="AW1842" s="12"/>
      <c r="AX1842" s="12"/>
      <c r="AY1842" s="12"/>
      <c r="AZ1842" s="12"/>
      <c r="BA1842" s="12"/>
      <c r="BB1842" s="12"/>
      <c r="BC1842" s="12"/>
      <c r="BE1842" s="12"/>
      <c r="BF1842" s="12"/>
      <c r="BG1842" s="12"/>
      <c r="BH1842" s="12"/>
      <c r="BI1842" s="12"/>
      <c r="BJ1842" s="12"/>
      <c r="BK1842" s="12"/>
    </row>
    <row r="1843" spans="33:63" x14ac:dyDescent="0.15">
      <c r="AG1843" s="12"/>
      <c r="AH1843" s="12"/>
      <c r="AI1843" s="12"/>
      <c r="AJ1843" s="12"/>
      <c r="AK1843" s="12"/>
      <c r="AL1843" s="12"/>
      <c r="AM1843" s="12"/>
      <c r="AN1843" s="12"/>
      <c r="AO1843" s="12"/>
      <c r="AP1843" s="12"/>
      <c r="AQ1843" s="12"/>
      <c r="AR1843" s="12"/>
      <c r="AS1843" s="12"/>
      <c r="AT1843" s="12"/>
      <c r="AU1843" s="12"/>
      <c r="AV1843" s="12"/>
      <c r="AW1843" s="12"/>
      <c r="AX1843" s="12"/>
      <c r="AY1843" s="12"/>
      <c r="AZ1843" s="12"/>
      <c r="BA1843" s="12"/>
      <c r="BB1843" s="12"/>
      <c r="BC1843" s="12"/>
      <c r="BE1843" s="12"/>
      <c r="BF1843" s="12"/>
      <c r="BG1843" s="12"/>
      <c r="BH1843" s="12"/>
      <c r="BI1843" s="12"/>
      <c r="BJ1843" s="12"/>
      <c r="BK1843" s="12"/>
    </row>
    <row r="1844" spans="33:63" x14ac:dyDescent="0.15">
      <c r="AG1844" s="12"/>
      <c r="AH1844" s="12"/>
      <c r="AI1844" s="12"/>
      <c r="AJ1844" s="12"/>
      <c r="AK1844" s="12"/>
      <c r="AL1844" s="12"/>
      <c r="AM1844" s="12"/>
      <c r="AN1844" s="12"/>
      <c r="AO1844" s="12"/>
      <c r="AP1844" s="12"/>
      <c r="AQ1844" s="12"/>
      <c r="AR1844" s="12"/>
      <c r="AS1844" s="12"/>
      <c r="AT1844" s="12"/>
      <c r="AU1844" s="12"/>
      <c r="AV1844" s="12"/>
      <c r="AW1844" s="12"/>
      <c r="AX1844" s="12"/>
      <c r="AY1844" s="12"/>
      <c r="AZ1844" s="12"/>
      <c r="BA1844" s="12"/>
      <c r="BB1844" s="12"/>
      <c r="BC1844" s="12"/>
      <c r="BE1844" s="12"/>
      <c r="BF1844" s="12"/>
      <c r="BG1844" s="12"/>
      <c r="BH1844" s="12"/>
      <c r="BI1844" s="12"/>
      <c r="BJ1844" s="12"/>
      <c r="BK1844" s="12"/>
    </row>
    <row r="1845" spans="33:63" x14ac:dyDescent="0.15">
      <c r="AG1845" s="12"/>
      <c r="AH1845" s="12"/>
      <c r="AI1845" s="12"/>
      <c r="AJ1845" s="12"/>
      <c r="AK1845" s="12"/>
      <c r="AL1845" s="12"/>
      <c r="AM1845" s="12"/>
      <c r="AN1845" s="12"/>
      <c r="AO1845" s="12"/>
      <c r="AP1845" s="12"/>
      <c r="AQ1845" s="12"/>
      <c r="AR1845" s="12"/>
      <c r="AS1845" s="12"/>
      <c r="AT1845" s="12"/>
      <c r="AU1845" s="12"/>
      <c r="AV1845" s="12"/>
      <c r="AW1845" s="12"/>
      <c r="AX1845" s="12"/>
      <c r="AY1845" s="12"/>
      <c r="AZ1845" s="12"/>
      <c r="BA1845" s="12"/>
      <c r="BB1845" s="12"/>
      <c r="BC1845" s="12"/>
      <c r="BE1845" s="12"/>
      <c r="BF1845" s="12"/>
      <c r="BG1845" s="12"/>
      <c r="BH1845" s="12"/>
      <c r="BI1845" s="12"/>
      <c r="BJ1845" s="12"/>
      <c r="BK1845" s="12"/>
    </row>
    <row r="1846" spans="33:63" x14ac:dyDescent="0.15">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E1846" s="12"/>
      <c r="BF1846" s="12"/>
      <c r="BG1846" s="12"/>
      <c r="BH1846" s="12"/>
      <c r="BI1846" s="12"/>
      <c r="BJ1846" s="12"/>
      <c r="BK1846" s="12"/>
    </row>
    <row r="1847" spans="33:63" x14ac:dyDescent="0.15">
      <c r="AG1847" s="12"/>
      <c r="AH1847" s="12"/>
      <c r="AI1847" s="12"/>
      <c r="AJ1847" s="12"/>
      <c r="AK1847" s="12"/>
      <c r="AL1847" s="12"/>
      <c r="AM1847" s="12"/>
      <c r="AN1847" s="12"/>
      <c r="AO1847" s="12"/>
      <c r="AP1847" s="12"/>
      <c r="AQ1847" s="12"/>
      <c r="AR1847" s="12"/>
      <c r="AS1847" s="12"/>
      <c r="AT1847" s="12"/>
      <c r="AU1847" s="12"/>
      <c r="AV1847" s="12"/>
      <c r="AW1847" s="12"/>
      <c r="AX1847" s="12"/>
      <c r="AY1847" s="12"/>
      <c r="AZ1847" s="12"/>
      <c r="BA1847" s="12"/>
      <c r="BB1847" s="12"/>
      <c r="BC1847" s="12"/>
      <c r="BE1847" s="12"/>
      <c r="BF1847" s="12"/>
      <c r="BG1847" s="12"/>
      <c r="BH1847" s="12"/>
      <c r="BI1847" s="12"/>
      <c r="BJ1847" s="12"/>
      <c r="BK1847" s="12"/>
    </row>
    <row r="1848" spans="33:63" x14ac:dyDescent="0.15">
      <c r="AG1848" s="12"/>
      <c r="AH1848" s="12"/>
      <c r="AI1848" s="12"/>
      <c r="AJ1848" s="12"/>
      <c r="AK1848" s="12"/>
      <c r="AL1848" s="12"/>
      <c r="AM1848" s="12"/>
      <c r="AN1848" s="12"/>
      <c r="AO1848" s="12"/>
      <c r="AP1848" s="12"/>
      <c r="AQ1848" s="12"/>
      <c r="AR1848" s="12"/>
      <c r="AS1848" s="12"/>
      <c r="AT1848" s="12"/>
      <c r="AU1848" s="12"/>
      <c r="AV1848" s="12"/>
      <c r="AW1848" s="12"/>
      <c r="AX1848" s="12"/>
      <c r="AY1848" s="12"/>
      <c r="AZ1848" s="12"/>
      <c r="BA1848" s="12"/>
      <c r="BB1848" s="12"/>
      <c r="BC1848" s="12"/>
      <c r="BE1848" s="12"/>
      <c r="BF1848" s="12"/>
      <c r="BG1848" s="12"/>
      <c r="BH1848" s="12"/>
      <c r="BI1848" s="12"/>
      <c r="BJ1848" s="12"/>
      <c r="BK1848" s="12"/>
    </row>
    <row r="1849" spans="33:63" x14ac:dyDescent="0.15">
      <c r="AG1849" s="12"/>
      <c r="AH1849" s="12"/>
      <c r="AI1849" s="12"/>
      <c r="AJ1849" s="12"/>
      <c r="AK1849" s="12"/>
      <c r="AL1849" s="12"/>
      <c r="AM1849" s="12"/>
      <c r="AN1849" s="12"/>
      <c r="AO1849" s="12"/>
      <c r="AP1849" s="12"/>
      <c r="AQ1849" s="12"/>
      <c r="AR1849" s="12"/>
      <c r="AS1849" s="12"/>
      <c r="AT1849" s="12"/>
      <c r="AU1849" s="12"/>
      <c r="AV1849" s="12"/>
      <c r="AW1849" s="12"/>
      <c r="AX1849" s="12"/>
      <c r="AY1849" s="12"/>
      <c r="AZ1849" s="12"/>
      <c r="BA1849" s="12"/>
      <c r="BB1849" s="12"/>
      <c r="BC1849" s="12"/>
      <c r="BE1849" s="12"/>
      <c r="BF1849" s="12"/>
      <c r="BG1849" s="12"/>
      <c r="BH1849" s="12"/>
      <c r="BI1849" s="12"/>
      <c r="BJ1849" s="12"/>
      <c r="BK1849" s="12"/>
    </row>
    <row r="1850" spans="33:63" x14ac:dyDescent="0.15">
      <c r="AG1850" s="12"/>
      <c r="AH1850" s="12"/>
      <c r="AI1850" s="12"/>
      <c r="AJ1850" s="12"/>
      <c r="AK1850" s="12"/>
      <c r="AL1850" s="12"/>
      <c r="AM1850" s="12"/>
      <c r="AN1850" s="12"/>
      <c r="AO1850" s="12"/>
      <c r="AP1850" s="12"/>
      <c r="AQ1850" s="12"/>
      <c r="AR1850" s="12"/>
      <c r="AS1850" s="12"/>
      <c r="AT1850" s="12"/>
      <c r="AU1850" s="12"/>
      <c r="AV1850" s="12"/>
      <c r="AW1850" s="12"/>
      <c r="AX1850" s="12"/>
      <c r="AY1850" s="12"/>
      <c r="AZ1850" s="12"/>
      <c r="BA1850" s="12"/>
      <c r="BB1850" s="12"/>
      <c r="BC1850" s="12"/>
      <c r="BE1850" s="12"/>
      <c r="BF1850" s="12"/>
      <c r="BG1850" s="12"/>
      <c r="BH1850" s="12"/>
      <c r="BI1850" s="12"/>
      <c r="BJ1850" s="12"/>
      <c r="BK1850" s="12"/>
    </row>
    <row r="1851" spans="33:63" x14ac:dyDescent="0.15">
      <c r="AG1851" s="12"/>
      <c r="AH1851" s="12"/>
      <c r="AI1851" s="12"/>
      <c r="AJ1851" s="12"/>
      <c r="AK1851" s="12"/>
      <c r="AL1851" s="12"/>
      <c r="AM1851" s="12"/>
      <c r="AN1851" s="12"/>
      <c r="AO1851" s="12"/>
      <c r="AP1851" s="12"/>
      <c r="AQ1851" s="12"/>
      <c r="AR1851" s="12"/>
      <c r="AS1851" s="12"/>
      <c r="AT1851" s="12"/>
      <c r="AU1851" s="12"/>
      <c r="AV1851" s="12"/>
      <c r="AW1851" s="12"/>
      <c r="AX1851" s="12"/>
      <c r="AY1851" s="12"/>
      <c r="AZ1851" s="12"/>
      <c r="BA1851" s="12"/>
      <c r="BB1851" s="12"/>
      <c r="BC1851" s="12"/>
      <c r="BE1851" s="12"/>
      <c r="BF1851" s="12"/>
      <c r="BG1851" s="12"/>
      <c r="BH1851" s="12"/>
      <c r="BI1851" s="12"/>
      <c r="BJ1851" s="12"/>
      <c r="BK1851" s="12"/>
    </row>
    <row r="1852" spans="33:63" x14ac:dyDescent="0.15">
      <c r="AG1852" s="12"/>
      <c r="AH1852" s="12"/>
      <c r="AI1852" s="12"/>
      <c r="AJ1852" s="12"/>
      <c r="AK1852" s="12"/>
      <c r="AL1852" s="12"/>
      <c r="AM1852" s="12"/>
      <c r="AN1852" s="12"/>
      <c r="AO1852" s="12"/>
      <c r="AP1852" s="12"/>
      <c r="AQ1852" s="12"/>
      <c r="AR1852" s="12"/>
      <c r="AS1852" s="12"/>
      <c r="AT1852" s="12"/>
      <c r="AU1852" s="12"/>
      <c r="AV1852" s="12"/>
      <c r="AW1852" s="12"/>
      <c r="AX1852" s="12"/>
      <c r="AY1852" s="12"/>
      <c r="AZ1852" s="12"/>
      <c r="BA1852" s="12"/>
      <c r="BB1852" s="12"/>
      <c r="BC1852" s="12"/>
      <c r="BE1852" s="12"/>
      <c r="BF1852" s="12"/>
      <c r="BG1852" s="12"/>
      <c r="BH1852" s="12"/>
      <c r="BI1852" s="12"/>
      <c r="BJ1852" s="12"/>
      <c r="BK1852" s="12"/>
    </row>
    <row r="1853" spans="33:63" x14ac:dyDescent="0.15">
      <c r="AG1853" s="12"/>
      <c r="AH1853" s="12"/>
      <c r="AI1853" s="12"/>
      <c r="AJ1853" s="12"/>
      <c r="AK1853" s="12"/>
      <c r="AL1853" s="12"/>
      <c r="AM1853" s="12"/>
      <c r="AN1853" s="12"/>
      <c r="AO1853" s="12"/>
      <c r="AP1853" s="12"/>
      <c r="AQ1853" s="12"/>
      <c r="AR1853" s="12"/>
      <c r="AS1853" s="12"/>
      <c r="AT1853" s="12"/>
      <c r="AU1853" s="12"/>
      <c r="AV1853" s="12"/>
      <c r="AW1853" s="12"/>
      <c r="AX1853" s="12"/>
      <c r="AY1853" s="12"/>
      <c r="AZ1853" s="12"/>
      <c r="BA1853" s="12"/>
      <c r="BB1853" s="12"/>
      <c r="BC1853" s="12"/>
      <c r="BE1853" s="12"/>
      <c r="BF1853" s="12"/>
      <c r="BG1853" s="12"/>
      <c r="BH1853" s="12"/>
      <c r="BI1853" s="12"/>
      <c r="BJ1853" s="12"/>
      <c r="BK1853" s="12"/>
    </row>
    <row r="1854" spans="33:63" x14ac:dyDescent="0.15">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E1854" s="12"/>
      <c r="BF1854" s="12"/>
      <c r="BG1854" s="12"/>
      <c r="BH1854" s="12"/>
      <c r="BI1854" s="12"/>
      <c r="BJ1854" s="12"/>
      <c r="BK1854" s="12"/>
    </row>
    <row r="1855" spans="33:63" x14ac:dyDescent="0.15">
      <c r="AG1855" s="12"/>
      <c r="AH1855" s="12"/>
      <c r="AI1855" s="12"/>
      <c r="AJ1855" s="12"/>
      <c r="AK1855" s="12"/>
      <c r="AL1855" s="12"/>
      <c r="AM1855" s="12"/>
      <c r="AN1855" s="12"/>
      <c r="AO1855" s="12"/>
      <c r="AP1855" s="12"/>
      <c r="AQ1855" s="12"/>
      <c r="AR1855" s="12"/>
      <c r="AS1855" s="12"/>
      <c r="AT1855" s="12"/>
      <c r="AU1855" s="12"/>
      <c r="AV1855" s="12"/>
      <c r="AW1855" s="12"/>
      <c r="AX1855" s="12"/>
      <c r="AY1855" s="12"/>
      <c r="AZ1855" s="12"/>
      <c r="BA1855" s="12"/>
      <c r="BB1855" s="12"/>
      <c r="BC1855" s="12"/>
      <c r="BE1855" s="12"/>
      <c r="BF1855" s="12"/>
      <c r="BG1855" s="12"/>
      <c r="BH1855" s="12"/>
      <c r="BI1855" s="12"/>
      <c r="BJ1855" s="12"/>
      <c r="BK1855" s="12"/>
    </row>
    <row r="1856" spans="33:63" x14ac:dyDescent="0.15">
      <c r="AG1856" s="12"/>
      <c r="AH1856" s="12"/>
      <c r="AI1856" s="12"/>
      <c r="AJ1856" s="12"/>
      <c r="AK1856" s="12"/>
      <c r="AL1856" s="12"/>
      <c r="AM1856" s="12"/>
      <c r="AN1856" s="12"/>
      <c r="AO1856" s="12"/>
      <c r="AP1856" s="12"/>
      <c r="AQ1856" s="12"/>
      <c r="AR1856" s="12"/>
      <c r="AS1856" s="12"/>
      <c r="AT1856" s="12"/>
      <c r="AU1856" s="12"/>
      <c r="AV1856" s="12"/>
      <c r="AW1856" s="12"/>
      <c r="AX1856" s="12"/>
      <c r="AY1856" s="12"/>
      <c r="AZ1856" s="12"/>
      <c r="BA1856" s="12"/>
      <c r="BB1856" s="12"/>
      <c r="BC1856" s="12"/>
      <c r="BE1856" s="12"/>
      <c r="BF1856" s="12"/>
      <c r="BG1856" s="12"/>
      <c r="BH1856" s="12"/>
      <c r="BI1856" s="12"/>
      <c r="BJ1856" s="12"/>
      <c r="BK1856" s="12"/>
    </row>
    <row r="1857" spans="33:63" x14ac:dyDescent="0.15">
      <c r="AG1857" s="12"/>
      <c r="AH1857" s="12"/>
      <c r="AI1857" s="12"/>
      <c r="AJ1857" s="12"/>
      <c r="AK1857" s="12"/>
      <c r="AL1857" s="12"/>
      <c r="AM1857" s="12"/>
      <c r="AN1857" s="12"/>
      <c r="AO1857" s="12"/>
      <c r="AP1857" s="12"/>
      <c r="AQ1857" s="12"/>
      <c r="AR1857" s="12"/>
      <c r="AS1857" s="12"/>
      <c r="AT1857" s="12"/>
      <c r="AU1857" s="12"/>
      <c r="AV1857" s="12"/>
      <c r="AW1857" s="12"/>
      <c r="AX1857" s="12"/>
      <c r="AY1857" s="12"/>
      <c r="AZ1857" s="12"/>
      <c r="BA1857" s="12"/>
      <c r="BB1857" s="12"/>
      <c r="BC1857" s="12"/>
      <c r="BE1857" s="12"/>
      <c r="BF1857" s="12"/>
      <c r="BG1857" s="12"/>
      <c r="BH1857" s="12"/>
      <c r="BI1857" s="12"/>
      <c r="BJ1857" s="12"/>
      <c r="BK1857" s="12"/>
    </row>
    <row r="1858" spans="33:63" x14ac:dyDescent="0.15">
      <c r="AG1858" s="12"/>
      <c r="AH1858" s="12"/>
      <c r="AI1858" s="12"/>
      <c r="AJ1858" s="12"/>
      <c r="AK1858" s="12"/>
      <c r="AL1858" s="12"/>
      <c r="AM1858" s="12"/>
      <c r="AN1858" s="12"/>
      <c r="AO1858" s="12"/>
      <c r="AP1858" s="12"/>
      <c r="AQ1858" s="12"/>
      <c r="AR1858" s="12"/>
      <c r="AS1858" s="12"/>
      <c r="AT1858" s="12"/>
      <c r="AU1858" s="12"/>
      <c r="AV1858" s="12"/>
      <c r="AW1858" s="12"/>
      <c r="AX1858" s="12"/>
      <c r="AY1858" s="12"/>
      <c r="AZ1858" s="12"/>
      <c r="BA1858" s="12"/>
      <c r="BB1858" s="12"/>
      <c r="BC1858" s="12"/>
      <c r="BE1858" s="12"/>
      <c r="BF1858" s="12"/>
      <c r="BG1858" s="12"/>
      <c r="BH1858" s="12"/>
      <c r="BI1858" s="12"/>
      <c r="BJ1858" s="12"/>
      <c r="BK1858" s="12"/>
    </row>
    <row r="1859" spans="33:63" x14ac:dyDescent="0.15">
      <c r="AG1859" s="12"/>
      <c r="AH1859" s="12"/>
      <c r="AI1859" s="12"/>
      <c r="AJ1859" s="12"/>
      <c r="AK1859" s="12"/>
      <c r="AL1859" s="12"/>
      <c r="AM1859" s="12"/>
      <c r="AN1859" s="12"/>
      <c r="AO1859" s="12"/>
      <c r="AP1859" s="12"/>
      <c r="AQ1859" s="12"/>
      <c r="AR1859" s="12"/>
      <c r="AS1859" s="12"/>
      <c r="AT1859" s="12"/>
      <c r="AU1859" s="12"/>
      <c r="AV1859" s="12"/>
      <c r="AW1859" s="12"/>
      <c r="AX1859" s="12"/>
      <c r="AY1859" s="12"/>
      <c r="AZ1859" s="12"/>
      <c r="BA1859" s="12"/>
      <c r="BB1859" s="12"/>
      <c r="BC1859" s="12"/>
      <c r="BE1859" s="12"/>
      <c r="BF1859" s="12"/>
      <c r="BG1859" s="12"/>
      <c r="BH1859" s="12"/>
      <c r="BI1859" s="12"/>
      <c r="BJ1859" s="12"/>
      <c r="BK1859" s="12"/>
    </row>
    <row r="1860" spans="33:63" x14ac:dyDescent="0.15">
      <c r="AG1860" s="12"/>
      <c r="AH1860" s="12"/>
      <c r="AI1860" s="12"/>
      <c r="AJ1860" s="12"/>
      <c r="AK1860" s="12"/>
      <c r="AL1860" s="12"/>
      <c r="AM1860" s="12"/>
      <c r="AN1860" s="12"/>
      <c r="AO1860" s="12"/>
      <c r="AP1860" s="12"/>
      <c r="AQ1860" s="12"/>
      <c r="AR1860" s="12"/>
      <c r="AS1860" s="12"/>
      <c r="AT1860" s="12"/>
      <c r="AU1860" s="12"/>
      <c r="AV1860" s="12"/>
      <c r="AW1860" s="12"/>
      <c r="AX1860" s="12"/>
      <c r="AY1860" s="12"/>
      <c r="AZ1860" s="12"/>
      <c r="BA1860" s="12"/>
      <c r="BB1860" s="12"/>
      <c r="BC1860" s="12"/>
      <c r="BE1860" s="12"/>
      <c r="BF1860" s="12"/>
      <c r="BG1860" s="12"/>
      <c r="BH1860" s="12"/>
      <c r="BI1860" s="12"/>
      <c r="BJ1860" s="12"/>
      <c r="BK1860" s="12"/>
    </row>
    <row r="1861" spans="33:63" x14ac:dyDescent="0.15">
      <c r="AG1861" s="12"/>
      <c r="AH1861" s="12"/>
      <c r="AI1861" s="12"/>
      <c r="AJ1861" s="12"/>
      <c r="AK1861" s="12"/>
      <c r="AL1861" s="12"/>
      <c r="AM1861" s="12"/>
      <c r="AN1861" s="12"/>
      <c r="AO1861" s="12"/>
      <c r="AP1861" s="12"/>
      <c r="AQ1861" s="12"/>
      <c r="AR1861" s="12"/>
      <c r="AS1861" s="12"/>
      <c r="AT1861" s="12"/>
      <c r="AU1861" s="12"/>
      <c r="AV1861" s="12"/>
      <c r="AW1861" s="12"/>
      <c r="AX1861" s="12"/>
      <c r="AY1861" s="12"/>
      <c r="AZ1861" s="12"/>
      <c r="BA1861" s="12"/>
      <c r="BB1861" s="12"/>
      <c r="BC1861" s="12"/>
      <c r="BE1861" s="12"/>
      <c r="BF1861" s="12"/>
      <c r="BG1861" s="12"/>
      <c r="BH1861" s="12"/>
      <c r="BI1861" s="12"/>
      <c r="BJ1861" s="12"/>
      <c r="BK1861" s="12"/>
    </row>
    <row r="1862" spans="33:63" x14ac:dyDescent="0.15">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E1862" s="12"/>
      <c r="BF1862" s="12"/>
      <c r="BG1862" s="12"/>
      <c r="BH1862" s="12"/>
      <c r="BI1862" s="12"/>
      <c r="BJ1862" s="12"/>
      <c r="BK1862" s="12"/>
    </row>
    <row r="1863" spans="33:63" x14ac:dyDescent="0.15">
      <c r="AG1863" s="12"/>
      <c r="AH1863" s="12"/>
      <c r="AI1863" s="12"/>
      <c r="AJ1863" s="12"/>
      <c r="AK1863" s="12"/>
      <c r="AL1863" s="12"/>
      <c r="AM1863" s="12"/>
      <c r="AN1863" s="12"/>
      <c r="AO1863" s="12"/>
      <c r="AP1863" s="12"/>
      <c r="AQ1863" s="12"/>
      <c r="AR1863" s="12"/>
      <c r="AS1863" s="12"/>
      <c r="AT1863" s="12"/>
      <c r="AU1863" s="12"/>
      <c r="AV1863" s="12"/>
      <c r="AW1863" s="12"/>
      <c r="AX1863" s="12"/>
      <c r="AY1863" s="12"/>
      <c r="AZ1863" s="12"/>
      <c r="BA1863" s="12"/>
      <c r="BB1863" s="12"/>
      <c r="BC1863" s="12"/>
      <c r="BE1863" s="12"/>
      <c r="BF1863" s="12"/>
      <c r="BG1863" s="12"/>
      <c r="BH1863" s="12"/>
      <c r="BI1863" s="12"/>
      <c r="BJ1863" s="12"/>
      <c r="BK1863" s="12"/>
    </row>
    <row r="1864" spans="33:63" x14ac:dyDescent="0.15">
      <c r="AG1864" s="12"/>
      <c r="AH1864" s="12"/>
      <c r="AI1864" s="12"/>
      <c r="AJ1864" s="12"/>
      <c r="AK1864" s="12"/>
      <c r="AL1864" s="12"/>
      <c r="AM1864" s="12"/>
      <c r="AN1864" s="12"/>
      <c r="AO1864" s="12"/>
      <c r="AP1864" s="12"/>
      <c r="AQ1864" s="12"/>
      <c r="AR1864" s="12"/>
      <c r="AS1864" s="12"/>
      <c r="AT1864" s="12"/>
      <c r="AU1864" s="12"/>
      <c r="AV1864" s="12"/>
      <c r="AW1864" s="12"/>
      <c r="AX1864" s="12"/>
      <c r="AY1864" s="12"/>
      <c r="AZ1864" s="12"/>
      <c r="BA1864" s="12"/>
      <c r="BB1864" s="12"/>
      <c r="BC1864" s="12"/>
      <c r="BE1864" s="12"/>
      <c r="BF1864" s="12"/>
      <c r="BG1864" s="12"/>
      <c r="BH1864" s="12"/>
      <c r="BI1864" s="12"/>
      <c r="BJ1864" s="12"/>
      <c r="BK1864" s="12"/>
    </row>
    <row r="1865" spans="33:63" x14ac:dyDescent="0.15">
      <c r="AG1865" s="12"/>
      <c r="AH1865" s="12"/>
      <c r="AI1865" s="12"/>
      <c r="AJ1865" s="12"/>
      <c r="AK1865" s="12"/>
      <c r="AL1865" s="12"/>
      <c r="AM1865" s="12"/>
      <c r="AN1865" s="12"/>
      <c r="AO1865" s="12"/>
      <c r="AP1865" s="12"/>
      <c r="AQ1865" s="12"/>
      <c r="AR1865" s="12"/>
      <c r="AS1865" s="12"/>
      <c r="AT1865" s="12"/>
      <c r="AU1865" s="12"/>
      <c r="AV1865" s="12"/>
      <c r="AW1865" s="12"/>
      <c r="AX1865" s="12"/>
      <c r="AY1865" s="12"/>
      <c r="AZ1865" s="12"/>
      <c r="BA1865" s="12"/>
      <c r="BB1865" s="12"/>
      <c r="BC1865" s="12"/>
      <c r="BE1865" s="12"/>
      <c r="BF1865" s="12"/>
      <c r="BG1865" s="12"/>
      <c r="BH1865" s="12"/>
      <c r="BI1865" s="12"/>
      <c r="BJ1865" s="12"/>
      <c r="BK1865" s="12"/>
    </row>
    <row r="1866" spans="33:63" x14ac:dyDescent="0.15">
      <c r="AG1866" s="12"/>
      <c r="AH1866" s="12"/>
      <c r="AI1866" s="12"/>
      <c r="AJ1866" s="12"/>
      <c r="AK1866" s="12"/>
      <c r="AL1866" s="12"/>
      <c r="AM1866" s="12"/>
      <c r="AN1866" s="12"/>
      <c r="AO1866" s="12"/>
      <c r="AP1866" s="12"/>
      <c r="AQ1866" s="12"/>
      <c r="AR1866" s="12"/>
      <c r="AS1866" s="12"/>
      <c r="AT1866" s="12"/>
      <c r="AU1866" s="12"/>
      <c r="AV1866" s="12"/>
      <c r="AW1866" s="12"/>
      <c r="AX1866" s="12"/>
      <c r="AY1866" s="12"/>
      <c r="AZ1866" s="12"/>
      <c r="BA1866" s="12"/>
      <c r="BB1866" s="12"/>
      <c r="BC1866" s="12"/>
      <c r="BE1866" s="12"/>
      <c r="BF1866" s="12"/>
      <c r="BG1866" s="12"/>
      <c r="BH1866" s="12"/>
      <c r="BI1866" s="12"/>
      <c r="BJ1866" s="12"/>
      <c r="BK1866" s="12"/>
    </row>
    <row r="1867" spans="33:63" x14ac:dyDescent="0.15">
      <c r="AG1867" s="12"/>
      <c r="AH1867" s="12"/>
      <c r="AI1867" s="12"/>
      <c r="AJ1867" s="12"/>
      <c r="AK1867" s="12"/>
      <c r="AL1867" s="12"/>
      <c r="AM1867" s="12"/>
      <c r="AN1867" s="12"/>
      <c r="AO1867" s="12"/>
      <c r="AP1867" s="12"/>
      <c r="AQ1867" s="12"/>
      <c r="AR1867" s="12"/>
      <c r="AS1867" s="12"/>
      <c r="AT1867" s="12"/>
      <c r="AU1867" s="12"/>
      <c r="AV1867" s="12"/>
      <c r="AW1867" s="12"/>
      <c r="AX1867" s="12"/>
      <c r="AY1867" s="12"/>
      <c r="AZ1867" s="12"/>
      <c r="BA1867" s="12"/>
      <c r="BB1867" s="12"/>
      <c r="BC1867" s="12"/>
      <c r="BE1867" s="12"/>
      <c r="BF1867" s="12"/>
      <c r="BG1867" s="12"/>
      <c r="BH1867" s="12"/>
      <c r="BI1867" s="12"/>
      <c r="BJ1867" s="12"/>
      <c r="BK1867" s="12"/>
    </row>
    <row r="1868" spans="33:63" x14ac:dyDescent="0.15">
      <c r="AG1868" s="12"/>
      <c r="AH1868" s="12"/>
      <c r="AI1868" s="12"/>
      <c r="AJ1868" s="12"/>
      <c r="AK1868" s="12"/>
      <c r="AL1868" s="12"/>
      <c r="AM1868" s="12"/>
      <c r="AN1868" s="12"/>
      <c r="AO1868" s="12"/>
      <c r="AP1868" s="12"/>
      <c r="AQ1868" s="12"/>
      <c r="AR1868" s="12"/>
      <c r="AS1868" s="12"/>
      <c r="AT1868" s="12"/>
      <c r="AU1868" s="12"/>
      <c r="AV1868" s="12"/>
      <c r="AW1868" s="12"/>
      <c r="AX1868" s="12"/>
      <c r="AY1868" s="12"/>
      <c r="AZ1868" s="12"/>
      <c r="BA1868" s="12"/>
      <c r="BB1868" s="12"/>
      <c r="BC1868" s="12"/>
      <c r="BE1868" s="12"/>
      <c r="BF1868" s="12"/>
      <c r="BG1868" s="12"/>
      <c r="BH1868" s="12"/>
      <c r="BI1868" s="12"/>
      <c r="BJ1868" s="12"/>
      <c r="BK1868" s="12"/>
    </row>
    <row r="1869" spans="33:63" x14ac:dyDescent="0.15">
      <c r="AG1869" s="12"/>
      <c r="AH1869" s="12"/>
      <c r="AI1869" s="12"/>
      <c r="AJ1869" s="12"/>
      <c r="AK1869" s="12"/>
      <c r="AL1869" s="12"/>
      <c r="AM1869" s="12"/>
      <c r="AN1869" s="12"/>
      <c r="AO1869" s="12"/>
      <c r="AP1869" s="12"/>
      <c r="AQ1869" s="12"/>
      <c r="AR1869" s="12"/>
      <c r="AS1869" s="12"/>
      <c r="AT1869" s="12"/>
      <c r="AU1869" s="12"/>
      <c r="AV1869" s="12"/>
      <c r="AW1869" s="12"/>
      <c r="AX1869" s="12"/>
      <c r="AY1869" s="12"/>
      <c r="AZ1869" s="12"/>
      <c r="BA1869" s="12"/>
      <c r="BB1869" s="12"/>
      <c r="BC1869" s="12"/>
      <c r="BE1869" s="12"/>
      <c r="BF1869" s="12"/>
      <c r="BG1869" s="12"/>
      <c r="BH1869" s="12"/>
      <c r="BI1869" s="12"/>
      <c r="BJ1869" s="12"/>
      <c r="BK1869" s="12"/>
    </row>
    <row r="1870" spans="33:63" x14ac:dyDescent="0.15">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E1870" s="12"/>
      <c r="BF1870" s="12"/>
      <c r="BG1870" s="12"/>
      <c r="BH1870" s="12"/>
      <c r="BI1870" s="12"/>
      <c r="BJ1870" s="12"/>
      <c r="BK1870" s="12"/>
    </row>
    <row r="1871" spans="33:63" x14ac:dyDescent="0.15">
      <c r="AG1871" s="12"/>
      <c r="AH1871" s="12"/>
      <c r="AI1871" s="12"/>
      <c r="AJ1871" s="12"/>
      <c r="AK1871" s="12"/>
      <c r="AL1871" s="12"/>
      <c r="AM1871" s="12"/>
      <c r="AN1871" s="12"/>
      <c r="AO1871" s="12"/>
      <c r="AP1871" s="12"/>
      <c r="AQ1871" s="12"/>
      <c r="AR1871" s="12"/>
      <c r="AS1871" s="12"/>
      <c r="AT1871" s="12"/>
      <c r="AU1871" s="12"/>
      <c r="AV1871" s="12"/>
      <c r="AW1871" s="12"/>
      <c r="AX1871" s="12"/>
      <c r="AY1871" s="12"/>
      <c r="AZ1871" s="12"/>
      <c r="BA1871" s="12"/>
      <c r="BB1871" s="12"/>
      <c r="BC1871" s="12"/>
      <c r="BE1871" s="12"/>
      <c r="BF1871" s="12"/>
      <c r="BG1871" s="12"/>
      <c r="BH1871" s="12"/>
      <c r="BI1871" s="12"/>
      <c r="BJ1871" s="12"/>
      <c r="BK1871" s="12"/>
    </row>
    <row r="1872" spans="33:63" x14ac:dyDescent="0.15">
      <c r="AG1872" s="12"/>
      <c r="AH1872" s="12"/>
      <c r="AI1872" s="12"/>
      <c r="AJ1872" s="12"/>
      <c r="AK1872" s="12"/>
      <c r="AL1872" s="12"/>
      <c r="AM1872" s="12"/>
      <c r="AN1872" s="12"/>
      <c r="AO1872" s="12"/>
      <c r="AP1872" s="12"/>
      <c r="AQ1872" s="12"/>
      <c r="AR1872" s="12"/>
      <c r="AS1872" s="12"/>
      <c r="AT1872" s="12"/>
      <c r="AU1872" s="12"/>
      <c r="AV1872" s="12"/>
      <c r="AW1872" s="12"/>
      <c r="AX1872" s="12"/>
      <c r="AY1872" s="12"/>
      <c r="AZ1872" s="12"/>
      <c r="BA1872" s="12"/>
      <c r="BB1872" s="12"/>
      <c r="BC1872" s="12"/>
      <c r="BE1872" s="12"/>
      <c r="BF1872" s="12"/>
      <c r="BG1872" s="12"/>
      <c r="BH1872" s="12"/>
      <c r="BI1872" s="12"/>
      <c r="BJ1872" s="12"/>
      <c r="BK1872" s="12"/>
    </row>
    <row r="1873" spans="33:63" x14ac:dyDescent="0.15">
      <c r="AG1873" s="12"/>
      <c r="AH1873" s="12"/>
      <c r="AI1873" s="12"/>
      <c r="AJ1873" s="12"/>
      <c r="AK1873" s="12"/>
      <c r="AL1873" s="12"/>
      <c r="AM1873" s="12"/>
      <c r="AN1873" s="12"/>
      <c r="AO1873" s="12"/>
      <c r="AP1873" s="12"/>
      <c r="AQ1873" s="12"/>
      <c r="AR1873" s="12"/>
      <c r="AS1873" s="12"/>
      <c r="AT1873" s="12"/>
      <c r="AU1873" s="12"/>
      <c r="AV1873" s="12"/>
      <c r="AW1873" s="12"/>
      <c r="AX1873" s="12"/>
      <c r="AY1873" s="12"/>
      <c r="AZ1873" s="12"/>
      <c r="BA1873" s="12"/>
      <c r="BB1873" s="12"/>
      <c r="BC1873" s="12"/>
      <c r="BE1873" s="12"/>
      <c r="BF1873" s="12"/>
      <c r="BG1873" s="12"/>
      <c r="BH1873" s="12"/>
      <c r="BI1873" s="12"/>
      <c r="BJ1873" s="12"/>
      <c r="BK1873" s="12"/>
    </row>
    <row r="1874" spans="33:63" x14ac:dyDescent="0.15">
      <c r="AG1874" s="12"/>
      <c r="AH1874" s="12"/>
      <c r="AI1874" s="12"/>
      <c r="AJ1874" s="12"/>
      <c r="AK1874" s="12"/>
      <c r="AL1874" s="12"/>
      <c r="AM1874" s="12"/>
      <c r="AN1874" s="12"/>
      <c r="AO1874" s="12"/>
      <c r="AP1874" s="12"/>
      <c r="AQ1874" s="12"/>
      <c r="AR1874" s="12"/>
      <c r="AS1874" s="12"/>
      <c r="AT1874" s="12"/>
      <c r="AU1874" s="12"/>
      <c r="AV1874" s="12"/>
      <c r="AW1874" s="12"/>
      <c r="AX1874" s="12"/>
      <c r="AY1874" s="12"/>
      <c r="AZ1874" s="12"/>
      <c r="BA1874" s="12"/>
      <c r="BB1874" s="12"/>
      <c r="BC1874" s="12"/>
      <c r="BE1874" s="12"/>
      <c r="BF1874" s="12"/>
      <c r="BG1874" s="12"/>
      <c r="BH1874" s="12"/>
      <c r="BI1874" s="12"/>
      <c r="BJ1874" s="12"/>
      <c r="BK1874" s="12"/>
    </row>
    <row r="1875" spans="33:63" x14ac:dyDescent="0.15">
      <c r="AG1875" s="12"/>
      <c r="AH1875" s="12"/>
      <c r="AI1875" s="12"/>
      <c r="AJ1875" s="12"/>
      <c r="AK1875" s="12"/>
      <c r="AL1875" s="12"/>
      <c r="AM1875" s="12"/>
      <c r="AN1875" s="12"/>
      <c r="AO1875" s="12"/>
      <c r="AP1875" s="12"/>
      <c r="AQ1875" s="12"/>
      <c r="AR1875" s="12"/>
      <c r="AS1875" s="12"/>
      <c r="AT1875" s="12"/>
      <c r="AU1875" s="12"/>
      <c r="AV1875" s="12"/>
      <c r="AW1875" s="12"/>
      <c r="AX1875" s="12"/>
      <c r="AY1875" s="12"/>
      <c r="AZ1875" s="12"/>
      <c r="BA1875" s="12"/>
      <c r="BB1875" s="12"/>
      <c r="BC1875" s="12"/>
      <c r="BE1875" s="12"/>
      <c r="BF1875" s="12"/>
      <c r="BG1875" s="12"/>
      <c r="BH1875" s="12"/>
      <c r="BI1875" s="12"/>
      <c r="BJ1875" s="12"/>
      <c r="BK1875" s="12"/>
    </row>
    <row r="1876" spans="33:63" x14ac:dyDescent="0.15">
      <c r="AG1876" s="12"/>
      <c r="AH1876" s="12"/>
      <c r="AI1876" s="12"/>
      <c r="AJ1876" s="12"/>
      <c r="AK1876" s="12"/>
      <c r="AL1876" s="12"/>
      <c r="AM1876" s="12"/>
      <c r="AN1876" s="12"/>
      <c r="AO1876" s="12"/>
      <c r="AP1876" s="12"/>
      <c r="AQ1876" s="12"/>
      <c r="AR1876" s="12"/>
      <c r="AS1876" s="12"/>
      <c r="AT1876" s="12"/>
      <c r="AU1876" s="12"/>
      <c r="AV1876" s="12"/>
      <c r="AW1876" s="12"/>
      <c r="AX1876" s="12"/>
      <c r="AY1876" s="12"/>
      <c r="AZ1876" s="12"/>
      <c r="BA1876" s="12"/>
      <c r="BB1876" s="12"/>
      <c r="BC1876" s="12"/>
      <c r="BE1876" s="12"/>
      <c r="BF1876" s="12"/>
      <c r="BG1876" s="12"/>
      <c r="BH1876" s="12"/>
      <c r="BI1876" s="12"/>
      <c r="BJ1876" s="12"/>
      <c r="BK1876" s="12"/>
    </row>
    <row r="1877" spans="33:63" x14ac:dyDescent="0.15">
      <c r="AG1877" s="12"/>
      <c r="AH1877" s="12"/>
      <c r="AI1877" s="12"/>
      <c r="AJ1877" s="12"/>
      <c r="AK1877" s="12"/>
      <c r="AL1877" s="12"/>
      <c r="AM1877" s="12"/>
      <c r="AN1877" s="12"/>
      <c r="AO1877" s="12"/>
      <c r="AP1877" s="12"/>
      <c r="AQ1877" s="12"/>
      <c r="AR1877" s="12"/>
      <c r="AS1877" s="12"/>
      <c r="AT1877" s="12"/>
      <c r="AU1877" s="12"/>
      <c r="AV1877" s="12"/>
      <c r="AW1877" s="12"/>
      <c r="AX1877" s="12"/>
      <c r="AY1877" s="12"/>
      <c r="AZ1877" s="12"/>
      <c r="BA1877" s="12"/>
      <c r="BB1877" s="12"/>
      <c r="BC1877" s="12"/>
      <c r="BE1877" s="12"/>
      <c r="BF1877" s="12"/>
      <c r="BG1877" s="12"/>
      <c r="BH1877" s="12"/>
      <c r="BI1877" s="12"/>
      <c r="BJ1877" s="12"/>
      <c r="BK1877" s="12"/>
    </row>
    <row r="1878" spans="33:63" x14ac:dyDescent="0.15">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E1878" s="12"/>
      <c r="BF1878" s="12"/>
      <c r="BG1878" s="12"/>
      <c r="BH1878" s="12"/>
      <c r="BI1878" s="12"/>
      <c r="BJ1878" s="12"/>
      <c r="BK1878" s="12"/>
    </row>
    <row r="1879" spans="33:63" x14ac:dyDescent="0.15">
      <c r="AG1879" s="12"/>
      <c r="AH1879" s="12"/>
      <c r="AI1879" s="12"/>
      <c r="AJ1879" s="12"/>
      <c r="AK1879" s="12"/>
      <c r="AL1879" s="12"/>
      <c r="AM1879" s="12"/>
      <c r="AN1879" s="12"/>
      <c r="AO1879" s="12"/>
      <c r="AP1879" s="12"/>
      <c r="AQ1879" s="12"/>
      <c r="AR1879" s="12"/>
      <c r="AS1879" s="12"/>
      <c r="AT1879" s="12"/>
      <c r="AU1879" s="12"/>
      <c r="AV1879" s="12"/>
      <c r="AW1879" s="12"/>
      <c r="AX1879" s="12"/>
      <c r="AY1879" s="12"/>
      <c r="AZ1879" s="12"/>
      <c r="BA1879" s="12"/>
      <c r="BB1879" s="12"/>
      <c r="BC1879" s="12"/>
      <c r="BE1879" s="12"/>
      <c r="BF1879" s="12"/>
      <c r="BG1879" s="12"/>
      <c r="BH1879" s="12"/>
      <c r="BI1879" s="12"/>
      <c r="BJ1879" s="12"/>
      <c r="BK1879" s="12"/>
    </row>
    <row r="1880" spans="33:63" x14ac:dyDescent="0.15">
      <c r="AG1880" s="12"/>
      <c r="AH1880" s="12"/>
      <c r="AI1880" s="12"/>
      <c r="AJ1880" s="12"/>
      <c r="AK1880" s="12"/>
      <c r="AL1880" s="12"/>
      <c r="AM1880" s="12"/>
      <c r="AN1880" s="12"/>
      <c r="AO1880" s="12"/>
      <c r="AP1880" s="12"/>
      <c r="AQ1880" s="12"/>
      <c r="AR1880" s="12"/>
      <c r="AS1880" s="12"/>
      <c r="AT1880" s="12"/>
      <c r="AU1880" s="12"/>
      <c r="AV1880" s="12"/>
      <c r="AW1880" s="12"/>
      <c r="AX1880" s="12"/>
      <c r="AY1880" s="12"/>
      <c r="AZ1880" s="12"/>
      <c r="BA1880" s="12"/>
      <c r="BB1880" s="12"/>
      <c r="BC1880" s="12"/>
      <c r="BE1880" s="12"/>
      <c r="BF1880" s="12"/>
      <c r="BG1880" s="12"/>
      <c r="BH1880" s="12"/>
      <c r="BI1880" s="12"/>
      <c r="BJ1880" s="12"/>
      <c r="BK1880" s="12"/>
    </row>
    <row r="1881" spans="33:63" x14ac:dyDescent="0.15">
      <c r="AG1881" s="12"/>
      <c r="AH1881" s="12"/>
      <c r="AI1881" s="12"/>
      <c r="AJ1881" s="12"/>
      <c r="AK1881" s="12"/>
      <c r="AL1881" s="12"/>
      <c r="AM1881" s="12"/>
      <c r="AN1881" s="12"/>
      <c r="AO1881" s="12"/>
      <c r="AP1881" s="12"/>
      <c r="AQ1881" s="12"/>
      <c r="AR1881" s="12"/>
      <c r="AS1881" s="12"/>
      <c r="AT1881" s="12"/>
      <c r="AU1881" s="12"/>
      <c r="AV1881" s="12"/>
      <c r="AW1881" s="12"/>
      <c r="AX1881" s="12"/>
      <c r="AY1881" s="12"/>
      <c r="AZ1881" s="12"/>
      <c r="BA1881" s="12"/>
      <c r="BB1881" s="12"/>
      <c r="BC1881" s="12"/>
      <c r="BE1881" s="12"/>
      <c r="BF1881" s="12"/>
      <c r="BG1881" s="12"/>
      <c r="BH1881" s="12"/>
      <c r="BI1881" s="12"/>
      <c r="BJ1881" s="12"/>
      <c r="BK1881" s="12"/>
    </row>
    <row r="1882" spans="33:63" x14ac:dyDescent="0.15">
      <c r="AG1882" s="12"/>
      <c r="AH1882" s="12"/>
      <c r="AI1882" s="12"/>
      <c r="AJ1882" s="12"/>
      <c r="AK1882" s="12"/>
      <c r="AL1882" s="12"/>
      <c r="AM1882" s="12"/>
      <c r="AN1882" s="12"/>
      <c r="AO1882" s="12"/>
      <c r="AP1882" s="12"/>
      <c r="AQ1882" s="12"/>
      <c r="AR1882" s="12"/>
      <c r="AS1882" s="12"/>
      <c r="AT1882" s="12"/>
      <c r="AU1882" s="12"/>
      <c r="AV1882" s="12"/>
      <c r="AW1882" s="12"/>
      <c r="AX1882" s="12"/>
      <c r="AY1882" s="12"/>
      <c r="AZ1882" s="12"/>
      <c r="BA1882" s="12"/>
      <c r="BB1882" s="12"/>
      <c r="BC1882" s="12"/>
      <c r="BE1882" s="12"/>
      <c r="BF1882" s="12"/>
      <c r="BG1882" s="12"/>
      <c r="BH1882" s="12"/>
      <c r="BI1882" s="12"/>
      <c r="BJ1882" s="12"/>
      <c r="BK1882" s="12"/>
    </row>
    <row r="1883" spans="33:63" x14ac:dyDescent="0.15">
      <c r="AG1883" s="12"/>
      <c r="AH1883" s="12"/>
      <c r="AI1883" s="12"/>
      <c r="AJ1883" s="12"/>
      <c r="AK1883" s="12"/>
      <c r="AL1883" s="12"/>
      <c r="AM1883" s="12"/>
      <c r="AN1883" s="12"/>
      <c r="AO1883" s="12"/>
      <c r="AP1883" s="12"/>
      <c r="AQ1883" s="12"/>
      <c r="AR1883" s="12"/>
      <c r="AS1883" s="12"/>
      <c r="AT1883" s="12"/>
      <c r="AU1883" s="12"/>
      <c r="AV1883" s="12"/>
      <c r="AW1883" s="12"/>
      <c r="AX1883" s="12"/>
      <c r="AY1883" s="12"/>
      <c r="AZ1883" s="12"/>
      <c r="BA1883" s="12"/>
      <c r="BB1883" s="12"/>
      <c r="BC1883" s="12"/>
      <c r="BE1883" s="12"/>
      <c r="BF1883" s="12"/>
      <c r="BG1883" s="12"/>
      <c r="BH1883" s="12"/>
      <c r="BI1883" s="12"/>
      <c r="BJ1883" s="12"/>
      <c r="BK1883" s="12"/>
    </row>
    <row r="1884" spans="33:63" x14ac:dyDescent="0.15">
      <c r="AG1884" s="12"/>
      <c r="AH1884" s="12"/>
      <c r="AI1884" s="12"/>
      <c r="AJ1884" s="12"/>
      <c r="AK1884" s="12"/>
      <c r="AL1884" s="12"/>
      <c r="AM1884" s="12"/>
      <c r="AN1884" s="12"/>
      <c r="AO1884" s="12"/>
      <c r="AP1884" s="12"/>
      <c r="AQ1884" s="12"/>
      <c r="AR1884" s="12"/>
      <c r="AS1884" s="12"/>
      <c r="AT1884" s="12"/>
      <c r="AU1884" s="12"/>
      <c r="AV1884" s="12"/>
      <c r="AW1884" s="12"/>
      <c r="AX1884" s="12"/>
      <c r="AY1884" s="12"/>
      <c r="AZ1884" s="12"/>
      <c r="BA1884" s="12"/>
      <c r="BB1884" s="12"/>
      <c r="BC1884" s="12"/>
      <c r="BE1884" s="12"/>
      <c r="BF1884" s="12"/>
      <c r="BG1884" s="12"/>
      <c r="BH1884" s="12"/>
      <c r="BI1884" s="12"/>
      <c r="BJ1884" s="12"/>
      <c r="BK1884" s="12"/>
    </row>
    <row r="1885" spans="33:63" x14ac:dyDescent="0.15">
      <c r="AG1885" s="12"/>
      <c r="AH1885" s="12"/>
      <c r="AI1885" s="12"/>
      <c r="AJ1885" s="12"/>
      <c r="AK1885" s="12"/>
      <c r="AL1885" s="12"/>
      <c r="AM1885" s="12"/>
      <c r="AN1885" s="12"/>
      <c r="AO1885" s="12"/>
      <c r="AP1885" s="12"/>
      <c r="AQ1885" s="12"/>
      <c r="AR1885" s="12"/>
      <c r="AS1885" s="12"/>
      <c r="AT1885" s="12"/>
      <c r="AU1885" s="12"/>
      <c r="AV1885" s="12"/>
      <c r="AW1885" s="12"/>
      <c r="AX1885" s="12"/>
      <c r="AY1885" s="12"/>
      <c r="AZ1885" s="12"/>
      <c r="BA1885" s="12"/>
      <c r="BB1885" s="12"/>
      <c r="BC1885" s="12"/>
      <c r="BE1885" s="12"/>
      <c r="BF1885" s="12"/>
      <c r="BG1885" s="12"/>
      <c r="BH1885" s="12"/>
      <c r="BI1885" s="12"/>
      <c r="BJ1885" s="12"/>
      <c r="BK1885" s="12"/>
    </row>
    <row r="1886" spans="33:63" x14ac:dyDescent="0.15">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E1886" s="12"/>
      <c r="BF1886" s="12"/>
      <c r="BG1886" s="12"/>
      <c r="BH1886" s="12"/>
      <c r="BI1886" s="12"/>
      <c r="BJ1886" s="12"/>
      <c r="BK1886" s="12"/>
    </row>
    <row r="1887" spans="33:63" x14ac:dyDescent="0.15">
      <c r="AG1887" s="12"/>
      <c r="AH1887" s="12"/>
      <c r="AI1887" s="12"/>
      <c r="AJ1887" s="12"/>
      <c r="AK1887" s="12"/>
      <c r="AL1887" s="12"/>
      <c r="AM1887" s="12"/>
      <c r="AN1887" s="12"/>
      <c r="AO1887" s="12"/>
      <c r="AP1887" s="12"/>
      <c r="AQ1887" s="12"/>
      <c r="AR1887" s="12"/>
      <c r="AS1887" s="12"/>
      <c r="AT1887" s="12"/>
      <c r="AU1887" s="12"/>
      <c r="AV1887" s="12"/>
      <c r="AW1887" s="12"/>
      <c r="AX1887" s="12"/>
      <c r="AY1887" s="12"/>
      <c r="AZ1887" s="12"/>
      <c r="BA1887" s="12"/>
      <c r="BB1887" s="12"/>
      <c r="BC1887" s="12"/>
      <c r="BE1887" s="12"/>
      <c r="BF1887" s="12"/>
      <c r="BG1887" s="12"/>
      <c r="BH1887" s="12"/>
      <c r="BI1887" s="12"/>
      <c r="BJ1887" s="12"/>
      <c r="BK1887" s="12"/>
    </row>
    <row r="1888" spans="33:63" x14ac:dyDescent="0.15">
      <c r="AG1888" s="12"/>
      <c r="AH1888" s="12"/>
      <c r="AI1888" s="12"/>
      <c r="AJ1888" s="12"/>
      <c r="AK1888" s="12"/>
      <c r="AL1888" s="12"/>
      <c r="AM1888" s="12"/>
      <c r="AN1888" s="12"/>
      <c r="AO1888" s="12"/>
      <c r="AP1888" s="12"/>
      <c r="AQ1888" s="12"/>
      <c r="AR1888" s="12"/>
      <c r="AS1888" s="12"/>
      <c r="AT1888" s="12"/>
      <c r="AU1888" s="12"/>
      <c r="AV1888" s="12"/>
      <c r="AW1888" s="12"/>
      <c r="AX1888" s="12"/>
      <c r="AY1888" s="12"/>
      <c r="AZ1888" s="12"/>
      <c r="BA1888" s="12"/>
      <c r="BB1888" s="12"/>
      <c r="BC1888" s="12"/>
      <c r="BE1888" s="12"/>
      <c r="BF1888" s="12"/>
      <c r="BG1888" s="12"/>
      <c r="BH1888" s="12"/>
      <c r="BI1888" s="12"/>
      <c r="BJ1888" s="12"/>
      <c r="BK1888" s="12"/>
    </row>
    <row r="1889" spans="33:63" x14ac:dyDescent="0.15">
      <c r="AG1889" s="12"/>
      <c r="AH1889" s="12"/>
      <c r="AI1889" s="12"/>
      <c r="AJ1889" s="12"/>
      <c r="AK1889" s="12"/>
      <c r="AL1889" s="12"/>
      <c r="AM1889" s="12"/>
      <c r="AN1889" s="12"/>
      <c r="AO1889" s="12"/>
      <c r="AP1889" s="12"/>
      <c r="AQ1889" s="12"/>
      <c r="AR1889" s="12"/>
      <c r="AS1889" s="12"/>
      <c r="AT1889" s="12"/>
      <c r="AU1889" s="12"/>
      <c r="AV1889" s="12"/>
      <c r="AW1889" s="12"/>
      <c r="AX1889" s="12"/>
      <c r="AY1889" s="12"/>
      <c r="AZ1889" s="12"/>
      <c r="BA1889" s="12"/>
      <c r="BB1889" s="12"/>
      <c r="BC1889" s="12"/>
      <c r="BE1889" s="12"/>
      <c r="BF1889" s="12"/>
      <c r="BG1889" s="12"/>
      <c r="BH1889" s="12"/>
      <c r="BI1889" s="12"/>
      <c r="BJ1889" s="12"/>
      <c r="BK1889" s="12"/>
    </row>
    <row r="1890" spans="33:63" x14ac:dyDescent="0.15">
      <c r="AG1890" s="12"/>
      <c r="AH1890" s="12"/>
      <c r="AI1890" s="12"/>
      <c r="AJ1890" s="12"/>
      <c r="AK1890" s="12"/>
      <c r="AL1890" s="12"/>
      <c r="AM1890" s="12"/>
      <c r="AN1890" s="12"/>
      <c r="AO1890" s="12"/>
      <c r="AP1890" s="12"/>
      <c r="AQ1890" s="12"/>
      <c r="AR1890" s="12"/>
      <c r="AS1890" s="12"/>
      <c r="AT1890" s="12"/>
      <c r="AU1890" s="12"/>
      <c r="AV1890" s="12"/>
      <c r="AW1890" s="12"/>
      <c r="AX1890" s="12"/>
      <c r="AY1890" s="12"/>
      <c r="AZ1890" s="12"/>
      <c r="BA1890" s="12"/>
      <c r="BB1890" s="12"/>
      <c r="BC1890" s="12"/>
      <c r="BE1890" s="12"/>
      <c r="BF1890" s="12"/>
      <c r="BG1890" s="12"/>
      <c r="BH1890" s="12"/>
      <c r="BI1890" s="12"/>
      <c r="BJ1890" s="12"/>
      <c r="BK1890" s="12"/>
    </row>
    <row r="1891" spans="33:63" x14ac:dyDescent="0.15">
      <c r="AG1891" s="12"/>
      <c r="AH1891" s="12"/>
      <c r="AI1891" s="12"/>
      <c r="AJ1891" s="12"/>
      <c r="AK1891" s="12"/>
      <c r="AL1891" s="12"/>
      <c r="AM1891" s="12"/>
      <c r="AN1891" s="12"/>
      <c r="AO1891" s="12"/>
      <c r="AP1891" s="12"/>
      <c r="AQ1891" s="12"/>
      <c r="AR1891" s="12"/>
      <c r="AS1891" s="12"/>
      <c r="AT1891" s="12"/>
      <c r="AU1891" s="12"/>
      <c r="AV1891" s="12"/>
      <c r="AW1891" s="12"/>
      <c r="AX1891" s="12"/>
      <c r="AY1891" s="12"/>
      <c r="AZ1891" s="12"/>
      <c r="BA1891" s="12"/>
      <c r="BB1891" s="12"/>
      <c r="BC1891" s="12"/>
      <c r="BE1891" s="12"/>
      <c r="BF1891" s="12"/>
      <c r="BG1891" s="12"/>
      <c r="BH1891" s="12"/>
      <c r="BI1891" s="12"/>
      <c r="BJ1891" s="12"/>
      <c r="BK1891" s="12"/>
    </row>
    <row r="1892" spans="33:63" x14ac:dyDescent="0.15">
      <c r="AG1892" s="12"/>
      <c r="AH1892" s="12"/>
      <c r="AI1892" s="12"/>
      <c r="AJ1892" s="12"/>
      <c r="AK1892" s="12"/>
      <c r="AL1892" s="12"/>
      <c r="AM1892" s="12"/>
      <c r="AN1892" s="12"/>
      <c r="AO1892" s="12"/>
      <c r="AP1892" s="12"/>
      <c r="AQ1892" s="12"/>
      <c r="AR1892" s="12"/>
      <c r="AS1892" s="12"/>
      <c r="AT1892" s="12"/>
      <c r="AU1892" s="12"/>
      <c r="AV1892" s="12"/>
      <c r="AW1892" s="12"/>
      <c r="AX1892" s="12"/>
      <c r="AY1892" s="12"/>
      <c r="AZ1892" s="12"/>
      <c r="BA1892" s="12"/>
      <c r="BB1892" s="12"/>
      <c r="BC1892" s="12"/>
      <c r="BE1892" s="12"/>
      <c r="BF1892" s="12"/>
      <c r="BG1892" s="12"/>
      <c r="BH1892" s="12"/>
      <c r="BI1892" s="12"/>
      <c r="BJ1892" s="12"/>
      <c r="BK1892" s="12"/>
    </row>
    <row r="1893" spans="33:63" x14ac:dyDescent="0.15">
      <c r="AG1893" s="12"/>
      <c r="AH1893" s="12"/>
      <c r="AI1893" s="12"/>
      <c r="AJ1893" s="12"/>
      <c r="AK1893" s="12"/>
      <c r="AL1893" s="12"/>
      <c r="AM1893" s="12"/>
      <c r="AN1893" s="12"/>
      <c r="AO1893" s="12"/>
      <c r="AP1893" s="12"/>
      <c r="AQ1893" s="12"/>
      <c r="AR1893" s="12"/>
      <c r="AS1893" s="12"/>
      <c r="AT1893" s="12"/>
      <c r="AU1893" s="12"/>
      <c r="AV1893" s="12"/>
      <c r="AW1893" s="12"/>
      <c r="AX1893" s="12"/>
      <c r="AY1893" s="12"/>
      <c r="AZ1893" s="12"/>
      <c r="BA1893" s="12"/>
      <c r="BB1893" s="12"/>
      <c r="BC1893" s="12"/>
      <c r="BE1893" s="12"/>
      <c r="BF1893" s="12"/>
      <c r="BG1893" s="12"/>
      <c r="BH1893" s="12"/>
      <c r="BI1893" s="12"/>
      <c r="BJ1893" s="12"/>
      <c r="BK1893" s="12"/>
    </row>
    <row r="1894" spans="33:63" x14ac:dyDescent="0.15">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E1894" s="12"/>
      <c r="BF1894" s="12"/>
      <c r="BG1894" s="12"/>
      <c r="BH1894" s="12"/>
      <c r="BI1894" s="12"/>
      <c r="BJ1894" s="12"/>
      <c r="BK1894" s="12"/>
    </row>
    <row r="1895" spans="33:63" x14ac:dyDescent="0.15">
      <c r="AG1895" s="12"/>
      <c r="AH1895" s="12"/>
      <c r="AI1895" s="12"/>
      <c r="AJ1895" s="12"/>
      <c r="AK1895" s="12"/>
      <c r="AL1895" s="12"/>
      <c r="AM1895" s="12"/>
      <c r="AN1895" s="12"/>
      <c r="AO1895" s="12"/>
      <c r="AP1895" s="12"/>
      <c r="AQ1895" s="12"/>
      <c r="AR1895" s="12"/>
      <c r="AS1895" s="12"/>
      <c r="AT1895" s="12"/>
      <c r="AU1895" s="12"/>
      <c r="AV1895" s="12"/>
      <c r="AW1895" s="12"/>
      <c r="AX1895" s="12"/>
      <c r="AY1895" s="12"/>
      <c r="AZ1895" s="12"/>
      <c r="BA1895" s="12"/>
      <c r="BB1895" s="12"/>
      <c r="BC1895" s="12"/>
      <c r="BE1895" s="12"/>
      <c r="BF1895" s="12"/>
      <c r="BG1895" s="12"/>
      <c r="BH1895" s="12"/>
      <c r="BI1895" s="12"/>
      <c r="BJ1895" s="12"/>
      <c r="BK1895" s="12"/>
    </row>
    <row r="1896" spans="33:63" x14ac:dyDescent="0.15">
      <c r="AG1896" s="12"/>
      <c r="AH1896" s="12"/>
      <c r="AI1896" s="12"/>
      <c r="AJ1896" s="12"/>
      <c r="AK1896" s="12"/>
      <c r="AL1896" s="12"/>
      <c r="AM1896" s="12"/>
      <c r="AN1896" s="12"/>
      <c r="AO1896" s="12"/>
      <c r="AP1896" s="12"/>
      <c r="AQ1896" s="12"/>
      <c r="AR1896" s="12"/>
      <c r="AS1896" s="12"/>
      <c r="AT1896" s="12"/>
      <c r="AU1896" s="12"/>
      <c r="AV1896" s="12"/>
      <c r="AW1896" s="12"/>
      <c r="AX1896" s="12"/>
      <c r="AY1896" s="12"/>
      <c r="AZ1896" s="12"/>
      <c r="BA1896" s="12"/>
      <c r="BB1896" s="12"/>
      <c r="BC1896" s="12"/>
      <c r="BE1896" s="12"/>
      <c r="BF1896" s="12"/>
      <c r="BG1896" s="12"/>
      <c r="BH1896" s="12"/>
      <c r="BI1896" s="12"/>
      <c r="BJ1896" s="12"/>
      <c r="BK1896" s="12"/>
    </row>
    <row r="1897" spans="33:63" x14ac:dyDescent="0.15">
      <c r="AG1897" s="12"/>
      <c r="AH1897" s="12"/>
      <c r="AI1897" s="12"/>
      <c r="AJ1897" s="12"/>
      <c r="AK1897" s="12"/>
      <c r="AL1897" s="12"/>
      <c r="AM1897" s="12"/>
      <c r="AN1897" s="12"/>
      <c r="AO1897" s="12"/>
      <c r="AP1897" s="12"/>
      <c r="AQ1897" s="12"/>
      <c r="AR1897" s="12"/>
      <c r="AS1897" s="12"/>
      <c r="AT1897" s="12"/>
      <c r="AU1897" s="12"/>
      <c r="AV1897" s="12"/>
      <c r="AW1897" s="12"/>
      <c r="AX1897" s="12"/>
      <c r="AY1897" s="12"/>
      <c r="AZ1897" s="12"/>
      <c r="BA1897" s="12"/>
      <c r="BB1897" s="12"/>
      <c r="BC1897" s="12"/>
      <c r="BE1897" s="12"/>
      <c r="BF1897" s="12"/>
      <c r="BG1897" s="12"/>
      <c r="BH1897" s="12"/>
      <c r="BI1897" s="12"/>
      <c r="BJ1897" s="12"/>
      <c r="BK1897" s="12"/>
    </row>
    <row r="1898" spans="33:63" x14ac:dyDescent="0.15">
      <c r="AG1898" s="12"/>
      <c r="AH1898" s="12"/>
      <c r="AI1898" s="12"/>
      <c r="AJ1898" s="12"/>
      <c r="AK1898" s="12"/>
      <c r="AL1898" s="12"/>
      <c r="AM1898" s="12"/>
      <c r="AN1898" s="12"/>
      <c r="AO1898" s="12"/>
      <c r="AP1898" s="12"/>
      <c r="AQ1898" s="12"/>
      <c r="AR1898" s="12"/>
      <c r="AS1898" s="12"/>
      <c r="AT1898" s="12"/>
      <c r="AU1898" s="12"/>
      <c r="AV1898" s="12"/>
      <c r="AW1898" s="12"/>
      <c r="AX1898" s="12"/>
      <c r="AY1898" s="12"/>
      <c r="AZ1898" s="12"/>
      <c r="BA1898" s="12"/>
      <c r="BB1898" s="12"/>
      <c r="BC1898" s="12"/>
      <c r="BE1898" s="12"/>
      <c r="BF1898" s="12"/>
      <c r="BG1898" s="12"/>
      <c r="BH1898" s="12"/>
      <c r="BI1898" s="12"/>
      <c r="BJ1898" s="12"/>
      <c r="BK1898" s="12"/>
    </row>
    <row r="1899" spans="33:63" x14ac:dyDescent="0.15">
      <c r="AG1899" s="12"/>
      <c r="AH1899" s="12"/>
      <c r="AI1899" s="12"/>
      <c r="AJ1899" s="12"/>
      <c r="AK1899" s="12"/>
      <c r="AL1899" s="12"/>
      <c r="AM1899" s="12"/>
      <c r="AN1899" s="12"/>
      <c r="AO1899" s="12"/>
      <c r="AP1899" s="12"/>
      <c r="AQ1899" s="12"/>
      <c r="AR1899" s="12"/>
      <c r="AS1899" s="12"/>
      <c r="AT1899" s="12"/>
      <c r="AU1899" s="12"/>
      <c r="AV1899" s="12"/>
      <c r="AW1899" s="12"/>
      <c r="AX1899" s="12"/>
      <c r="AY1899" s="12"/>
      <c r="AZ1899" s="12"/>
      <c r="BA1899" s="12"/>
      <c r="BB1899" s="12"/>
      <c r="BC1899" s="12"/>
      <c r="BE1899" s="12"/>
      <c r="BF1899" s="12"/>
      <c r="BG1899" s="12"/>
      <c r="BH1899" s="12"/>
      <c r="BI1899" s="12"/>
      <c r="BJ1899" s="12"/>
      <c r="BK1899" s="12"/>
    </row>
    <row r="1900" spans="33:63" x14ac:dyDescent="0.15">
      <c r="AG1900" s="12"/>
      <c r="AH1900" s="12"/>
      <c r="AI1900" s="12"/>
      <c r="AJ1900" s="12"/>
      <c r="AK1900" s="12"/>
      <c r="AL1900" s="12"/>
      <c r="AM1900" s="12"/>
      <c r="AN1900" s="12"/>
      <c r="AO1900" s="12"/>
      <c r="AP1900" s="12"/>
      <c r="AQ1900" s="12"/>
      <c r="AR1900" s="12"/>
      <c r="AS1900" s="12"/>
      <c r="AT1900" s="12"/>
      <c r="AU1900" s="12"/>
      <c r="AV1900" s="12"/>
      <c r="AW1900" s="12"/>
      <c r="AX1900" s="12"/>
      <c r="AY1900" s="12"/>
      <c r="AZ1900" s="12"/>
      <c r="BA1900" s="12"/>
      <c r="BB1900" s="12"/>
      <c r="BC1900" s="12"/>
      <c r="BE1900" s="12"/>
      <c r="BF1900" s="12"/>
      <c r="BG1900" s="12"/>
      <c r="BH1900" s="12"/>
      <c r="BI1900" s="12"/>
      <c r="BJ1900" s="12"/>
      <c r="BK1900" s="12"/>
    </row>
    <row r="1901" spans="33:63" x14ac:dyDescent="0.15">
      <c r="AG1901" s="12"/>
      <c r="AH1901" s="12"/>
      <c r="AI1901" s="12"/>
      <c r="AJ1901" s="12"/>
      <c r="AK1901" s="12"/>
      <c r="AL1901" s="12"/>
      <c r="AM1901" s="12"/>
      <c r="AN1901" s="12"/>
      <c r="AO1901" s="12"/>
      <c r="AP1901" s="12"/>
      <c r="AQ1901" s="12"/>
      <c r="AR1901" s="12"/>
      <c r="AS1901" s="12"/>
      <c r="AT1901" s="12"/>
      <c r="AU1901" s="12"/>
      <c r="AV1901" s="12"/>
      <c r="AW1901" s="12"/>
      <c r="AX1901" s="12"/>
      <c r="AY1901" s="12"/>
      <c r="AZ1901" s="12"/>
      <c r="BA1901" s="12"/>
      <c r="BB1901" s="12"/>
      <c r="BC1901" s="12"/>
      <c r="BE1901" s="12"/>
      <c r="BF1901" s="12"/>
      <c r="BG1901" s="12"/>
      <c r="BH1901" s="12"/>
      <c r="BI1901" s="12"/>
      <c r="BJ1901" s="12"/>
      <c r="BK1901" s="12"/>
    </row>
    <row r="1902" spans="33:63" x14ac:dyDescent="0.15">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c r="BB1902" s="12"/>
      <c r="BC1902" s="12"/>
      <c r="BE1902" s="12"/>
      <c r="BF1902" s="12"/>
      <c r="BG1902" s="12"/>
      <c r="BH1902" s="12"/>
      <c r="BI1902" s="12"/>
      <c r="BJ1902" s="12"/>
      <c r="BK1902" s="12"/>
    </row>
    <row r="1903" spans="33:63" x14ac:dyDescent="0.15">
      <c r="AG1903" s="12"/>
      <c r="AH1903" s="12"/>
      <c r="AI1903" s="12"/>
      <c r="AJ1903" s="12"/>
      <c r="AK1903" s="12"/>
      <c r="AL1903" s="12"/>
      <c r="AM1903" s="12"/>
      <c r="AN1903" s="12"/>
      <c r="AO1903" s="12"/>
      <c r="AP1903" s="12"/>
      <c r="AQ1903" s="12"/>
      <c r="AR1903" s="12"/>
      <c r="AS1903" s="12"/>
      <c r="AT1903" s="12"/>
      <c r="AU1903" s="12"/>
      <c r="AV1903" s="12"/>
      <c r="AW1903" s="12"/>
      <c r="AX1903" s="12"/>
      <c r="AY1903" s="12"/>
      <c r="AZ1903" s="12"/>
      <c r="BA1903" s="12"/>
      <c r="BB1903" s="12"/>
      <c r="BC1903" s="12"/>
      <c r="BE1903" s="12"/>
      <c r="BF1903" s="12"/>
      <c r="BG1903" s="12"/>
      <c r="BH1903" s="12"/>
      <c r="BI1903" s="12"/>
      <c r="BJ1903" s="12"/>
      <c r="BK1903" s="12"/>
    </row>
    <row r="1904" spans="33:63" x14ac:dyDescent="0.15">
      <c r="AG1904" s="12"/>
      <c r="AH1904" s="12"/>
      <c r="AI1904" s="12"/>
      <c r="AJ1904" s="12"/>
      <c r="AK1904" s="12"/>
      <c r="AL1904" s="12"/>
      <c r="AM1904" s="12"/>
      <c r="AN1904" s="12"/>
      <c r="AO1904" s="12"/>
      <c r="AP1904" s="12"/>
      <c r="AQ1904" s="12"/>
      <c r="AR1904" s="12"/>
      <c r="AS1904" s="12"/>
      <c r="AT1904" s="12"/>
      <c r="AU1904" s="12"/>
      <c r="AV1904" s="12"/>
      <c r="AW1904" s="12"/>
      <c r="AX1904" s="12"/>
      <c r="AY1904" s="12"/>
      <c r="AZ1904" s="12"/>
      <c r="BA1904" s="12"/>
      <c r="BB1904" s="12"/>
      <c r="BC1904" s="12"/>
      <c r="BE1904" s="12"/>
      <c r="BF1904" s="12"/>
      <c r="BG1904" s="12"/>
      <c r="BH1904" s="12"/>
      <c r="BI1904" s="12"/>
      <c r="BJ1904" s="12"/>
      <c r="BK1904" s="12"/>
    </row>
    <row r="1905" spans="33:63" x14ac:dyDescent="0.15">
      <c r="AG1905" s="12"/>
      <c r="AH1905" s="12"/>
      <c r="AI1905" s="12"/>
      <c r="AJ1905" s="12"/>
      <c r="AK1905" s="12"/>
      <c r="AL1905" s="12"/>
      <c r="AM1905" s="12"/>
      <c r="AN1905" s="12"/>
      <c r="AO1905" s="12"/>
      <c r="AP1905" s="12"/>
      <c r="AQ1905" s="12"/>
      <c r="AR1905" s="12"/>
      <c r="AS1905" s="12"/>
      <c r="AT1905" s="12"/>
      <c r="AU1905" s="12"/>
      <c r="AV1905" s="12"/>
      <c r="AW1905" s="12"/>
      <c r="AX1905" s="12"/>
      <c r="AY1905" s="12"/>
      <c r="AZ1905" s="12"/>
      <c r="BA1905" s="12"/>
      <c r="BB1905" s="12"/>
      <c r="BC1905" s="12"/>
      <c r="BE1905" s="12"/>
      <c r="BF1905" s="12"/>
      <c r="BG1905" s="12"/>
      <c r="BH1905" s="12"/>
      <c r="BI1905" s="12"/>
      <c r="BJ1905" s="12"/>
      <c r="BK1905" s="12"/>
    </row>
    <row r="1906" spans="33:63" x14ac:dyDescent="0.15">
      <c r="AG1906" s="12"/>
      <c r="AH1906" s="12"/>
      <c r="AI1906" s="12"/>
      <c r="AJ1906" s="12"/>
      <c r="AK1906" s="12"/>
      <c r="AL1906" s="12"/>
      <c r="AM1906" s="12"/>
      <c r="AN1906" s="12"/>
      <c r="AO1906" s="12"/>
      <c r="AP1906" s="12"/>
      <c r="AQ1906" s="12"/>
      <c r="AR1906" s="12"/>
      <c r="AS1906" s="12"/>
      <c r="AT1906" s="12"/>
      <c r="AU1906" s="12"/>
      <c r="AV1906" s="12"/>
      <c r="AW1906" s="12"/>
      <c r="AX1906" s="12"/>
      <c r="AY1906" s="12"/>
      <c r="AZ1906" s="12"/>
      <c r="BA1906" s="12"/>
      <c r="BB1906" s="12"/>
      <c r="BC1906" s="12"/>
      <c r="BE1906" s="12"/>
      <c r="BF1906" s="12"/>
      <c r="BG1906" s="12"/>
      <c r="BH1906" s="12"/>
      <c r="BI1906" s="12"/>
      <c r="BJ1906" s="12"/>
      <c r="BK1906" s="12"/>
    </row>
    <row r="1907" spans="33:63" x14ac:dyDescent="0.15">
      <c r="AG1907" s="12"/>
      <c r="AH1907" s="12"/>
      <c r="AI1907" s="12"/>
      <c r="AJ1907" s="12"/>
      <c r="AK1907" s="12"/>
      <c r="AL1907" s="12"/>
      <c r="AM1907" s="12"/>
      <c r="AN1907" s="12"/>
      <c r="AO1907" s="12"/>
      <c r="AP1907" s="12"/>
      <c r="AQ1907" s="12"/>
      <c r="AR1907" s="12"/>
      <c r="AS1907" s="12"/>
      <c r="AT1907" s="12"/>
      <c r="AU1907" s="12"/>
      <c r="AV1907" s="12"/>
      <c r="AW1907" s="12"/>
      <c r="AX1907" s="12"/>
      <c r="AY1907" s="12"/>
      <c r="AZ1907" s="12"/>
      <c r="BA1907" s="12"/>
      <c r="BB1907" s="12"/>
      <c r="BC1907" s="12"/>
      <c r="BE1907" s="12"/>
      <c r="BF1907" s="12"/>
      <c r="BG1907" s="12"/>
      <c r="BH1907" s="12"/>
      <c r="BI1907" s="12"/>
      <c r="BJ1907" s="12"/>
      <c r="BK1907" s="12"/>
    </row>
    <row r="1908" spans="33:63" x14ac:dyDescent="0.15">
      <c r="AG1908" s="12"/>
      <c r="AH1908" s="12"/>
      <c r="AI1908" s="12"/>
      <c r="AJ1908" s="12"/>
      <c r="AK1908" s="12"/>
      <c r="AL1908" s="12"/>
      <c r="AM1908" s="12"/>
      <c r="AN1908" s="12"/>
      <c r="AO1908" s="12"/>
      <c r="AP1908" s="12"/>
      <c r="AQ1908" s="12"/>
      <c r="AR1908" s="12"/>
      <c r="AS1908" s="12"/>
      <c r="AT1908" s="12"/>
      <c r="AU1908" s="12"/>
      <c r="AV1908" s="12"/>
      <c r="AW1908" s="12"/>
      <c r="AX1908" s="12"/>
      <c r="AY1908" s="12"/>
      <c r="AZ1908" s="12"/>
      <c r="BA1908" s="12"/>
      <c r="BB1908" s="12"/>
      <c r="BC1908" s="12"/>
      <c r="BE1908" s="12"/>
      <c r="BF1908" s="12"/>
      <c r="BG1908" s="12"/>
      <c r="BH1908" s="12"/>
      <c r="BI1908" s="12"/>
      <c r="BJ1908" s="12"/>
      <c r="BK1908" s="12"/>
    </row>
    <row r="1909" spans="33:63" x14ac:dyDescent="0.15">
      <c r="AG1909" s="12"/>
      <c r="AH1909" s="12"/>
      <c r="AI1909" s="12"/>
      <c r="AJ1909" s="12"/>
      <c r="AK1909" s="12"/>
      <c r="AL1909" s="12"/>
      <c r="AM1909" s="12"/>
      <c r="AN1909" s="12"/>
      <c r="AO1909" s="12"/>
      <c r="AP1909" s="12"/>
      <c r="AQ1909" s="12"/>
      <c r="AR1909" s="12"/>
      <c r="AS1909" s="12"/>
      <c r="AT1909" s="12"/>
      <c r="AU1909" s="12"/>
      <c r="AV1909" s="12"/>
      <c r="AW1909" s="12"/>
      <c r="AX1909" s="12"/>
      <c r="AY1909" s="12"/>
      <c r="AZ1909" s="12"/>
      <c r="BA1909" s="12"/>
      <c r="BB1909" s="12"/>
      <c r="BC1909" s="12"/>
      <c r="BE1909" s="12"/>
      <c r="BF1909" s="12"/>
      <c r="BG1909" s="12"/>
      <c r="BH1909" s="12"/>
      <c r="BI1909" s="12"/>
      <c r="BJ1909" s="12"/>
      <c r="BK1909" s="12"/>
    </row>
    <row r="1910" spans="33:63" x14ac:dyDescent="0.15">
      <c r="AG1910" s="12"/>
      <c r="AH1910" s="12"/>
      <c r="AI1910" s="12"/>
      <c r="AJ1910" s="12"/>
      <c r="AK1910" s="12"/>
      <c r="AL1910" s="12"/>
      <c r="AM1910" s="12"/>
      <c r="AN1910" s="12"/>
      <c r="AO1910" s="12"/>
      <c r="AP1910" s="12"/>
      <c r="AQ1910" s="12"/>
      <c r="AR1910" s="12"/>
      <c r="AS1910" s="12"/>
      <c r="AT1910" s="12"/>
      <c r="AU1910" s="12"/>
      <c r="AV1910" s="12"/>
      <c r="AW1910" s="12"/>
      <c r="AX1910" s="12"/>
      <c r="AY1910" s="12"/>
      <c r="AZ1910" s="12"/>
      <c r="BA1910" s="12"/>
      <c r="BB1910" s="12"/>
      <c r="BC1910" s="12"/>
      <c r="BE1910" s="12"/>
      <c r="BF1910" s="12"/>
      <c r="BG1910" s="12"/>
      <c r="BH1910" s="12"/>
      <c r="BI1910" s="12"/>
      <c r="BJ1910" s="12"/>
      <c r="BK1910" s="12"/>
    </row>
    <row r="1911" spans="33:63" x14ac:dyDescent="0.15">
      <c r="AG1911" s="12"/>
      <c r="AH1911" s="12"/>
      <c r="AI1911" s="12"/>
      <c r="AJ1911" s="12"/>
      <c r="AK1911" s="12"/>
      <c r="AL1911" s="12"/>
      <c r="AM1911" s="12"/>
      <c r="AN1911" s="12"/>
      <c r="AO1911" s="12"/>
      <c r="AP1911" s="12"/>
      <c r="AQ1911" s="12"/>
      <c r="AR1911" s="12"/>
      <c r="AS1911" s="12"/>
      <c r="AT1911" s="12"/>
      <c r="AU1911" s="12"/>
      <c r="AV1911" s="12"/>
      <c r="AW1911" s="12"/>
      <c r="AX1911" s="12"/>
      <c r="AY1911" s="12"/>
      <c r="AZ1911" s="12"/>
      <c r="BA1911" s="12"/>
      <c r="BB1911" s="12"/>
      <c r="BC1911" s="12"/>
      <c r="BE1911" s="12"/>
      <c r="BF1911" s="12"/>
      <c r="BG1911" s="12"/>
      <c r="BH1911" s="12"/>
      <c r="BI1911" s="12"/>
      <c r="BJ1911" s="12"/>
      <c r="BK1911" s="12"/>
    </row>
    <row r="1912" spans="33:63" x14ac:dyDescent="0.15">
      <c r="AG1912" s="12"/>
      <c r="AH1912" s="12"/>
      <c r="AI1912" s="12"/>
      <c r="AJ1912" s="12"/>
      <c r="AK1912" s="12"/>
      <c r="AL1912" s="12"/>
      <c r="AM1912" s="12"/>
      <c r="AN1912" s="12"/>
      <c r="AO1912" s="12"/>
      <c r="AP1912" s="12"/>
      <c r="AQ1912" s="12"/>
      <c r="AR1912" s="12"/>
      <c r="AS1912" s="12"/>
      <c r="AT1912" s="12"/>
      <c r="AU1912" s="12"/>
      <c r="AV1912" s="12"/>
      <c r="AW1912" s="12"/>
      <c r="AX1912" s="12"/>
      <c r="AY1912" s="12"/>
      <c r="AZ1912" s="12"/>
      <c r="BA1912" s="12"/>
      <c r="BB1912" s="12"/>
      <c r="BC1912" s="12"/>
      <c r="BE1912" s="12"/>
      <c r="BF1912" s="12"/>
      <c r="BG1912" s="12"/>
      <c r="BH1912" s="12"/>
      <c r="BI1912" s="12"/>
      <c r="BJ1912" s="12"/>
      <c r="BK1912" s="12"/>
    </row>
    <row r="1913" spans="33:63" x14ac:dyDescent="0.15">
      <c r="AG1913" s="12"/>
      <c r="AH1913" s="12"/>
      <c r="AI1913" s="12"/>
      <c r="AJ1913" s="12"/>
      <c r="AK1913" s="12"/>
      <c r="AL1913" s="12"/>
      <c r="AM1913" s="12"/>
      <c r="AN1913" s="12"/>
      <c r="AO1913" s="12"/>
      <c r="AP1913" s="12"/>
      <c r="AQ1913" s="12"/>
      <c r="AR1913" s="12"/>
      <c r="AS1913" s="12"/>
      <c r="AT1913" s="12"/>
      <c r="AU1913" s="12"/>
      <c r="AV1913" s="12"/>
      <c r="AW1913" s="12"/>
      <c r="AX1913" s="12"/>
      <c r="AY1913" s="12"/>
      <c r="AZ1913" s="12"/>
      <c r="BA1913" s="12"/>
      <c r="BB1913" s="12"/>
      <c r="BC1913" s="12"/>
      <c r="BE1913" s="12"/>
      <c r="BF1913" s="12"/>
      <c r="BG1913" s="12"/>
      <c r="BH1913" s="12"/>
      <c r="BI1913" s="12"/>
      <c r="BJ1913" s="12"/>
      <c r="BK1913" s="12"/>
    </row>
    <row r="1914" spans="33:63" x14ac:dyDescent="0.15">
      <c r="AG1914" s="12"/>
      <c r="AH1914" s="12"/>
      <c r="AI1914" s="12"/>
      <c r="AJ1914" s="12"/>
      <c r="AK1914" s="12"/>
      <c r="AL1914" s="12"/>
      <c r="AM1914" s="12"/>
      <c r="AN1914" s="12"/>
      <c r="AO1914" s="12"/>
      <c r="AP1914" s="12"/>
      <c r="AQ1914" s="12"/>
      <c r="AR1914" s="12"/>
      <c r="AS1914" s="12"/>
      <c r="AT1914" s="12"/>
      <c r="AU1914" s="12"/>
      <c r="AV1914" s="12"/>
      <c r="AW1914" s="12"/>
      <c r="AX1914" s="12"/>
      <c r="AY1914" s="12"/>
      <c r="AZ1914" s="12"/>
      <c r="BA1914" s="12"/>
      <c r="BB1914" s="12"/>
      <c r="BC1914" s="12"/>
      <c r="BE1914" s="12"/>
      <c r="BF1914" s="12"/>
      <c r="BG1914" s="12"/>
      <c r="BH1914" s="12"/>
      <c r="BI1914" s="12"/>
      <c r="BJ1914" s="12"/>
      <c r="BK1914" s="12"/>
    </row>
    <row r="1915" spans="33:63" x14ac:dyDescent="0.15">
      <c r="AG1915" s="12"/>
      <c r="AH1915" s="12"/>
      <c r="AI1915" s="12"/>
      <c r="AJ1915" s="12"/>
      <c r="AK1915" s="12"/>
      <c r="AL1915" s="12"/>
      <c r="AM1915" s="12"/>
      <c r="AN1915" s="12"/>
      <c r="AO1915" s="12"/>
      <c r="AP1915" s="12"/>
      <c r="AQ1915" s="12"/>
      <c r="AR1915" s="12"/>
      <c r="AS1915" s="12"/>
      <c r="AT1915" s="12"/>
      <c r="AU1915" s="12"/>
      <c r="AV1915" s="12"/>
      <c r="AW1915" s="12"/>
      <c r="AX1915" s="12"/>
      <c r="AY1915" s="12"/>
      <c r="AZ1915" s="12"/>
      <c r="BA1915" s="12"/>
      <c r="BB1915" s="12"/>
      <c r="BC1915" s="12"/>
      <c r="BE1915" s="12"/>
      <c r="BF1915" s="12"/>
      <c r="BG1915" s="12"/>
      <c r="BH1915" s="12"/>
      <c r="BI1915" s="12"/>
      <c r="BJ1915" s="12"/>
      <c r="BK1915" s="12"/>
    </row>
    <row r="1916" spans="33:63" x14ac:dyDescent="0.15">
      <c r="AG1916" s="12"/>
      <c r="AH1916" s="12"/>
      <c r="AI1916" s="12"/>
      <c r="AJ1916" s="12"/>
      <c r="AK1916" s="12"/>
      <c r="AL1916" s="12"/>
      <c r="AM1916" s="12"/>
      <c r="AN1916" s="12"/>
      <c r="AO1916" s="12"/>
      <c r="AP1916" s="12"/>
      <c r="AQ1916" s="12"/>
      <c r="AR1916" s="12"/>
      <c r="AS1916" s="12"/>
      <c r="AT1916" s="12"/>
      <c r="AU1916" s="12"/>
      <c r="AV1916" s="12"/>
      <c r="AW1916" s="12"/>
      <c r="AX1916" s="12"/>
      <c r="AY1916" s="12"/>
      <c r="AZ1916" s="12"/>
      <c r="BA1916" s="12"/>
      <c r="BB1916" s="12"/>
      <c r="BC1916" s="12"/>
      <c r="BE1916" s="12"/>
      <c r="BF1916" s="12"/>
      <c r="BG1916" s="12"/>
      <c r="BH1916" s="12"/>
      <c r="BI1916" s="12"/>
      <c r="BJ1916" s="12"/>
      <c r="BK1916" s="12"/>
    </row>
    <row r="1917" spans="33:63" x14ac:dyDescent="0.15">
      <c r="AG1917" s="12"/>
      <c r="AH1917" s="12"/>
      <c r="AI1917" s="12"/>
      <c r="AJ1917" s="12"/>
      <c r="AK1917" s="12"/>
      <c r="AL1917" s="12"/>
      <c r="AM1917" s="12"/>
      <c r="AN1917" s="12"/>
      <c r="AO1917" s="12"/>
      <c r="AP1917" s="12"/>
      <c r="AQ1917" s="12"/>
      <c r="AR1917" s="12"/>
      <c r="AS1917" s="12"/>
      <c r="AT1917" s="12"/>
      <c r="AU1917" s="12"/>
      <c r="AV1917" s="12"/>
      <c r="AW1917" s="12"/>
      <c r="AX1917" s="12"/>
      <c r="AY1917" s="12"/>
      <c r="AZ1917" s="12"/>
      <c r="BA1917" s="12"/>
      <c r="BB1917" s="12"/>
      <c r="BC1917" s="12"/>
      <c r="BE1917" s="12"/>
      <c r="BF1917" s="12"/>
      <c r="BG1917" s="12"/>
      <c r="BH1917" s="12"/>
      <c r="BI1917" s="12"/>
      <c r="BJ1917" s="12"/>
      <c r="BK1917" s="12"/>
    </row>
    <row r="1918" spans="33:63" x14ac:dyDescent="0.15">
      <c r="AG1918" s="12"/>
      <c r="AH1918" s="12"/>
      <c r="AI1918" s="12"/>
      <c r="AJ1918" s="12"/>
      <c r="AK1918" s="12"/>
      <c r="AL1918" s="12"/>
      <c r="AM1918" s="12"/>
      <c r="AN1918" s="12"/>
      <c r="AO1918" s="12"/>
      <c r="AP1918" s="12"/>
      <c r="AQ1918" s="12"/>
      <c r="AR1918" s="12"/>
      <c r="AS1918" s="12"/>
      <c r="AT1918" s="12"/>
      <c r="AU1918" s="12"/>
      <c r="AV1918" s="12"/>
      <c r="AW1918" s="12"/>
      <c r="AX1918" s="12"/>
      <c r="AY1918" s="12"/>
      <c r="AZ1918" s="12"/>
      <c r="BA1918" s="12"/>
      <c r="BB1918" s="12"/>
      <c r="BC1918" s="12"/>
      <c r="BE1918" s="12"/>
      <c r="BF1918" s="12"/>
      <c r="BG1918" s="12"/>
      <c r="BH1918" s="12"/>
      <c r="BI1918" s="12"/>
      <c r="BJ1918" s="12"/>
      <c r="BK1918" s="12"/>
    </row>
    <row r="1919" spans="33:63" x14ac:dyDescent="0.15">
      <c r="AG1919" s="12"/>
      <c r="AH1919" s="12"/>
      <c r="AI1919" s="12"/>
      <c r="AJ1919" s="12"/>
      <c r="AK1919" s="12"/>
      <c r="AL1919" s="12"/>
      <c r="AM1919" s="12"/>
      <c r="AN1919" s="12"/>
      <c r="AO1919" s="12"/>
      <c r="AP1919" s="12"/>
      <c r="AQ1919" s="12"/>
      <c r="AR1919" s="12"/>
      <c r="AS1919" s="12"/>
      <c r="AT1919" s="12"/>
      <c r="AU1919" s="12"/>
      <c r="AV1919" s="12"/>
      <c r="AW1919" s="12"/>
      <c r="AX1919" s="12"/>
      <c r="AY1919" s="12"/>
      <c r="AZ1919" s="12"/>
      <c r="BA1919" s="12"/>
      <c r="BB1919" s="12"/>
      <c r="BC1919" s="12"/>
      <c r="BE1919" s="12"/>
      <c r="BF1919" s="12"/>
      <c r="BG1919" s="12"/>
      <c r="BH1919" s="12"/>
      <c r="BI1919" s="12"/>
      <c r="BJ1919" s="12"/>
      <c r="BK1919" s="12"/>
    </row>
    <row r="1920" spans="33:63" x14ac:dyDescent="0.15">
      <c r="AG1920" s="12"/>
      <c r="AH1920" s="12"/>
      <c r="AI1920" s="12"/>
      <c r="AJ1920" s="12"/>
      <c r="AK1920" s="12"/>
      <c r="AL1920" s="12"/>
      <c r="AM1920" s="12"/>
      <c r="AN1920" s="12"/>
      <c r="AO1920" s="12"/>
      <c r="AP1920" s="12"/>
      <c r="AQ1920" s="12"/>
      <c r="AR1920" s="12"/>
      <c r="AS1920" s="12"/>
      <c r="AT1920" s="12"/>
      <c r="AU1920" s="12"/>
      <c r="AV1920" s="12"/>
      <c r="AW1920" s="12"/>
      <c r="AX1920" s="12"/>
      <c r="AY1920" s="12"/>
      <c r="AZ1920" s="12"/>
      <c r="BA1920" s="12"/>
      <c r="BB1920" s="12"/>
      <c r="BC1920" s="12"/>
      <c r="BE1920" s="12"/>
      <c r="BF1920" s="12"/>
      <c r="BG1920" s="12"/>
      <c r="BH1920" s="12"/>
      <c r="BI1920" s="12"/>
      <c r="BJ1920" s="12"/>
      <c r="BK1920" s="12"/>
    </row>
    <row r="1921" spans="33:63" x14ac:dyDescent="0.15">
      <c r="AG1921" s="12"/>
      <c r="AH1921" s="12"/>
      <c r="AI1921" s="12"/>
      <c r="AJ1921" s="12"/>
      <c r="AK1921" s="12"/>
      <c r="AL1921" s="12"/>
      <c r="AM1921" s="12"/>
      <c r="AN1921" s="12"/>
      <c r="AO1921" s="12"/>
      <c r="AP1921" s="12"/>
      <c r="AQ1921" s="12"/>
      <c r="AR1921" s="12"/>
      <c r="AS1921" s="12"/>
      <c r="AT1921" s="12"/>
      <c r="AU1921" s="12"/>
      <c r="AV1921" s="12"/>
      <c r="AW1921" s="12"/>
      <c r="AX1921" s="12"/>
      <c r="AY1921" s="12"/>
      <c r="AZ1921" s="12"/>
      <c r="BA1921" s="12"/>
      <c r="BB1921" s="12"/>
      <c r="BC1921" s="12"/>
      <c r="BE1921" s="12"/>
      <c r="BF1921" s="12"/>
      <c r="BG1921" s="12"/>
      <c r="BH1921" s="12"/>
      <c r="BI1921" s="12"/>
      <c r="BJ1921" s="12"/>
      <c r="BK1921" s="12"/>
    </row>
    <row r="1922" spans="33:63" x14ac:dyDescent="0.15">
      <c r="AG1922" s="12"/>
      <c r="AH1922" s="12"/>
      <c r="AI1922" s="12"/>
      <c r="AJ1922" s="12"/>
      <c r="AK1922" s="12"/>
      <c r="AL1922" s="12"/>
      <c r="AM1922" s="12"/>
      <c r="AN1922" s="12"/>
      <c r="AO1922" s="12"/>
      <c r="AP1922" s="12"/>
      <c r="AQ1922" s="12"/>
      <c r="AR1922" s="12"/>
      <c r="AS1922" s="12"/>
      <c r="AT1922" s="12"/>
      <c r="AU1922" s="12"/>
      <c r="AV1922" s="12"/>
      <c r="AW1922" s="12"/>
      <c r="AX1922" s="12"/>
      <c r="AY1922" s="12"/>
      <c r="AZ1922" s="12"/>
      <c r="BA1922" s="12"/>
      <c r="BB1922" s="12"/>
      <c r="BC1922" s="12"/>
      <c r="BE1922" s="12"/>
      <c r="BF1922" s="12"/>
      <c r="BG1922" s="12"/>
      <c r="BH1922" s="12"/>
      <c r="BI1922" s="12"/>
      <c r="BJ1922" s="12"/>
      <c r="BK1922" s="12"/>
    </row>
    <row r="1923" spans="33:63" x14ac:dyDescent="0.15">
      <c r="AG1923" s="12"/>
      <c r="AH1923" s="12"/>
      <c r="AI1923" s="12"/>
      <c r="AJ1923" s="12"/>
      <c r="AK1923" s="12"/>
      <c r="AL1923" s="12"/>
      <c r="AM1923" s="12"/>
      <c r="AN1923" s="12"/>
      <c r="AO1923" s="12"/>
      <c r="AP1923" s="12"/>
      <c r="AQ1923" s="12"/>
      <c r="AR1923" s="12"/>
      <c r="AS1923" s="12"/>
      <c r="AT1923" s="12"/>
      <c r="AU1923" s="12"/>
      <c r="AV1923" s="12"/>
      <c r="AW1923" s="12"/>
      <c r="AX1923" s="12"/>
      <c r="AY1923" s="12"/>
      <c r="AZ1923" s="12"/>
      <c r="BA1923" s="12"/>
      <c r="BB1923" s="12"/>
      <c r="BC1923" s="12"/>
      <c r="BE1923" s="12"/>
      <c r="BF1923" s="12"/>
      <c r="BG1923" s="12"/>
      <c r="BH1923" s="12"/>
      <c r="BI1923" s="12"/>
      <c r="BJ1923" s="12"/>
      <c r="BK1923" s="12"/>
    </row>
    <row r="1924" spans="33:63" x14ac:dyDescent="0.15">
      <c r="AG1924" s="12"/>
      <c r="AH1924" s="12"/>
      <c r="AI1924" s="12"/>
      <c r="AJ1924" s="12"/>
      <c r="AK1924" s="12"/>
      <c r="AL1924" s="12"/>
      <c r="AM1924" s="12"/>
      <c r="AN1924" s="12"/>
      <c r="AO1924" s="12"/>
      <c r="AP1924" s="12"/>
      <c r="AQ1924" s="12"/>
      <c r="AR1924" s="12"/>
      <c r="AS1924" s="12"/>
      <c r="AT1924" s="12"/>
      <c r="AU1924" s="12"/>
      <c r="AV1924" s="12"/>
      <c r="AW1924" s="12"/>
      <c r="AX1924" s="12"/>
      <c r="AY1924" s="12"/>
      <c r="AZ1924" s="12"/>
      <c r="BA1924" s="12"/>
      <c r="BB1924" s="12"/>
      <c r="BC1924" s="12"/>
      <c r="BE1924" s="12"/>
      <c r="BF1924" s="12"/>
      <c r="BG1924" s="12"/>
      <c r="BH1924" s="12"/>
      <c r="BI1924" s="12"/>
      <c r="BJ1924" s="12"/>
      <c r="BK1924" s="12"/>
    </row>
    <row r="1925" spans="33:63" x14ac:dyDescent="0.15">
      <c r="AG1925" s="12"/>
      <c r="AH1925" s="12"/>
      <c r="AI1925" s="12"/>
      <c r="AJ1925" s="12"/>
      <c r="AK1925" s="12"/>
      <c r="AL1925" s="12"/>
      <c r="AM1925" s="12"/>
      <c r="AN1925" s="12"/>
      <c r="AO1925" s="12"/>
      <c r="AP1925" s="12"/>
      <c r="AQ1925" s="12"/>
      <c r="AR1925" s="12"/>
      <c r="AS1925" s="12"/>
      <c r="AT1925" s="12"/>
      <c r="AU1925" s="12"/>
      <c r="AV1925" s="12"/>
      <c r="AW1925" s="12"/>
      <c r="AX1925" s="12"/>
      <c r="AY1925" s="12"/>
      <c r="AZ1925" s="12"/>
      <c r="BA1925" s="12"/>
      <c r="BB1925" s="12"/>
      <c r="BC1925" s="12"/>
      <c r="BE1925" s="12"/>
      <c r="BF1925" s="12"/>
      <c r="BG1925" s="12"/>
      <c r="BH1925" s="12"/>
      <c r="BI1925" s="12"/>
      <c r="BJ1925" s="12"/>
      <c r="BK1925" s="12"/>
    </row>
    <row r="1926" spans="33:63" x14ac:dyDescent="0.15">
      <c r="AG1926" s="12"/>
      <c r="AH1926" s="12"/>
      <c r="AI1926" s="12"/>
      <c r="AJ1926" s="12"/>
      <c r="AK1926" s="12"/>
      <c r="AL1926" s="12"/>
      <c r="AM1926" s="12"/>
      <c r="AN1926" s="12"/>
      <c r="AO1926" s="12"/>
      <c r="AP1926" s="12"/>
      <c r="AQ1926" s="12"/>
      <c r="AR1926" s="12"/>
      <c r="AS1926" s="12"/>
      <c r="AT1926" s="12"/>
      <c r="AU1926" s="12"/>
      <c r="AV1926" s="12"/>
      <c r="AW1926" s="12"/>
      <c r="AX1926" s="12"/>
      <c r="AY1926" s="12"/>
      <c r="AZ1926" s="12"/>
      <c r="BA1926" s="12"/>
      <c r="BB1926" s="12"/>
      <c r="BC1926" s="12"/>
      <c r="BE1926" s="12"/>
      <c r="BF1926" s="12"/>
      <c r="BG1926" s="12"/>
      <c r="BH1926" s="12"/>
      <c r="BI1926" s="12"/>
      <c r="BJ1926" s="12"/>
      <c r="BK1926" s="12"/>
    </row>
    <row r="1927" spans="33:63" x14ac:dyDescent="0.15">
      <c r="AG1927" s="12"/>
      <c r="AH1927" s="12"/>
      <c r="AI1927" s="12"/>
      <c r="AJ1927" s="12"/>
      <c r="AK1927" s="12"/>
      <c r="AL1927" s="12"/>
      <c r="AM1927" s="12"/>
      <c r="AN1927" s="12"/>
      <c r="AO1927" s="12"/>
      <c r="AP1927" s="12"/>
      <c r="AQ1927" s="12"/>
      <c r="AR1927" s="12"/>
      <c r="AS1927" s="12"/>
      <c r="AT1927" s="12"/>
      <c r="AU1927" s="12"/>
      <c r="AV1927" s="12"/>
      <c r="AW1927" s="12"/>
      <c r="AX1927" s="12"/>
      <c r="AY1927" s="12"/>
      <c r="AZ1927" s="12"/>
      <c r="BA1927" s="12"/>
      <c r="BB1927" s="12"/>
      <c r="BC1927" s="12"/>
      <c r="BE1927" s="12"/>
      <c r="BF1927" s="12"/>
      <c r="BG1927" s="12"/>
      <c r="BH1927" s="12"/>
      <c r="BI1927" s="12"/>
      <c r="BJ1927" s="12"/>
      <c r="BK1927" s="12"/>
    </row>
    <row r="1928" spans="33:63" x14ac:dyDescent="0.15">
      <c r="AG1928" s="12"/>
      <c r="AH1928" s="12"/>
      <c r="AI1928" s="12"/>
      <c r="AJ1928" s="12"/>
      <c r="AK1928" s="12"/>
      <c r="AL1928" s="12"/>
      <c r="AM1928" s="12"/>
      <c r="AN1928" s="12"/>
      <c r="AO1928" s="12"/>
      <c r="AP1928" s="12"/>
      <c r="AQ1928" s="12"/>
      <c r="AR1928" s="12"/>
      <c r="AS1928" s="12"/>
      <c r="AT1928" s="12"/>
      <c r="AU1928" s="12"/>
      <c r="AV1928" s="12"/>
      <c r="AW1928" s="12"/>
      <c r="AX1928" s="12"/>
      <c r="AY1928" s="12"/>
      <c r="AZ1928" s="12"/>
      <c r="BA1928" s="12"/>
      <c r="BB1928" s="12"/>
      <c r="BC1928" s="12"/>
      <c r="BE1928" s="12"/>
      <c r="BF1928" s="12"/>
      <c r="BG1928" s="12"/>
      <c r="BH1928" s="12"/>
      <c r="BI1928" s="12"/>
      <c r="BJ1928" s="12"/>
      <c r="BK1928" s="12"/>
    </row>
    <row r="1929" spans="33:63" x14ac:dyDescent="0.15">
      <c r="AG1929" s="12"/>
      <c r="AH1929" s="12"/>
      <c r="AI1929" s="12"/>
      <c r="AJ1929" s="12"/>
      <c r="AK1929" s="12"/>
      <c r="AL1929" s="12"/>
      <c r="AM1929" s="12"/>
      <c r="AN1929" s="12"/>
      <c r="AO1929" s="12"/>
      <c r="AP1929" s="12"/>
      <c r="AQ1929" s="12"/>
      <c r="AR1929" s="12"/>
      <c r="AS1929" s="12"/>
      <c r="AT1929" s="12"/>
      <c r="AU1929" s="12"/>
      <c r="AV1929" s="12"/>
      <c r="AW1929" s="12"/>
      <c r="AX1929" s="12"/>
      <c r="AY1929" s="12"/>
      <c r="AZ1929" s="12"/>
      <c r="BA1929" s="12"/>
      <c r="BB1929" s="12"/>
      <c r="BC1929" s="12"/>
      <c r="BE1929" s="12"/>
      <c r="BF1929" s="12"/>
      <c r="BG1929" s="12"/>
      <c r="BH1929" s="12"/>
      <c r="BI1929" s="12"/>
      <c r="BJ1929" s="12"/>
      <c r="BK1929" s="12"/>
    </row>
    <row r="1930" spans="33:63" x14ac:dyDescent="0.15">
      <c r="AG1930" s="12"/>
      <c r="AH1930" s="12"/>
      <c r="AI1930" s="12"/>
      <c r="AJ1930" s="12"/>
      <c r="AK1930" s="12"/>
      <c r="AL1930" s="12"/>
      <c r="AM1930" s="12"/>
      <c r="AN1930" s="12"/>
      <c r="AO1930" s="12"/>
      <c r="AP1930" s="12"/>
      <c r="AQ1930" s="12"/>
      <c r="AR1930" s="12"/>
      <c r="AS1930" s="12"/>
      <c r="AT1930" s="12"/>
      <c r="AU1930" s="12"/>
      <c r="AV1930" s="12"/>
      <c r="AW1930" s="12"/>
      <c r="AX1930" s="12"/>
      <c r="AY1930" s="12"/>
      <c r="AZ1930" s="12"/>
      <c r="BA1930" s="12"/>
      <c r="BB1930" s="12"/>
      <c r="BC1930" s="12"/>
      <c r="BE1930" s="12"/>
      <c r="BF1930" s="12"/>
      <c r="BG1930" s="12"/>
      <c r="BH1930" s="12"/>
      <c r="BI1930" s="12"/>
      <c r="BJ1930" s="12"/>
      <c r="BK1930" s="12"/>
    </row>
    <row r="1931" spans="33:63" x14ac:dyDescent="0.15">
      <c r="AG1931" s="12"/>
      <c r="AH1931" s="12"/>
      <c r="AI1931" s="12"/>
      <c r="AJ1931" s="12"/>
      <c r="AK1931" s="12"/>
      <c r="AL1931" s="12"/>
      <c r="AM1931" s="12"/>
      <c r="AN1931" s="12"/>
      <c r="AO1931" s="12"/>
      <c r="AP1931" s="12"/>
      <c r="AQ1931" s="12"/>
      <c r="AR1931" s="12"/>
      <c r="AS1931" s="12"/>
      <c r="AT1931" s="12"/>
      <c r="AU1931" s="12"/>
      <c r="AV1931" s="12"/>
      <c r="AW1931" s="12"/>
      <c r="AX1931" s="12"/>
      <c r="AY1931" s="12"/>
      <c r="AZ1931" s="12"/>
      <c r="BA1931" s="12"/>
      <c r="BB1931" s="12"/>
      <c r="BC1931" s="12"/>
      <c r="BE1931" s="12"/>
      <c r="BF1931" s="12"/>
      <c r="BG1931" s="12"/>
      <c r="BH1931" s="12"/>
      <c r="BI1931" s="12"/>
      <c r="BJ1931" s="12"/>
      <c r="BK1931" s="12"/>
    </row>
    <row r="1932" spans="33:63" x14ac:dyDescent="0.15">
      <c r="AG1932" s="12"/>
      <c r="AH1932" s="12"/>
      <c r="AI1932" s="12"/>
      <c r="AJ1932" s="12"/>
      <c r="AK1932" s="12"/>
      <c r="AL1932" s="12"/>
      <c r="AM1932" s="12"/>
      <c r="AN1932" s="12"/>
      <c r="AO1932" s="12"/>
      <c r="AP1932" s="12"/>
      <c r="AQ1932" s="12"/>
      <c r="AR1932" s="12"/>
      <c r="AS1932" s="12"/>
      <c r="AT1932" s="12"/>
      <c r="AU1932" s="12"/>
      <c r="AV1932" s="12"/>
      <c r="AW1932" s="12"/>
      <c r="AX1932" s="12"/>
      <c r="AY1932" s="12"/>
      <c r="AZ1932" s="12"/>
      <c r="BA1932" s="12"/>
      <c r="BB1932" s="12"/>
      <c r="BC1932" s="12"/>
      <c r="BE1932" s="12"/>
      <c r="BF1932" s="12"/>
      <c r="BG1932" s="12"/>
      <c r="BH1932" s="12"/>
      <c r="BI1932" s="12"/>
      <c r="BJ1932" s="12"/>
      <c r="BK1932" s="12"/>
    </row>
    <row r="1933" spans="33:63" x14ac:dyDescent="0.15">
      <c r="AG1933" s="12"/>
      <c r="AH1933" s="12"/>
      <c r="AI1933" s="12"/>
      <c r="AJ1933" s="12"/>
      <c r="AK1933" s="12"/>
      <c r="AL1933" s="12"/>
      <c r="AM1933" s="12"/>
      <c r="AN1933" s="12"/>
      <c r="AO1933" s="12"/>
      <c r="AP1933" s="12"/>
      <c r="AQ1933" s="12"/>
      <c r="AR1933" s="12"/>
      <c r="AS1933" s="12"/>
      <c r="AT1933" s="12"/>
      <c r="AU1933" s="12"/>
      <c r="AV1933" s="12"/>
      <c r="AW1933" s="12"/>
      <c r="AX1933" s="12"/>
      <c r="AY1933" s="12"/>
      <c r="AZ1933" s="12"/>
      <c r="BA1933" s="12"/>
      <c r="BB1933" s="12"/>
      <c r="BC1933" s="12"/>
      <c r="BE1933" s="12"/>
      <c r="BF1933" s="12"/>
      <c r="BG1933" s="12"/>
      <c r="BH1933" s="12"/>
      <c r="BI1933" s="12"/>
      <c r="BJ1933" s="12"/>
      <c r="BK1933" s="12"/>
    </row>
    <row r="1934" spans="33:63" x14ac:dyDescent="0.15">
      <c r="AG1934" s="12"/>
      <c r="AH1934" s="12"/>
      <c r="AI1934" s="12"/>
      <c r="AJ1934" s="12"/>
      <c r="AK1934" s="12"/>
      <c r="AL1934" s="12"/>
      <c r="AM1934" s="12"/>
      <c r="AN1934" s="12"/>
      <c r="AO1934" s="12"/>
      <c r="AP1934" s="12"/>
      <c r="AQ1934" s="12"/>
      <c r="AR1934" s="12"/>
      <c r="AS1934" s="12"/>
      <c r="AT1934" s="12"/>
      <c r="AU1934" s="12"/>
      <c r="AV1934" s="12"/>
      <c r="AW1934" s="12"/>
      <c r="AX1934" s="12"/>
      <c r="AY1934" s="12"/>
      <c r="AZ1934" s="12"/>
      <c r="BA1934" s="12"/>
      <c r="BB1934" s="12"/>
      <c r="BC1934" s="12"/>
      <c r="BE1934" s="12"/>
      <c r="BF1934" s="12"/>
      <c r="BG1934" s="12"/>
      <c r="BH1934" s="12"/>
      <c r="BI1934" s="12"/>
      <c r="BJ1934" s="12"/>
      <c r="BK1934" s="12"/>
    </row>
    <row r="1935" spans="33:63" x14ac:dyDescent="0.15">
      <c r="AG1935" s="12"/>
      <c r="AH1935" s="12"/>
      <c r="AI1935" s="12"/>
      <c r="AJ1935" s="12"/>
      <c r="AK1935" s="12"/>
      <c r="AL1935" s="12"/>
      <c r="AM1935" s="12"/>
      <c r="AN1935" s="12"/>
      <c r="AO1935" s="12"/>
      <c r="AP1935" s="12"/>
      <c r="AQ1935" s="12"/>
      <c r="AR1935" s="12"/>
      <c r="AS1935" s="12"/>
      <c r="AT1935" s="12"/>
      <c r="AU1935" s="12"/>
      <c r="AV1935" s="12"/>
      <c r="AW1935" s="12"/>
      <c r="AX1935" s="12"/>
      <c r="AY1935" s="12"/>
      <c r="AZ1935" s="12"/>
      <c r="BA1935" s="12"/>
      <c r="BB1935" s="12"/>
      <c r="BC1935" s="12"/>
      <c r="BE1935" s="12"/>
      <c r="BF1935" s="12"/>
      <c r="BG1935" s="12"/>
      <c r="BH1935" s="12"/>
      <c r="BI1935" s="12"/>
      <c r="BJ1935" s="12"/>
      <c r="BK1935" s="12"/>
    </row>
    <row r="1936" spans="33:63" x14ac:dyDescent="0.15">
      <c r="AG1936" s="12"/>
      <c r="AH1936" s="12"/>
      <c r="AI1936" s="12"/>
      <c r="AJ1936" s="12"/>
      <c r="AK1936" s="12"/>
      <c r="AL1936" s="12"/>
      <c r="AM1936" s="12"/>
      <c r="AN1936" s="12"/>
      <c r="AO1936" s="12"/>
      <c r="AP1936" s="12"/>
      <c r="AQ1936" s="12"/>
      <c r="AR1936" s="12"/>
      <c r="AS1936" s="12"/>
      <c r="AT1936" s="12"/>
      <c r="AU1936" s="12"/>
      <c r="AV1936" s="12"/>
      <c r="AW1936" s="12"/>
      <c r="AX1936" s="12"/>
      <c r="AY1936" s="12"/>
      <c r="AZ1936" s="12"/>
      <c r="BA1936" s="12"/>
      <c r="BB1936" s="12"/>
      <c r="BC1936" s="12"/>
      <c r="BE1936" s="12"/>
      <c r="BF1936" s="12"/>
      <c r="BG1936" s="12"/>
      <c r="BH1936" s="12"/>
      <c r="BI1936" s="12"/>
      <c r="BJ1936" s="12"/>
      <c r="BK1936" s="12"/>
    </row>
    <row r="1937" spans="33:63" x14ac:dyDescent="0.15">
      <c r="AG1937" s="12"/>
      <c r="AH1937" s="12"/>
      <c r="AI1937" s="12"/>
      <c r="AJ1937" s="12"/>
      <c r="AK1937" s="12"/>
      <c r="AL1937" s="12"/>
      <c r="AM1937" s="12"/>
      <c r="AN1937" s="12"/>
      <c r="AO1937" s="12"/>
      <c r="AP1937" s="12"/>
      <c r="AQ1937" s="12"/>
      <c r="AR1937" s="12"/>
      <c r="AS1937" s="12"/>
      <c r="AT1937" s="12"/>
      <c r="AU1937" s="12"/>
      <c r="AV1937" s="12"/>
      <c r="AW1937" s="12"/>
      <c r="AX1937" s="12"/>
      <c r="AY1937" s="12"/>
      <c r="AZ1937" s="12"/>
      <c r="BA1937" s="12"/>
      <c r="BB1937" s="12"/>
      <c r="BC1937" s="12"/>
      <c r="BE1937" s="12"/>
      <c r="BF1937" s="12"/>
      <c r="BG1937" s="12"/>
      <c r="BH1937" s="12"/>
      <c r="BI1937" s="12"/>
      <c r="BJ1937" s="12"/>
      <c r="BK1937" s="12"/>
    </row>
    <row r="1938" spans="33:63" x14ac:dyDescent="0.15">
      <c r="AG1938" s="12"/>
      <c r="AH1938" s="12"/>
      <c r="AI1938" s="12"/>
      <c r="AJ1938" s="12"/>
      <c r="AK1938" s="12"/>
      <c r="AL1938" s="12"/>
      <c r="AM1938" s="12"/>
      <c r="AN1938" s="12"/>
      <c r="AO1938" s="12"/>
      <c r="AP1938" s="12"/>
      <c r="AQ1938" s="12"/>
      <c r="AR1938" s="12"/>
      <c r="AS1938" s="12"/>
      <c r="AT1938" s="12"/>
      <c r="AU1938" s="12"/>
      <c r="AV1938" s="12"/>
      <c r="AW1938" s="12"/>
      <c r="AX1938" s="12"/>
      <c r="AY1938" s="12"/>
      <c r="AZ1938" s="12"/>
      <c r="BA1938" s="12"/>
      <c r="BB1938" s="12"/>
      <c r="BC1938" s="12"/>
      <c r="BE1938" s="12"/>
      <c r="BF1938" s="12"/>
      <c r="BG1938" s="12"/>
      <c r="BH1938" s="12"/>
      <c r="BI1938" s="12"/>
      <c r="BJ1938" s="12"/>
      <c r="BK1938" s="12"/>
    </row>
    <row r="1939" spans="33:63" x14ac:dyDescent="0.15">
      <c r="AG1939" s="12"/>
      <c r="AH1939" s="12"/>
      <c r="AI1939" s="12"/>
      <c r="AJ1939" s="12"/>
      <c r="AK1939" s="12"/>
      <c r="AL1939" s="12"/>
      <c r="AM1939" s="12"/>
      <c r="AN1939" s="12"/>
      <c r="AO1939" s="12"/>
      <c r="AP1939" s="12"/>
      <c r="AQ1939" s="12"/>
      <c r="AR1939" s="12"/>
      <c r="AS1939" s="12"/>
      <c r="AT1939" s="12"/>
      <c r="AU1939" s="12"/>
      <c r="AV1939" s="12"/>
      <c r="AW1939" s="12"/>
      <c r="AX1939" s="12"/>
      <c r="AY1939" s="12"/>
      <c r="AZ1939" s="12"/>
      <c r="BA1939" s="12"/>
      <c r="BB1939" s="12"/>
      <c r="BC1939" s="12"/>
      <c r="BE1939" s="12"/>
      <c r="BF1939" s="12"/>
      <c r="BG1939" s="12"/>
      <c r="BH1939" s="12"/>
      <c r="BI1939" s="12"/>
      <c r="BJ1939" s="12"/>
      <c r="BK1939" s="12"/>
    </row>
    <row r="1940" spans="33:63" x14ac:dyDescent="0.15">
      <c r="AG1940" s="12"/>
      <c r="AH1940" s="12"/>
      <c r="AI1940" s="12"/>
      <c r="AJ1940" s="12"/>
      <c r="AK1940" s="12"/>
      <c r="AL1940" s="12"/>
      <c r="AM1940" s="12"/>
      <c r="AN1940" s="12"/>
      <c r="AO1940" s="12"/>
      <c r="AP1940" s="12"/>
      <c r="AQ1940" s="12"/>
      <c r="AR1940" s="12"/>
      <c r="AS1940" s="12"/>
      <c r="AT1940" s="12"/>
      <c r="AU1940" s="12"/>
      <c r="AV1940" s="12"/>
      <c r="AW1940" s="12"/>
      <c r="AX1940" s="12"/>
      <c r="AY1940" s="12"/>
      <c r="AZ1940" s="12"/>
      <c r="BA1940" s="12"/>
      <c r="BB1940" s="12"/>
      <c r="BC1940" s="12"/>
      <c r="BE1940" s="12"/>
      <c r="BF1940" s="12"/>
      <c r="BG1940" s="12"/>
      <c r="BH1940" s="12"/>
      <c r="BI1940" s="12"/>
      <c r="BJ1940" s="12"/>
      <c r="BK1940" s="12"/>
    </row>
    <row r="1941" spans="33:63" x14ac:dyDescent="0.15">
      <c r="AG1941" s="12"/>
      <c r="AH1941" s="12"/>
      <c r="AI1941" s="12"/>
      <c r="AJ1941" s="12"/>
      <c r="AK1941" s="12"/>
      <c r="AL1941" s="12"/>
      <c r="AM1941" s="12"/>
      <c r="AN1941" s="12"/>
      <c r="AO1941" s="12"/>
      <c r="AP1941" s="12"/>
      <c r="AQ1941" s="12"/>
      <c r="AR1941" s="12"/>
      <c r="AS1941" s="12"/>
      <c r="AT1941" s="12"/>
      <c r="AU1941" s="12"/>
      <c r="AV1941" s="12"/>
      <c r="AW1941" s="12"/>
      <c r="AX1941" s="12"/>
      <c r="AY1941" s="12"/>
      <c r="AZ1941" s="12"/>
      <c r="BA1941" s="12"/>
      <c r="BB1941" s="12"/>
      <c r="BC1941" s="12"/>
      <c r="BE1941" s="12"/>
      <c r="BF1941" s="12"/>
      <c r="BG1941" s="12"/>
      <c r="BH1941" s="12"/>
      <c r="BI1941" s="12"/>
      <c r="BJ1941" s="12"/>
      <c r="BK1941" s="12"/>
    </row>
    <row r="1942" spans="33:63" x14ac:dyDescent="0.15">
      <c r="AG1942" s="12"/>
      <c r="AH1942" s="12"/>
      <c r="AI1942" s="12"/>
      <c r="AJ1942" s="12"/>
      <c r="AK1942" s="12"/>
      <c r="AL1942" s="12"/>
      <c r="AM1942" s="12"/>
      <c r="AN1942" s="12"/>
      <c r="AO1942" s="12"/>
      <c r="AP1942" s="12"/>
      <c r="AQ1942" s="12"/>
      <c r="AR1942" s="12"/>
      <c r="AS1942" s="12"/>
      <c r="AT1942" s="12"/>
      <c r="AU1942" s="12"/>
      <c r="AV1942" s="12"/>
      <c r="AW1942" s="12"/>
      <c r="AX1942" s="12"/>
      <c r="AY1942" s="12"/>
      <c r="AZ1942" s="12"/>
      <c r="BA1942" s="12"/>
      <c r="BB1942" s="12"/>
      <c r="BC1942" s="12"/>
      <c r="BE1942" s="12"/>
      <c r="BF1942" s="12"/>
      <c r="BG1942" s="12"/>
      <c r="BH1942" s="12"/>
      <c r="BI1942" s="12"/>
      <c r="BJ1942" s="12"/>
      <c r="BK1942" s="12"/>
    </row>
    <row r="1943" spans="33:63" x14ac:dyDescent="0.15">
      <c r="AG1943" s="12"/>
      <c r="AH1943" s="12"/>
      <c r="AI1943" s="12"/>
      <c r="AJ1943" s="12"/>
      <c r="AK1943" s="12"/>
      <c r="AL1943" s="12"/>
      <c r="AM1943" s="12"/>
      <c r="AN1943" s="12"/>
      <c r="AO1943" s="12"/>
      <c r="AP1943" s="12"/>
      <c r="AQ1943" s="12"/>
      <c r="AR1943" s="12"/>
      <c r="AS1943" s="12"/>
      <c r="AT1943" s="12"/>
      <c r="AU1943" s="12"/>
      <c r="AV1943" s="12"/>
      <c r="AW1943" s="12"/>
      <c r="AX1943" s="12"/>
      <c r="AY1943" s="12"/>
      <c r="AZ1943" s="12"/>
      <c r="BA1943" s="12"/>
      <c r="BB1943" s="12"/>
      <c r="BC1943" s="12"/>
      <c r="BE1943" s="12"/>
      <c r="BF1943" s="12"/>
      <c r="BG1943" s="12"/>
      <c r="BH1943" s="12"/>
      <c r="BI1943" s="12"/>
      <c r="BJ1943" s="12"/>
      <c r="BK1943" s="12"/>
    </row>
    <row r="1944" spans="33:63" x14ac:dyDescent="0.15">
      <c r="AG1944" s="12"/>
      <c r="AH1944" s="12"/>
      <c r="AI1944" s="12"/>
      <c r="AJ1944" s="12"/>
      <c r="AK1944" s="12"/>
      <c r="AL1944" s="12"/>
      <c r="AM1944" s="12"/>
      <c r="AN1944" s="12"/>
      <c r="AO1944" s="12"/>
      <c r="AP1944" s="12"/>
      <c r="AQ1944" s="12"/>
      <c r="AR1944" s="12"/>
      <c r="AS1944" s="12"/>
      <c r="AT1944" s="12"/>
      <c r="AU1944" s="12"/>
      <c r="AV1944" s="12"/>
      <c r="AW1944" s="12"/>
      <c r="AX1944" s="12"/>
      <c r="AY1944" s="12"/>
      <c r="AZ1944" s="12"/>
      <c r="BA1944" s="12"/>
      <c r="BB1944" s="12"/>
      <c r="BC1944" s="12"/>
      <c r="BE1944" s="12"/>
      <c r="BF1944" s="12"/>
      <c r="BG1944" s="12"/>
      <c r="BH1944" s="12"/>
      <c r="BI1944" s="12"/>
      <c r="BJ1944" s="12"/>
      <c r="BK1944" s="12"/>
    </row>
    <row r="1945" spans="33:63" x14ac:dyDescent="0.15">
      <c r="AG1945" s="12"/>
      <c r="AH1945" s="12"/>
      <c r="AI1945" s="12"/>
      <c r="AJ1945" s="12"/>
      <c r="AK1945" s="12"/>
      <c r="AL1945" s="12"/>
      <c r="AM1945" s="12"/>
      <c r="AN1945" s="12"/>
      <c r="AO1945" s="12"/>
      <c r="AP1945" s="12"/>
      <c r="AQ1945" s="12"/>
      <c r="AR1945" s="12"/>
      <c r="AS1945" s="12"/>
      <c r="AT1945" s="12"/>
      <c r="AU1945" s="12"/>
      <c r="AV1945" s="12"/>
      <c r="AW1945" s="12"/>
      <c r="AX1945" s="12"/>
      <c r="AY1945" s="12"/>
      <c r="AZ1945" s="12"/>
      <c r="BA1945" s="12"/>
      <c r="BB1945" s="12"/>
      <c r="BC1945" s="12"/>
      <c r="BE1945" s="12"/>
      <c r="BF1945" s="12"/>
      <c r="BG1945" s="12"/>
      <c r="BH1945" s="12"/>
      <c r="BI1945" s="12"/>
      <c r="BJ1945" s="12"/>
      <c r="BK1945" s="12"/>
    </row>
    <row r="1946" spans="33:63" x14ac:dyDescent="0.15">
      <c r="AG1946" s="12"/>
      <c r="AH1946" s="12"/>
      <c r="AI1946" s="12"/>
      <c r="AJ1946" s="12"/>
      <c r="AK1946" s="12"/>
      <c r="AL1946" s="12"/>
      <c r="AM1946" s="12"/>
      <c r="AN1946" s="12"/>
      <c r="AO1946" s="12"/>
      <c r="AP1946" s="12"/>
      <c r="AQ1946" s="12"/>
      <c r="AR1946" s="12"/>
      <c r="AS1946" s="12"/>
      <c r="AT1946" s="12"/>
      <c r="AU1946" s="12"/>
      <c r="AV1946" s="12"/>
      <c r="AW1946" s="12"/>
      <c r="AX1946" s="12"/>
      <c r="AY1946" s="12"/>
      <c r="AZ1946" s="12"/>
      <c r="BA1946" s="12"/>
      <c r="BB1946" s="12"/>
      <c r="BC1946" s="12"/>
      <c r="BE1946" s="12"/>
      <c r="BF1946" s="12"/>
      <c r="BG1946" s="12"/>
      <c r="BH1946" s="12"/>
      <c r="BI1946" s="12"/>
      <c r="BJ1946" s="12"/>
      <c r="BK1946" s="12"/>
    </row>
    <row r="1947" spans="33:63" x14ac:dyDescent="0.15">
      <c r="AG1947" s="12"/>
      <c r="AH1947" s="12"/>
      <c r="AI1947" s="12"/>
      <c r="AJ1947" s="12"/>
      <c r="AK1947" s="12"/>
      <c r="AL1947" s="12"/>
      <c r="AM1947" s="12"/>
      <c r="AN1947" s="12"/>
      <c r="AO1947" s="12"/>
      <c r="AP1947" s="12"/>
      <c r="AQ1947" s="12"/>
      <c r="AR1947" s="12"/>
      <c r="AS1947" s="12"/>
      <c r="AT1947" s="12"/>
      <c r="AU1947" s="12"/>
      <c r="AV1947" s="12"/>
      <c r="AW1947" s="12"/>
      <c r="AX1947" s="12"/>
      <c r="AY1947" s="12"/>
      <c r="AZ1947" s="12"/>
      <c r="BA1947" s="12"/>
      <c r="BB1947" s="12"/>
      <c r="BC1947" s="12"/>
      <c r="BE1947" s="12"/>
      <c r="BF1947" s="12"/>
      <c r="BG1947" s="12"/>
      <c r="BH1947" s="12"/>
      <c r="BI1947" s="12"/>
      <c r="BJ1947" s="12"/>
      <c r="BK1947" s="12"/>
    </row>
    <row r="1948" spans="33:63" x14ac:dyDescent="0.15">
      <c r="AG1948" s="12"/>
      <c r="AH1948" s="12"/>
      <c r="AI1948" s="12"/>
      <c r="AJ1948" s="12"/>
      <c r="AK1948" s="12"/>
      <c r="AL1948" s="12"/>
      <c r="AM1948" s="12"/>
      <c r="AN1948" s="12"/>
      <c r="AO1948" s="12"/>
      <c r="AP1948" s="12"/>
      <c r="AQ1948" s="12"/>
      <c r="AR1948" s="12"/>
      <c r="AS1948" s="12"/>
      <c r="AT1948" s="12"/>
      <c r="AU1948" s="12"/>
      <c r="AV1948" s="12"/>
      <c r="AW1948" s="12"/>
      <c r="AX1948" s="12"/>
      <c r="AY1948" s="12"/>
      <c r="AZ1948" s="12"/>
      <c r="BA1948" s="12"/>
      <c r="BB1948" s="12"/>
      <c r="BC1948" s="12"/>
      <c r="BE1948" s="12"/>
      <c r="BF1948" s="12"/>
      <c r="BG1948" s="12"/>
      <c r="BH1948" s="12"/>
      <c r="BI1948" s="12"/>
      <c r="BJ1948" s="12"/>
      <c r="BK1948" s="12"/>
    </row>
    <row r="1949" spans="33:63" x14ac:dyDescent="0.15">
      <c r="AG1949" s="12"/>
      <c r="AH1949" s="12"/>
      <c r="AI1949" s="12"/>
      <c r="AJ1949" s="12"/>
      <c r="AK1949" s="12"/>
      <c r="AL1949" s="12"/>
      <c r="AM1949" s="12"/>
      <c r="AN1949" s="12"/>
      <c r="AO1949" s="12"/>
      <c r="AP1949" s="12"/>
      <c r="AQ1949" s="12"/>
      <c r="AR1949" s="12"/>
      <c r="AS1949" s="12"/>
      <c r="AT1949" s="12"/>
      <c r="AU1949" s="12"/>
      <c r="AV1949" s="12"/>
      <c r="AW1949" s="12"/>
      <c r="AX1949" s="12"/>
      <c r="AY1949" s="12"/>
      <c r="AZ1949" s="12"/>
      <c r="BA1949" s="12"/>
      <c r="BB1949" s="12"/>
      <c r="BC1949" s="12"/>
      <c r="BE1949" s="12"/>
      <c r="BF1949" s="12"/>
      <c r="BG1949" s="12"/>
      <c r="BH1949" s="12"/>
      <c r="BI1949" s="12"/>
      <c r="BJ1949" s="12"/>
      <c r="BK1949" s="12"/>
    </row>
    <row r="1950" spans="33:63" x14ac:dyDescent="0.15">
      <c r="AG1950" s="12"/>
      <c r="AH1950" s="12"/>
      <c r="AI1950" s="12"/>
      <c r="AJ1950" s="12"/>
      <c r="AK1950" s="12"/>
      <c r="AL1950" s="12"/>
      <c r="AM1950" s="12"/>
      <c r="AN1950" s="12"/>
      <c r="AO1950" s="12"/>
      <c r="AP1950" s="12"/>
      <c r="AQ1950" s="12"/>
      <c r="AR1950" s="12"/>
      <c r="AS1950" s="12"/>
      <c r="AT1950" s="12"/>
      <c r="AU1950" s="12"/>
      <c r="AV1950" s="12"/>
      <c r="AW1950" s="12"/>
      <c r="AX1950" s="12"/>
      <c r="AY1950" s="12"/>
      <c r="AZ1950" s="12"/>
      <c r="BA1950" s="12"/>
      <c r="BB1950" s="12"/>
      <c r="BC1950" s="12"/>
      <c r="BE1950" s="12"/>
      <c r="BF1950" s="12"/>
      <c r="BG1950" s="12"/>
      <c r="BH1950" s="12"/>
      <c r="BI1950" s="12"/>
      <c r="BJ1950" s="12"/>
      <c r="BK1950" s="12"/>
    </row>
    <row r="1951" spans="33:63" x14ac:dyDescent="0.15">
      <c r="AG1951" s="12"/>
      <c r="AH1951" s="12"/>
      <c r="AI1951" s="12"/>
      <c r="AJ1951" s="12"/>
      <c r="AK1951" s="12"/>
      <c r="AL1951" s="12"/>
      <c r="AM1951" s="12"/>
      <c r="AN1951" s="12"/>
      <c r="AO1951" s="12"/>
      <c r="AP1951" s="12"/>
      <c r="AQ1951" s="12"/>
      <c r="AR1951" s="12"/>
      <c r="AS1951" s="12"/>
      <c r="AT1951" s="12"/>
      <c r="AU1951" s="12"/>
      <c r="AV1951" s="12"/>
      <c r="AW1951" s="12"/>
      <c r="AX1951" s="12"/>
      <c r="AY1951" s="12"/>
      <c r="AZ1951" s="12"/>
      <c r="BA1951" s="12"/>
      <c r="BB1951" s="12"/>
      <c r="BC1951" s="12"/>
      <c r="BE1951" s="12"/>
      <c r="BF1951" s="12"/>
      <c r="BG1951" s="12"/>
      <c r="BH1951" s="12"/>
      <c r="BI1951" s="12"/>
      <c r="BJ1951" s="12"/>
      <c r="BK1951" s="12"/>
    </row>
    <row r="1952" spans="33:63" x14ac:dyDescent="0.15">
      <c r="AG1952" s="12"/>
      <c r="AH1952" s="12"/>
      <c r="AI1952" s="12"/>
      <c r="AJ1952" s="12"/>
      <c r="AK1952" s="12"/>
      <c r="AL1952" s="12"/>
      <c r="AM1952" s="12"/>
      <c r="AN1952" s="12"/>
      <c r="AO1952" s="12"/>
      <c r="AP1952" s="12"/>
      <c r="AQ1952" s="12"/>
      <c r="AR1952" s="12"/>
      <c r="AS1952" s="12"/>
      <c r="AT1952" s="12"/>
      <c r="AU1952" s="12"/>
      <c r="AV1952" s="12"/>
      <c r="AW1952" s="12"/>
      <c r="AX1952" s="12"/>
      <c r="AY1952" s="12"/>
      <c r="AZ1952" s="12"/>
      <c r="BA1952" s="12"/>
      <c r="BB1952" s="12"/>
      <c r="BC1952" s="12"/>
      <c r="BE1952" s="12"/>
      <c r="BF1952" s="12"/>
      <c r="BG1952" s="12"/>
      <c r="BH1952" s="12"/>
      <c r="BI1952" s="12"/>
      <c r="BJ1952" s="12"/>
      <c r="BK1952" s="12"/>
    </row>
    <row r="1953" spans="33:63" x14ac:dyDescent="0.15">
      <c r="AG1953" s="12"/>
      <c r="AH1953" s="12"/>
      <c r="AI1953" s="12"/>
      <c r="AJ1953" s="12"/>
      <c r="AK1953" s="12"/>
      <c r="AL1953" s="12"/>
      <c r="AM1953" s="12"/>
      <c r="AN1953" s="12"/>
      <c r="AO1953" s="12"/>
      <c r="AP1953" s="12"/>
      <c r="AQ1953" s="12"/>
      <c r="AR1953" s="12"/>
      <c r="AS1953" s="12"/>
      <c r="AT1953" s="12"/>
      <c r="AU1953" s="12"/>
      <c r="AV1953" s="12"/>
      <c r="AW1953" s="12"/>
      <c r="AX1953" s="12"/>
      <c r="AY1953" s="12"/>
      <c r="AZ1953" s="12"/>
      <c r="BA1953" s="12"/>
      <c r="BB1953" s="12"/>
      <c r="BC1953" s="12"/>
      <c r="BE1953" s="12"/>
      <c r="BF1953" s="12"/>
      <c r="BG1953" s="12"/>
      <c r="BH1953" s="12"/>
      <c r="BI1953" s="12"/>
      <c r="BJ1953" s="12"/>
      <c r="BK1953" s="12"/>
    </row>
    <row r="1954" spans="33:63" x14ac:dyDescent="0.15">
      <c r="AG1954" s="12"/>
      <c r="AH1954" s="12"/>
      <c r="AI1954" s="12"/>
      <c r="AJ1954" s="12"/>
      <c r="AK1954" s="12"/>
      <c r="AL1954" s="12"/>
      <c r="AM1954" s="12"/>
      <c r="AN1954" s="12"/>
      <c r="AO1954" s="12"/>
      <c r="AP1954" s="12"/>
      <c r="AQ1954" s="12"/>
      <c r="AR1954" s="12"/>
      <c r="AS1954" s="12"/>
      <c r="AT1954" s="12"/>
      <c r="AU1954" s="12"/>
      <c r="AV1954" s="12"/>
      <c r="AW1954" s="12"/>
      <c r="AX1954" s="12"/>
      <c r="AY1954" s="12"/>
      <c r="AZ1954" s="12"/>
      <c r="BA1954" s="12"/>
      <c r="BB1954" s="12"/>
      <c r="BC1954" s="12"/>
      <c r="BE1954" s="12"/>
      <c r="BF1954" s="12"/>
      <c r="BG1954" s="12"/>
      <c r="BH1954" s="12"/>
      <c r="BI1954" s="12"/>
      <c r="BJ1954" s="12"/>
      <c r="BK1954" s="12"/>
    </row>
    <row r="1955" spans="33:63" x14ac:dyDescent="0.15">
      <c r="AG1955" s="12"/>
      <c r="AH1955" s="12"/>
      <c r="AI1955" s="12"/>
      <c r="AJ1955" s="12"/>
      <c r="AK1955" s="12"/>
      <c r="AL1955" s="12"/>
      <c r="AM1955" s="12"/>
      <c r="AN1955" s="12"/>
      <c r="AO1955" s="12"/>
      <c r="AP1955" s="12"/>
      <c r="AQ1955" s="12"/>
      <c r="AR1955" s="12"/>
      <c r="AS1955" s="12"/>
      <c r="AT1955" s="12"/>
      <c r="AU1955" s="12"/>
      <c r="AV1955" s="12"/>
      <c r="AW1955" s="12"/>
      <c r="AX1955" s="12"/>
      <c r="AY1955" s="12"/>
      <c r="AZ1955" s="12"/>
      <c r="BA1955" s="12"/>
      <c r="BB1955" s="12"/>
      <c r="BC1955" s="12"/>
      <c r="BE1955" s="12"/>
      <c r="BF1955" s="12"/>
      <c r="BG1955" s="12"/>
      <c r="BH1955" s="12"/>
      <c r="BI1955" s="12"/>
      <c r="BJ1955" s="12"/>
      <c r="BK1955" s="12"/>
    </row>
    <row r="1956" spans="33:63" x14ac:dyDescent="0.15">
      <c r="AG1956" s="12"/>
      <c r="AH1956" s="12"/>
      <c r="AI1956" s="12"/>
      <c r="AJ1956" s="12"/>
      <c r="AK1956" s="12"/>
      <c r="AL1956" s="12"/>
      <c r="AM1956" s="12"/>
      <c r="AN1956" s="12"/>
      <c r="AO1956" s="12"/>
      <c r="AP1956" s="12"/>
      <c r="AQ1956" s="12"/>
      <c r="AR1956" s="12"/>
      <c r="AS1956" s="12"/>
      <c r="AT1956" s="12"/>
      <c r="AU1956" s="12"/>
      <c r="AV1956" s="12"/>
      <c r="AW1956" s="12"/>
      <c r="AX1956" s="12"/>
      <c r="AY1956" s="12"/>
      <c r="AZ1956" s="12"/>
      <c r="BA1956" s="12"/>
      <c r="BB1956" s="12"/>
      <c r="BC1956" s="12"/>
      <c r="BE1956" s="12"/>
      <c r="BF1956" s="12"/>
      <c r="BG1956" s="12"/>
      <c r="BH1956" s="12"/>
      <c r="BI1956" s="12"/>
      <c r="BJ1956" s="12"/>
      <c r="BK1956" s="12"/>
    </row>
    <row r="1957" spans="33:63" x14ac:dyDescent="0.15">
      <c r="AG1957" s="12"/>
      <c r="AH1957" s="12"/>
      <c r="AI1957" s="12"/>
      <c r="AJ1957" s="12"/>
      <c r="AK1957" s="12"/>
      <c r="AL1957" s="12"/>
      <c r="AM1957" s="12"/>
      <c r="AN1957" s="12"/>
      <c r="AO1957" s="12"/>
      <c r="AP1957" s="12"/>
      <c r="AQ1957" s="12"/>
      <c r="AR1957" s="12"/>
      <c r="AS1957" s="12"/>
      <c r="AT1957" s="12"/>
      <c r="AU1957" s="12"/>
      <c r="AV1957" s="12"/>
      <c r="AW1957" s="12"/>
      <c r="AX1957" s="12"/>
      <c r="AY1957" s="12"/>
      <c r="AZ1957" s="12"/>
      <c r="BA1957" s="12"/>
      <c r="BB1957" s="12"/>
      <c r="BC1957" s="12"/>
      <c r="BE1957" s="12"/>
      <c r="BF1957" s="12"/>
      <c r="BG1957" s="12"/>
      <c r="BH1957" s="12"/>
      <c r="BI1957" s="12"/>
      <c r="BJ1957" s="12"/>
      <c r="BK1957" s="12"/>
    </row>
    <row r="1958" spans="33:63" x14ac:dyDescent="0.15">
      <c r="AG1958" s="12"/>
      <c r="AH1958" s="12"/>
      <c r="AI1958" s="12"/>
      <c r="AJ1958" s="12"/>
      <c r="AK1958" s="12"/>
      <c r="AL1958" s="12"/>
      <c r="AM1958" s="12"/>
      <c r="AN1958" s="12"/>
      <c r="AO1958" s="12"/>
      <c r="AP1958" s="12"/>
      <c r="AQ1958" s="12"/>
      <c r="AR1958" s="12"/>
      <c r="AS1958" s="12"/>
      <c r="AT1958" s="12"/>
      <c r="AU1958" s="12"/>
      <c r="AV1958" s="12"/>
      <c r="AW1958" s="12"/>
      <c r="AX1958" s="12"/>
      <c r="AY1958" s="12"/>
      <c r="AZ1958" s="12"/>
      <c r="BA1958" s="12"/>
      <c r="BB1958" s="12"/>
      <c r="BC1958" s="12"/>
      <c r="BE1958" s="12"/>
      <c r="BF1958" s="12"/>
      <c r="BG1958" s="12"/>
      <c r="BH1958" s="12"/>
      <c r="BI1958" s="12"/>
      <c r="BJ1958" s="12"/>
      <c r="BK1958" s="12"/>
    </row>
    <row r="1959" spans="33:63" x14ac:dyDescent="0.15">
      <c r="AG1959" s="12"/>
      <c r="AH1959" s="12"/>
      <c r="AI1959" s="12"/>
      <c r="AJ1959" s="12"/>
      <c r="AK1959" s="12"/>
      <c r="AL1959" s="12"/>
      <c r="AM1959" s="12"/>
      <c r="AN1959" s="12"/>
      <c r="AO1959" s="12"/>
      <c r="AP1959" s="12"/>
      <c r="AQ1959" s="12"/>
      <c r="AR1959" s="12"/>
      <c r="AS1959" s="12"/>
      <c r="AT1959" s="12"/>
      <c r="AU1959" s="12"/>
      <c r="AV1959" s="12"/>
      <c r="AW1959" s="12"/>
      <c r="AX1959" s="12"/>
      <c r="AY1959" s="12"/>
      <c r="AZ1959" s="12"/>
      <c r="BA1959" s="12"/>
      <c r="BB1959" s="12"/>
      <c r="BC1959" s="12"/>
      <c r="BE1959" s="12"/>
      <c r="BF1959" s="12"/>
      <c r="BG1959" s="12"/>
      <c r="BH1959" s="12"/>
      <c r="BI1959" s="12"/>
      <c r="BJ1959" s="12"/>
      <c r="BK1959" s="12"/>
    </row>
    <row r="1960" spans="33:63" x14ac:dyDescent="0.15">
      <c r="AG1960" s="12"/>
      <c r="AH1960" s="12"/>
      <c r="AI1960" s="12"/>
      <c r="AJ1960" s="12"/>
      <c r="AK1960" s="12"/>
      <c r="AL1960" s="12"/>
      <c r="AM1960" s="12"/>
      <c r="AN1960" s="12"/>
      <c r="AO1960" s="12"/>
      <c r="AP1960" s="12"/>
      <c r="AQ1960" s="12"/>
      <c r="AR1960" s="12"/>
      <c r="AS1960" s="12"/>
      <c r="AT1960" s="12"/>
      <c r="AU1960" s="12"/>
      <c r="AV1960" s="12"/>
      <c r="AW1960" s="12"/>
      <c r="AX1960" s="12"/>
      <c r="AY1960" s="12"/>
      <c r="AZ1960" s="12"/>
      <c r="BA1960" s="12"/>
      <c r="BB1960" s="12"/>
      <c r="BC1960" s="12"/>
      <c r="BE1960" s="12"/>
      <c r="BF1960" s="12"/>
      <c r="BG1960" s="12"/>
      <c r="BH1960" s="12"/>
      <c r="BI1960" s="12"/>
      <c r="BJ1960" s="12"/>
      <c r="BK1960" s="12"/>
    </row>
    <row r="1961" spans="33:63" x14ac:dyDescent="0.15">
      <c r="AG1961" s="12"/>
      <c r="AH1961" s="12"/>
      <c r="AI1961" s="12"/>
      <c r="AJ1961" s="12"/>
      <c r="AK1961" s="12"/>
      <c r="AL1961" s="12"/>
      <c r="AM1961" s="12"/>
      <c r="AN1961" s="12"/>
      <c r="AO1961" s="12"/>
      <c r="AP1961" s="12"/>
      <c r="AQ1961" s="12"/>
      <c r="AR1961" s="12"/>
      <c r="AS1961" s="12"/>
      <c r="AT1961" s="12"/>
      <c r="AU1961" s="12"/>
      <c r="AV1961" s="12"/>
      <c r="AW1961" s="12"/>
      <c r="AX1961" s="12"/>
      <c r="AY1961" s="12"/>
      <c r="AZ1961" s="12"/>
      <c r="BA1961" s="12"/>
      <c r="BB1961" s="12"/>
      <c r="BC1961" s="12"/>
      <c r="BE1961" s="12"/>
      <c r="BF1961" s="12"/>
      <c r="BG1961" s="12"/>
      <c r="BH1961" s="12"/>
      <c r="BI1961" s="12"/>
      <c r="BJ1961" s="12"/>
      <c r="BK1961" s="12"/>
    </row>
    <row r="1962" spans="33:63" x14ac:dyDescent="0.15">
      <c r="AG1962" s="12"/>
      <c r="AH1962" s="12"/>
      <c r="AI1962" s="12"/>
      <c r="AJ1962" s="12"/>
      <c r="AK1962" s="12"/>
      <c r="AL1962" s="12"/>
      <c r="AM1962" s="12"/>
      <c r="AN1962" s="12"/>
      <c r="AO1962" s="12"/>
      <c r="AP1962" s="12"/>
      <c r="AQ1962" s="12"/>
      <c r="AR1962" s="12"/>
      <c r="AS1962" s="12"/>
      <c r="AT1962" s="12"/>
      <c r="AU1962" s="12"/>
      <c r="AV1962" s="12"/>
      <c r="AW1962" s="12"/>
      <c r="AX1962" s="12"/>
      <c r="AY1962" s="12"/>
      <c r="AZ1962" s="12"/>
      <c r="BA1962" s="12"/>
      <c r="BB1962" s="12"/>
      <c r="BC1962" s="12"/>
      <c r="BE1962" s="12"/>
      <c r="BF1962" s="12"/>
      <c r="BG1962" s="12"/>
      <c r="BH1962" s="12"/>
      <c r="BI1962" s="12"/>
      <c r="BJ1962" s="12"/>
      <c r="BK1962" s="12"/>
    </row>
    <row r="1963" spans="33:63" x14ac:dyDescent="0.15">
      <c r="AG1963" s="12"/>
      <c r="AH1963" s="12"/>
      <c r="AI1963" s="12"/>
      <c r="AJ1963" s="12"/>
      <c r="AK1963" s="12"/>
      <c r="AL1963" s="12"/>
      <c r="AM1963" s="12"/>
      <c r="AN1963" s="12"/>
      <c r="AO1963" s="12"/>
      <c r="AP1963" s="12"/>
      <c r="AQ1963" s="12"/>
      <c r="AR1963" s="12"/>
      <c r="AS1963" s="12"/>
      <c r="AT1963" s="12"/>
      <c r="AU1963" s="12"/>
      <c r="AV1963" s="12"/>
      <c r="AW1963" s="12"/>
      <c r="AX1963" s="12"/>
      <c r="AY1963" s="12"/>
      <c r="AZ1963" s="12"/>
      <c r="BA1963" s="12"/>
      <c r="BB1963" s="12"/>
      <c r="BC1963" s="12"/>
      <c r="BE1963" s="12"/>
      <c r="BF1963" s="12"/>
      <c r="BG1963" s="12"/>
      <c r="BH1963" s="12"/>
      <c r="BI1963" s="12"/>
      <c r="BJ1963" s="12"/>
      <c r="BK1963" s="12"/>
    </row>
    <row r="1964" spans="33:63" x14ac:dyDescent="0.15">
      <c r="AG1964" s="12"/>
      <c r="AH1964" s="12"/>
      <c r="AI1964" s="12"/>
      <c r="AJ1964" s="12"/>
      <c r="AK1964" s="12"/>
      <c r="AL1964" s="12"/>
      <c r="AM1964" s="12"/>
      <c r="AN1964" s="12"/>
      <c r="AO1964" s="12"/>
      <c r="AP1964" s="12"/>
      <c r="AQ1964" s="12"/>
      <c r="AR1964" s="12"/>
      <c r="AS1964" s="12"/>
      <c r="AT1964" s="12"/>
      <c r="AU1964" s="12"/>
      <c r="AV1964" s="12"/>
      <c r="AW1964" s="12"/>
      <c r="AX1964" s="12"/>
      <c r="AY1964" s="12"/>
      <c r="AZ1964" s="12"/>
      <c r="BA1964" s="12"/>
      <c r="BB1964" s="12"/>
      <c r="BC1964" s="12"/>
      <c r="BE1964" s="12"/>
      <c r="BF1964" s="12"/>
      <c r="BG1964" s="12"/>
      <c r="BH1964" s="12"/>
      <c r="BI1964" s="12"/>
      <c r="BJ1964" s="12"/>
      <c r="BK1964" s="12"/>
    </row>
    <row r="1965" spans="33:63" x14ac:dyDescent="0.15">
      <c r="AG1965" s="12"/>
      <c r="AH1965" s="12"/>
      <c r="AI1965" s="12"/>
      <c r="AJ1965" s="12"/>
      <c r="AK1965" s="12"/>
      <c r="AL1965" s="12"/>
      <c r="AM1965" s="12"/>
      <c r="AN1965" s="12"/>
      <c r="AO1965" s="12"/>
      <c r="AP1965" s="12"/>
      <c r="AQ1965" s="12"/>
      <c r="AR1965" s="12"/>
      <c r="AS1965" s="12"/>
      <c r="AT1965" s="12"/>
      <c r="AU1965" s="12"/>
      <c r="AV1965" s="12"/>
      <c r="AW1965" s="12"/>
      <c r="AX1965" s="12"/>
      <c r="AY1965" s="12"/>
      <c r="AZ1965" s="12"/>
      <c r="BA1965" s="12"/>
      <c r="BB1965" s="12"/>
      <c r="BC1965" s="12"/>
      <c r="BE1965" s="12"/>
      <c r="BF1965" s="12"/>
      <c r="BG1965" s="12"/>
      <c r="BH1965" s="12"/>
      <c r="BI1965" s="12"/>
      <c r="BJ1965" s="12"/>
      <c r="BK1965" s="12"/>
    </row>
    <row r="1966" spans="33:63" x14ac:dyDescent="0.15">
      <c r="AG1966" s="12"/>
      <c r="AH1966" s="12"/>
      <c r="AI1966" s="12"/>
      <c r="AJ1966" s="12"/>
      <c r="AK1966" s="12"/>
      <c r="AL1966" s="12"/>
      <c r="AM1966" s="12"/>
      <c r="AN1966" s="12"/>
      <c r="AO1966" s="12"/>
      <c r="AP1966" s="12"/>
      <c r="AQ1966" s="12"/>
      <c r="AR1966" s="12"/>
      <c r="AS1966" s="12"/>
      <c r="AT1966" s="12"/>
      <c r="AU1966" s="12"/>
      <c r="AV1966" s="12"/>
      <c r="AW1966" s="12"/>
      <c r="AX1966" s="12"/>
      <c r="AY1966" s="12"/>
      <c r="AZ1966" s="12"/>
      <c r="BA1966" s="12"/>
      <c r="BB1966" s="12"/>
      <c r="BC1966" s="12"/>
      <c r="BE1966" s="12"/>
      <c r="BF1966" s="12"/>
      <c r="BG1966" s="12"/>
      <c r="BH1966" s="12"/>
      <c r="BI1966" s="12"/>
      <c r="BJ1966" s="12"/>
      <c r="BK1966" s="12"/>
    </row>
    <row r="1967" spans="33:63" x14ac:dyDescent="0.15">
      <c r="AG1967" s="12"/>
      <c r="AH1967" s="12"/>
      <c r="AI1967" s="12"/>
      <c r="AJ1967" s="12"/>
      <c r="AK1967" s="12"/>
      <c r="AL1967" s="12"/>
      <c r="AM1967" s="12"/>
      <c r="AN1967" s="12"/>
      <c r="AO1967" s="12"/>
      <c r="AP1967" s="12"/>
      <c r="AQ1967" s="12"/>
      <c r="AR1967" s="12"/>
      <c r="AS1967" s="12"/>
      <c r="AT1967" s="12"/>
      <c r="AU1967" s="12"/>
      <c r="AV1967" s="12"/>
      <c r="AW1967" s="12"/>
      <c r="AX1967" s="12"/>
      <c r="AY1967" s="12"/>
      <c r="AZ1967" s="12"/>
      <c r="BA1967" s="12"/>
      <c r="BB1967" s="12"/>
      <c r="BC1967" s="12"/>
      <c r="BE1967" s="12"/>
      <c r="BF1967" s="12"/>
      <c r="BG1967" s="12"/>
      <c r="BH1967" s="12"/>
      <c r="BI1967" s="12"/>
      <c r="BJ1967" s="12"/>
      <c r="BK1967" s="12"/>
    </row>
    <row r="1968" spans="33:63" x14ac:dyDescent="0.15">
      <c r="AG1968" s="12"/>
      <c r="AH1968" s="12"/>
      <c r="AI1968" s="12"/>
      <c r="AJ1968" s="12"/>
      <c r="AK1968" s="12"/>
      <c r="AL1968" s="12"/>
      <c r="AM1968" s="12"/>
      <c r="AN1968" s="12"/>
      <c r="AO1968" s="12"/>
      <c r="AP1968" s="12"/>
      <c r="AQ1968" s="12"/>
      <c r="AR1968" s="12"/>
      <c r="AS1968" s="12"/>
      <c r="AT1968" s="12"/>
      <c r="AU1968" s="12"/>
      <c r="AV1968" s="12"/>
      <c r="AW1968" s="12"/>
      <c r="AX1968" s="12"/>
      <c r="AY1968" s="12"/>
      <c r="AZ1968" s="12"/>
      <c r="BA1968" s="12"/>
      <c r="BB1968" s="12"/>
      <c r="BC1968" s="12"/>
      <c r="BE1968" s="12"/>
      <c r="BF1968" s="12"/>
      <c r="BG1968" s="12"/>
      <c r="BH1968" s="12"/>
      <c r="BI1968" s="12"/>
      <c r="BJ1968" s="12"/>
      <c r="BK1968" s="12"/>
    </row>
    <row r="1969" spans="33:63" x14ac:dyDescent="0.15">
      <c r="AG1969" s="12"/>
      <c r="AH1969" s="12"/>
      <c r="AI1969" s="12"/>
      <c r="AJ1969" s="12"/>
      <c r="AK1969" s="12"/>
      <c r="AL1969" s="12"/>
      <c r="AM1969" s="12"/>
      <c r="AN1969" s="12"/>
      <c r="AO1969" s="12"/>
      <c r="AP1969" s="12"/>
      <c r="AQ1969" s="12"/>
      <c r="AR1969" s="12"/>
      <c r="AS1969" s="12"/>
      <c r="AT1969" s="12"/>
      <c r="AU1969" s="12"/>
      <c r="AV1969" s="12"/>
      <c r="AW1969" s="12"/>
      <c r="AX1969" s="12"/>
      <c r="AY1969" s="12"/>
      <c r="AZ1969" s="12"/>
      <c r="BA1969" s="12"/>
      <c r="BB1969" s="12"/>
      <c r="BC1969" s="12"/>
      <c r="BE1969" s="12"/>
      <c r="BF1969" s="12"/>
      <c r="BG1969" s="12"/>
      <c r="BH1969" s="12"/>
      <c r="BI1969" s="12"/>
      <c r="BJ1969" s="12"/>
      <c r="BK1969" s="12"/>
    </row>
    <row r="1970" spans="33:63" x14ac:dyDescent="0.15">
      <c r="AG1970" s="12"/>
      <c r="AH1970" s="12"/>
      <c r="AI1970" s="12"/>
      <c r="AJ1970" s="12"/>
      <c r="AK1970" s="12"/>
      <c r="AL1970" s="12"/>
      <c r="AM1970" s="12"/>
      <c r="AN1970" s="12"/>
      <c r="AO1970" s="12"/>
      <c r="AP1970" s="12"/>
      <c r="AQ1970" s="12"/>
      <c r="AR1970" s="12"/>
      <c r="AS1970" s="12"/>
      <c r="AT1970" s="12"/>
      <c r="AU1970" s="12"/>
      <c r="AV1970" s="12"/>
      <c r="AW1970" s="12"/>
      <c r="AX1970" s="12"/>
      <c r="AY1970" s="12"/>
      <c r="AZ1970" s="12"/>
      <c r="BA1970" s="12"/>
      <c r="BB1970" s="12"/>
      <c r="BC1970" s="12"/>
      <c r="BE1970" s="12"/>
      <c r="BF1970" s="12"/>
      <c r="BG1970" s="12"/>
      <c r="BH1970" s="12"/>
      <c r="BI1970" s="12"/>
      <c r="BJ1970" s="12"/>
      <c r="BK1970" s="12"/>
    </row>
    <row r="1971" spans="33:63" x14ac:dyDescent="0.15">
      <c r="AG1971" s="12"/>
      <c r="AH1971" s="12"/>
      <c r="AI1971" s="12"/>
      <c r="AJ1971" s="12"/>
      <c r="AK1971" s="12"/>
      <c r="AL1971" s="12"/>
      <c r="AM1971" s="12"/>
      <c r="AN1971" s="12"/>
      <c r="AO1971" s="12"/>
      <c r="AP1971" s="12"/>
      <c r="AQ1971" s="12"/>
      <c r="AR1971" s="12"/>
      <c r="AS1971" s="12"/>
      <c r="AT1971" s="12"/>
      <c r="AU1971" s="12"/>
      <c r="AV1971" s="12"/>
      <c r="AW1971" s="12"/>
      <c r="AX1971" s="12"/>
      <c r="AY1971" s="12"/>
      <c r="AZ1971" s="12"/>
      <c r="BA1971" s="12"/>
      <c r="BB1971" s="12"/>
      <c r="BC1971" s="12"/>
      <c r="BE1971" s="12"/>
      <c r="BF1971" s="12"/>
      <c r="BG1971" s="12"/>
      <c r="BH1971" s="12"/>
      <c r="BI1971" s="12"/>
      <c r="BJ1971" s="12"/>
      <c r="BK1971" s="12"/>
    </row>
    <row r="1972" spans="33:63" x14ac:dyDescent="0.15">
      <c r="AG1972" s="12"/>
      <c r="AH1972" s="12"/>
      <c r="AI1972" s="12"/>
      <c r="AJ1972" s="12"/>
      <c r="AK1972" s="12"/>
      <c r="AL1972" s="12"/>
      <c r="AM1972" s="12"/>
      <c r="AN1972" s="12"/>
      <c r="AO1972" s="12"/>
      <c r="AP1972" s="12"/>
      <c r="AQ1972" s="12"/>
      <c r="AR1972" s="12"/>
      <c r="AS1972" s="12"/>
      <c r="AT1972" s="12"/>
      <c r="AU1972" s="12"/>
      <c r="AV1972" s="12"/>
      <c r="AW1972" s="12"/>
      <c r="AX1972" s="12"/>
      <c r="AY1972" s="12"/>
      <c r="AZ1972" s="12"/>
      <c r="BA1972" s="12"/>
      <c r="BB1972" s="12"/>
      <c r="BC1972" s="12"/>
      <c r="BE1972" s="12"/>
      <c r="BF1972" s="12"/>
      <c r="BG1972" s="12"/>
      <c r="BH1972" s="12"/>
      <c r="BI1972" s="12"/>
      <c r="BJ1972" s="12"/>
      <c r="BK1972" s="12"/>
    </row>
    <row r="1973" spans="33:63" x14ac:dyDescent="0.15">
      <c r="AG1973" s="12"/>
      <c r="AH1973" s="12"/>
      <c r="AI1973" s="12"/>
      <c r="AJ1973" s="12"/>
      <c r="AK1973" s="12"/>
      <c r="AL1973" s="12"/>
      <c r="AM1973" s="12"/>
      <c r="AN1973" s="12"/>
      <c r="AO1973" s="12"/>
      <c r="AP1973" s="12"/>
      <c r="AQ1973" s="12"/>
      <c r="AR1973" s="12"/>
      <c r="AS1973" s="12"/>
      <c r="AT1973" s="12"/>
      <c r="AU1973" s="12"/>
      <c r="AV1973" s="12"/>
      <c r="AW1973" s="12"/>
      <c r="AX1973" s="12"/>
      <c r="AY1973" s="12"/>
      <c r="AZ1973" s="12"/>
      <c r="BA1973" s="12"/>
      <c r="BB1973" s="12"/>
      <c r="BC1973" s="12"/>
      <c r="BE1973" s="12"/>
      <c r="BF1973" s="12"/>
      <c r="BG1973" s="12"/>
      <c r="BH1973" s="12"/>
      <c r="BI1973" s="12"/>
      <c r="BJ1973" s="12"/>
      <c r="BK1973" s="12"/>
    </row>
    <row r="1974" spans="33:63" x14ac:dyDescent="0.15">
      <c r="AG1974" s="12"/>
      <c r="AH1974" s="12"/>
      <c r="AI1974" s="12"/>
      <c r="AJ1974" s="12"/>
      <c r="AK1974" s="12"/>
      <c r="AL1974" s="12"/>
      <c r="AM1974" s="12"/>
      <c r="AN1974" s="12"/>
      <c r="AO1974" s="12"/>
      <c r="AP1974" s="12"/>
      <c r="AQ1974" s="12"/>
      <c r="AR1974" s="12"/>
      <c r="AS1974" s="12"/>
      <c r="AT1974" s="12"/>
      <c r="AU1974" s="12"/>
      <c r="AV1974" s="12"/>
      <c r="AW1974" s="12"/>
      <c r="AX1974" s="12"/>
      <c r="AY1974" s="12"/>
      <c r="AZ1974" s="12"/>
      <c r="BA1974" s="12"/>
      <c r="BB1974" s="12"/>
      <c r="BC1974" s="12"/>
      <c r="BE1974" s="12"/>
      <c r="BF1974" s="12"/>
      <c r="BG1974" s="12"/>
      <c r="BH1974" s="12"/>
      <c r="BI1974" s="12"/>
      <c r="BJ1974" s="12"/>
      <c r="BK1974" s="12"/>
    </row>
    <row r="1975" spans="33:63" x14ac:dyDescent="0.15">
      <c r="AG1975" s="12"/>
      <c r="AH1975" s="12"/>
      <c r="AI1975" s="12"/>
      <c r="AJ1975" s="12"/>
      <c r="AK1975" s="12"/>
      <c r="AL1975" s="12"/>
      <c r="AM1975" s="12"/>
      <c r="AN1975" s="12"/>
      <c r="AO1975" s="12"/>
      <c r="AP1975" s="12"/>
      <c r="AQ1975" s="12"/>
      <c r="AR1975" s="12"/>
      <c r="AS1975" s="12"/>
      <c r="AT1975" s="12"/>
      <c r="AU1975" s="12"/>
      <c r="AV1975" s="12"/>
      <c r="AW1975" s="12"/>
      <c r="AX1975" s="12"/>
      <c r="AY1975" s="12"/>
      <c r="AZ1975" s="12"/>
      <c r="BA1975" s="12"/>
      <c r="BB1975" s="12"/>
      <c r="BC1975" s="12"/>
      <c r="BE1975" s="12"/>
      <c r="BF1975" s="12"/>
      <c r="BG1975" s="12"/>
      <c r="BH1975" s="12"/>
      <c r="BI1975" s="12"/>
      <c r="BJ1975" s="12"/>
      <c r="BK1975" s="12"/>
    </row>
    <row r="1976" spans="33:63" x14ac:dyDescent="0.15">
      <c r="AG1976" s="12"/>
      <c r="AH1976" s="12"/>
      <c r="AI1976" s="12"/>
      <c r="AJ1976" s="12"/>
      <c r="AK1976" s="12"/>
      <c r="AL1976" s="12"/>
      <c r="AM1976" s="12"/>
      <c r="AN1976" s="12"/>
      <c r="AO1976" s="12"/>
      <c r="AP1976" s="12"/>
      <c r="AQ1976" s="12"/>
      <c r="AR1976" s="12"/>
      <c r="AS1976" s="12"/>
      <c r="AT1976" s="12"/>
      <c r="AU1976" s="12"/>
      <c r="AV1976" s="12"/>
      <c r="AW1976" s="12"/>
      <c r="AX1976" s="12"/>
      <c r="AY1976" s="12"/>
      <c r="AZ1976" s="12"/>
      <c r="BA1976" s="12"/>
      <c r="BB1976" s="12"/>
      <c r="BC1976" s="12"/>
      <c r="BE1976" s="12"/>
      <c r="BF1976" s="12"/>
      <c r="BG1976" s="12"/>
      <c r="BH1976" s="12"/>
      <c r="BI1976" s="12"/>
      <c r="BJ1976" s="12"/>
      <c r="BK1976" s="12"/>
    </row>
    <row r="1977" spans="33:63" x14ac:dyDescent="0.15">
      <c r="AG1977" s="12"/>
      <c r="AH1977" s="12"/>
      <c r="AI1977" s="12"/>
      <c r="AJ1977" s="12"/>
      <c r="AK1977" s="12"/>
      <c r="AL1977" s="12"/>
      <c r="AM1977" s="12"/>
      <c r="AN1977" s="12"/>
      <c r="AO1977" s="12"/>
      <c r="AP1977" s="12"/>
      <c r="AQ1977" s="12"/>
      <c r="AR1977" s="12"/>
      <c r="AS1977" s="12"/>
      <c r="AT1977" s="12"/>
      <c r="AU1977" s="12"/>
      <c r="AV1977" s="12"/>
      <c r="AW1977" s="12"/>
      <c r="AX1977" s="12"/>
      <c r="AY1977" s="12"/>
      <c r="AZ1977" s="12"/>
      <c r="BA1977" s="12"/>
      <c r="BB1977" s="12"/>
      <c r="BC1977" s="12"/>
      <c r="BE1977" s="12"/>
      <c r="BF1977" s="12"/>
      <c r="BG1977" s="12"/>
      <c r="BH1977" s="12"/>
      <c r="BI1977" s="12"/>
      <c r="BJ1977" s="12"/>
      <c r="BK1977" s="12"/>
    </row>
    <row r="1978" spans="33:63" x14ac:dyDescent="0.15">
      <c r="AG1978" s="12"/>
      <c r="AH1978" s="12"/>
      <c r="AI1978" s="12"/>
      <c r="AJ1978" s="12"/>
      <c r="AK1978" s="12"/>
      <c r="AL1978" s="12"/>
      <c r="AM1978" s="12"/>
      <c r="AN1978" s="12"/>
      <c r="AO1978" s="12"/>
      <c r="AP1978" s="12"/>
      <c r="AQ1978" s="12"/>
      <c r="AR1978" s="12"/>
      <c r="AS1978" s="12"/>
      <c r="AT1978" s="12"/>
      <c r="AU1978" s="12"/>
      <c r="AV1978" s="12"/>
      <c r="AW1978" s="12"/>
      <c r="AX1978" s="12"/>
      <c r="AY1978" s="12"/>
      <c r="AZ1978" s="12"/>
      <c r="BA1978" s="12"/>
      <c r="BB1978" s="12"/>
      <c r="BC1978" s="12"/>
      <c r="BE1978" s="12"/>
      <c r="BF1978" s="12"/>
      <c r="BG1978" s="12"/>
      <c r="BH1978" s="12"/>
      <c r="BI1978" s="12"/>
      <c r="BJ1978" s="12"/>
      <c r="BK1978" s="12"/>
    </row>
    <row r="1979" spans="33:63" x14ac:dyDescent="0.15">
      <c r="AG1979" s="12"/>
      <c r="AH1979" s="12"/>
      <c r="AI1979" s="12"/>
      <c r="AJ1979" s="12"/>
      <c r="AK1979" s="12"/>
      <c r="AL1979" s="12"/>
      <c r="AM1979" s="12"/>
      <c r="AN1979" s="12"/>
      <c r="AO1979" s="12"/>
      <c r="AP1979" s="12"/>
      <c r="AQ1979" s="12"/>
      <c r="AR1979" s="12"/>
      <c r="AS1979" s="12"/>
      <c r="AT1979" s="12"/>
      <c r="AU1979" s="12"/>
      <c r="AV1979" s="12"/>
      <c r="AW1979" s="12"/>
      <c r="AX1979" s="12"/>
      <c r="AY1979" s="12"/>
      <c r="AZ1979" s="12"/>
      <c r="BA1979" s="12"/>
      <c r="BB1979" s="12"/>
      <c r="BC1979" s="12"/>
      <c r="BE1979" s="12"/>
      <c r="BF1979" s="12"/>
      <c r="BG1979" s="12"/>
      <c r="BH1979" s="12"/>
      <c r="BI1979" s="12"/>
      <c r="BJ1979" s="12"/>
      <c r="BK1979" s="12"/>
    </row>
    <row r="1980" spans="33:63" x14ac:dyDescent="0.15">
      <c r="AG1980" s="12"/>
      <c r="AH1980" s="12"/>
      <c r="AI1980" s="12"/>
      <c r="AJ1980" s="12"/>
      <c r="AK1980" s="12"/>
      <c r="AL1980" s="12"/>
      <c r="AM1980" s="12"/>
      <c r="AN1980" s="12"/>
      <c r="AO1980" s="12"/>
      <c r="AP1980" s="12"/>
      <c r="AQ1980" s="12"/>
      <c r="AR1980" s="12"/>
      <c r="AS1980" s="12"/>
      <c r="AT1980" s="12"/>
      <c r="AU1980" s="12"/>
      <c r="AV1980" s="12"/>
      <c r="AW1980" s="12"/>
      <c r="AX1980" s="12"/>
      <c r="AY1980" s="12"/>
      <c r="AZ1980" s="12"/>
      <c r="BA1980" s="12"/>
      <c r="BB1980" s="12"/>
      <c r="BC1980" s="12"/>
      <c r="BE1980" s="12"/>
      <c r="BF1980" s="12"/>
      <c r="BG1980" s="12"/>
      <c r="BH1980" s="12"/>
      <c r="BI1980" s="12"/>
      <c r="BJ1980" s="12"/>
      <c r="BK1980" s="12"/>
    </row>
    <row r="1981" spans="33:63" x14ac:dyDescent="0.15">
      <c r="AG1981" s="12"/>
      <c r="AH1981" s="12"/>
      <c r="AI1981" s="12"/>
      <c r="AJ1981" s="12"/>
      <c r="AK1981" s="12"/>
      <c r="AL1981" s="12"/>
      <c r="AM1981" s="12"/>
      <c r="AN1981" s="12"/>
      <c r="AO1981" s="12"/>
      <c r="AP1981" s="12"/>
      <c r="AQ1981" s="12"/>
      <c r="AR1981" s="12"/>
      <c r="AS1981" s="12"/>
      <c r="AT1981" s="12"/>
      <c r="AU1981" s="12"/>
      <c r="AV1981" s="12"/>
      <c r="AW1981" s="12"/>
      <c r="AX1981" s="12"/>
      <c r="AY1981" s="12"/>
      <c r="AZ1981" s="12"/>
      <c r="BA1981" s="12"/>
      <c r="BB1981" s="12"/>
      <c r="BC1981" s="12"/>
      <c r="BE1981" s="12"/>
      <c r="BF1981" s="12"/>
      <c r="BG1981" s="12"/>
      <c r="BH1981" s="12"/>
      <c r="BI1981" s="12"/>
      <c r="BJ1981" s="12"/>
      <c r="BK1981" s="12"/>
    </row>
    <row r="1982" spans="33:63" x14ac:dyDescent="0.15">
      <c r="AG1982" s="12"/>
      <c r="AH1982" s="12"/>
      <c r="AI1982" s="12"/>
      <c r="AJ1982" s="12"/>
      <c r="AK1982" s="12"/>
      <c r="AL1982" s="12"/>
      <c r="AM1982" s="12"/>
      <c r="AN1982" s="12"/>
      <c r="AO1982" s="12"/>
      <c r="AP1982" s="12"/>
      <c r="AQ1982" s="12"/>
      <c r="AR1982" s="12"/>
      <c r="AS1982" s="12"/>
      <c r="AT1982" s="12"/>
      <c r="AU1982" s="12"/>
      <c r="AV1982" s="12"/>
      <c r="AW1982" s="12"/>
      <c r="AX1982" s="12"/>
      <c r="AY1982" s="12"/>
      <c r="AZ1982" s="12"/>
      <c r="BA1982" s="12"/>
      <c r="BB1982" s="12"/>
      <c r="BC1982" s="12"/>
      <c r="BE1982" s="12"/>
      <c r="BF1982" s="12"/>
      <c r="BG1982" s="12"/>
      <c r="BH1982" s="12"/>
      <c r="BI1982" s="12"/>
      <c r="BJ1982" s="12"/>
      <c r="BK1982" s="12"/>
    </row>
    <row r="1983" spans="33:63" x14ac:dyDescent="0.15">
      <c r="AG1983" s="12"/>
      <c r="AH1983" s="12"/>
      <c r="AI1983" s="12"/>
      <c r="AJ1983" s="12"/>
      <c r="AK1983" s="12"/>
      <c r="AL1983" s="12"/>
      <c r="AM1983" s="12"/>
      <c r="AN1983" s="12"/>
      <c r="AO1983" s="12"/>
      <c r="AP1983" s="12"/>
      <c r="AQ1983" s="12"/>
      <c r="AR1983" s="12"/>
      <c r="AS1983" s="12"/>
      <c r="AT1983" s="12"/>
      <c r="AU1983" s="12"/>
      <c r="AV1983" s="12"/>
      <c r="AW1983" s="12"/>
      <c r="AX1983" s="12"/>
      <c r="AY1983" s="12"/>
      <c r="AZ1983" s="12"/>
      <c r="BA1983" s="12"/>
      <c r="BB1983" s="12"/>
      <c r="BC1983" s="12"/>
      <c r="BE1983" s="12"/>
      <c r="BF1983" s="12"/>
      <c r="BG1983" s="12"/>
      <c r="BH1983" s="12"/>
      <c r="BI1983" s="12"/>
      <c r="BJ1983" s="12"/>
      <c r="BK1983" s="12"/>
    </row>
    <row r="1984" spans="33:63" x14ac:dyDescent="0.15">
      <c r="AG1984" s="12"/>
      <c r="AH1984" s="12"/>
      <c r="AI1984" s="12"/>
      <c r="AJ1984" s="12"/>
      <c r="AK1984" s="12"/>
      <c r="AL1984" s="12"/>
      <c r="AM1984" s="12"/>
      <c r="AN1984" s="12"/>
      <c r="AO1984" s="12"/>
      <c r="AP1984" s="12"/>
      <c r="AQ1984" s="12"/>
      <c r="AR1984" s="12"/>
      <c r="AS1984" s="12"/>
      <c r="AT1984" s="12"/>
      <c r="AU1984" s="12"/>
      <c r="AV1984" s="12"/>
      <c r="AW1984" s="12"/>
      <c r="AX1984" s="12"/>
      <c r="AY1984" s="12"/>
      <c r="AZ1984" s="12"/>
      <c r="BA1984" s="12"/>
      <c r="BB1984" s="12"/>
      <c r="BC1984" s="12"/>
      <c r="BE1984" s="12"/>
      <c r="BF1984" s="12"/>
      <c r="BG1984" s="12"/>
      <c r="BH1984" s="12"/>
      <c r="BI1984" s="12"/>
      <c r="BJ1984" s="12"/>
      <c r="BK1984" s="12"/>
    </row>
    <row r="1985" spans="33:63" x14ac:dyDescent="0.15">
      <c r="AG1985" s="12"/>
      <c r="AH1985" s="12"/>
      <c r="AI1985" s="12"/>
      <c r="AJ1985" s="12"/>
      <c r="AK1985" s="12"/>
      <c r="AL1985" s="12"/>
      <c r="AM1985" s="12"/>
      <c r="AN1985" s="12"/>
      <c r="AO1985" s="12"/>
      <c r="AP1985" s="12"/>
      <c r="AQ1985" s="12"/>
      <c r="AR1985" s="12"/>
      <c r="AS1985" s="12"/>
      <c r="AT1985" s="12"/>
      <c r="AU1985" s="12"/>
      <c r="AV1985" s="12"/>
      <c r="AW1985" s="12"/>
      <c r="AX1985" s="12"/>
      <c r="AY1985" s="12"/>
      <c r="AZ1985" s="12"/>
      <c r="BA1985" s="12"/>
      <c r="BB1985" s="12"/>
      <c r="BC1985" s="12"/>
      <c r="BE1985" s="12"/>
      <c r="BF1985" s="12"/>
      <c r="BG1985" s="12"/>
      <c r="BH1985" s="12"/>
      <c r="BI1985" s="12"/>
      <c r="BJ1985" s="12"/>
      <c r="BK1985" s="12"/>
    </row>
    <row r="1986" spans="33:63" x14ac:dyDescent="0.15">
      <c r="AG1986" s="12"/>
      <c r="AH1986" s="12"/>
      <c r="AI1986" s="12"/>
      <c r="AJ1986" s="12"/>
      <c r="AK1986" s="12"/>
      <c r="AL1986" s="12"/>
      <c r="AM1986" s="12"/>
      <c r="AN1986" s="12"/>
      <c r="AO1986" s="12"/>
      <c r="AP1986" s="12"/>
      <c r="AQ1986" s="12"/>
      <c r="AR1986" s="12"/>
      <c r="AS1986" s="12"/>
      <c r="AT1986" s="12"/>
      <c r="AU1986" s="12"/>
      <c r="AV1986" s="12"/>
      <c r="AW1986" s="12"/>
      <c r="AX1986" s="12"/>
      <c r="AY1986" s="12"/>
      <c r="AZ1986" s="12"/>
      <c r="BA1986" s="12"/>
      <c r="BB1986" s="12"/>
      <c r="BC1986" s="12"/>
      <c r="BE1986" s="12"/>
      <c r="BF1986" s="12"/>
      <c r="BG1986" s="12"/>
      <c r="BH1986" s="12"/>
      <c r="BI1986" s="12"/>
      <c r="BJ1986" s="12"/>
      <c r="BK1986" s="12"/>
    </row>
    <row r="1987" spans="33:63" x14ac:dyDescent="0.15">
      <c r="AG1987" s="12"/>
      <c r="AH1987" s="12"/>
      <c r="AI1987" s="12"/>
      <c r="AJ1987" s="12"/>
      <c r="AK1987" s="12"/>
      <c r="AL1987" s="12"/>
      <c r="AM1987" s="12"/>
      <c r="AN1987" s="12"/>
      <c r="AO1987" s="12"/>
      <c r="AP1987" s="12"/>
      <c r="AQ1987" s="12"/>
      <c r="AR1987" s="12"/>
      <c r="AS1987" s="12"/>
      <c r="AT1987" s="12"/>
      <c r="AU1987" s="12"/>
      <c r="AV1987" s="12"/>
      <c r="AW1987" s="12"/>
      <c r="AX1987" s="12"/>
      <c r="AY1987" s="12"/>
      <c r="AZ1987" s="12"/>
      <c r="BA1987" s="12"/>
      <c r="BB1987" s="12"/>
      <c r="BC1987" s="12"/>
      <c r="BE1987" s="12"/>
      <c r="BF1987" s="12"/>
      <c r="BG1987" s="12"/>
      <c r="BH1987" s="12"/>
      <c r="BI1987" s="12"/>
      <c r="BJ1987" s="12"/>
      <c r="BK1987" s="12"/>
    </row>
    <row r="1988" spans="33:63" x14ac:dyDescent="0.15">
      <c r="AG1988" s="12"/>
      <c r="AH1988" s="12"/>
      <c r="AI1988" s="12"/>
      <c r="AJ1988" s="12"/>
      <c r="AK1988" s="12"/>
      <c r="AL1988" s="12"/>
      <c r="AM1988" s="12"/>
      <c r="AN1988" s="12"/>
      <c r="AO1988" s="12"/>
      <c r="AP1988" s="12"/>
      <c r="AQ1988" s="12"/>
      <c r="AR1988" s="12"/>
      <c r="AS1988" s="12"/>
      <c r="AT1988" s="12"/>
      <c r="AU1988" s="12"/>
      <c r="AV1988" s="12"/>
      <c r="AW1988" s="12"/>
      <c r="AX1988" s="12"/>
      <c r="AY1988" s="12"/>
      <c r="AZ1988" s="12"/>
      <c r="BA1988" s="12"/>
      <c r="BB1988" s="12"/>
      <c r="BC1988" s="12"/>
      <c r="BE1988" s="12"/>
      <c r="BF1988" s="12"/>
      <c r="BG1988" s="12"/>
      <c r="BH1988" s="12"/>
      <c r="BI1988" s="12"/>
      <c r="BJ1988" s="12"/>
      <c r="BK1988" s="12"/>
    </row>
    <row r="1989" spans="33:63" x14ac:dyDescent="0.15">
      <c r="AG1989" s="12"/>
      <c r="AH1989" s="12"/>
      <c r="AI1989" s="12"/>
      <c r="AJ1989" s="12"/>
      <c r="AK1989" s="12"/>
      <c r="AL1989" s="12"/>
      <c r="AM1989" s="12"/>
      <c r="AN1989" s="12"/>
      <c r="AO1989" s="12"/>
      <c r="AP1989" s="12"/>
      <c r="AQ1989" s="12"/>
      <c r="AR1989" s="12"/>
      <c r="AS1989" s="12"/>
      <c r="AT1989" s="12"/>
      <c r="AU1989" s="12"/>
      <c r="AV1989" s="12"/>
      <c r="AW1989" s="12"/>
      <c r="AX1989" s="12"/>
      <c r="AY1989" s="12"/>
      <c r="AZ1989" s="12"/>
      <c r="BA1989" s="12"/>
      <c r="BB1989" s="12"/>
      <c r="BC1989" s="12"/>
      <c r="BE1989" s="12"/>
      <c r="BF1989" s="12"/>
      <c r="BG1989" s="12"/>
      <c r="BH1989" s="12"/>
      <c r="BI1989" s="12"/>
      <c r="BJ1989" s="12"/>
      <c r="BK1989" s="12"/>
    </row>
    <row r="1990" spans="33:63" x14ac:dyDescent="0.15">
      <c r="AG1990" s="12"/>
      <c r="AH1990" s="12"/>
      <c r="AI1990" s="12"/>
      <c r="AJ1990" s="12"/>
      <c r="AK1990" s="12"/>
      <c r="AL1990" s="12"/>
      <c r="AM1990" s="12"/>
      <c r="AN1990" s="12"/>
      <c r="AO1990" s="12"/>
      <c r="AP1990" s="12"/>
      <c r="AQ1990" s="12"/>
      <c r="AR1990" s="12"/>
      <c r="AS1990" s="12"/>
      <c r="AT1990" s="12"/>
      <c r="AU1990" s="12"/>
      <c r="AV1990" s="12"/>
      <c r="AW1990" s="12"/>
      <c r="AX1990" s="12"/>
      <c r="AY1990" s="12"/>
      <c r="AZ1990" s="12"/>
      <c r="BA1990" s="12"/>
      <c r="BB1990" s="12"/>
      <c r="BC1990" s="12"/>
      <c r="BE1990" s="12"/>
      <c r="BF1990" s="12"/>
      <c r="BG1990" s="12"/>
      <c r="BH1990" s="12"/>
      <c r="BI1990" s="12"/>
      <c r="BJ1990" s="12"/>
      <c r="BK1990" s="12"/>
    </row>
    <row r="1991" spans="33:63" x14ac:dyDescent="0.15">
      <c r="AG1991" s="12"/>
      <c r="AH1991" s="12"/>
      <c r="AI1991" s="12"/>
      <c r="AJ1991" s="12"/>
      <c r="AK1991" s="12"/>
      <c r="AL1991" s="12"/>
      <c r="AM1991" s="12"/>
      <c r="AN1991" s="12"/>
      <c r="AO1991" s="12"/>
      <c r="AP1991" s="12"/>
      <c r="AQ1991" s="12"/>
      <c r="AR1991" s="12"/>
      <c r="AS1991" s="12"/>
      <c r="AT1991" s="12"/>
      <c r="AU1991" s="12"/>
      <c r="AV1991" s="12"/>
      <c r="AW1991" s="12"/>
      <c r="AX1991" s="12"/>
      <c r="AY1991" s="12"/>
      <c r="AZ1991" s="12"/>
      <c r="BA1991" s="12"/>
      <c r="BB1991" s="12"/>
      <c r="BC1991" s="12"/>
      <c r="BE1991" s="12"/>
      <c r="BF1991" s="12"/>
      <c r="BG1991" s="12"/>
      <c r="BH1991" s="12"/>
      <c r="BI1991" s="12"/>
      <c r="BJ1991" s="12"/>
      <c r="BK1991" s="12"/>
    </row>
    <row r="1992" spans="33:63" x14ac:dyDescent="0.15">
      <c r="AG1992" s="12"/>
      <c r="AH1992" s="12"/>
      <c r="AI1992" s="12"/>
      <c r="AJ1992" s="12"/>
      <c r="AK1992" s="12"/>
      <c r="AL1992" s="12"/>
      <c r="AM1992" s="12"/>
      <c r="AN1992" s="12"/>
      <c r="AO1992" s="12"/>
      <c r="AP1992" s="12"/>
      <c r="AQ1992" s="12"/>
      <c r="AR1992" s="12"/>
      <c r="AS1992" s="12"/>
      <c r="AT1992" s="12"/>
      <c r="AU1992" s="12"/>
      <c r="AV1992" s="12"/>
      <c r="AW1992" s="12"/>
      <c r="AX1992" s="12"/>
      <c r="AY1992" s="12"/>
      <c r="AZ1992" s="12"/>
      <c r="BA1992" s="12"/>
      <c r="BB1992" s="12"/>
      <c r="BC1992" s="12"/>
      <c r="BE1992" s="12"/>
      <c r="BF1992" s="12"/>
      <c r="BG1992" s="12"/>
      <c r="BH1992" s="12"/>
      <c r="BI1992" s="12"/>
      <c r="BJ1992" s="12"/>
      <c r="BK1992" s="12"/>
    </row>
    <row r="1993" spans="33:63" x14ac:dyDescent="0.15">
      <c r="AG1993" s="12"/>
      <c r="AH1993" s="12"/>
      <c r="AI1993" s="12"/>
      <c r="AJ1993" s="12"/>
      <c r="AK1993" s="12"/>
      <c r="AL1993" s="12"/>
      <c r="AM1993" s="12"/>
      <c r="AN1993" s="12"/>
      <c r="AO1993" s="12"/>
      <c r="AP1993" s="12"/>
      <c r="AQ1993" s="12"/>
      <c r="AR1993" s="12"/>
      <c r="AS1993" s="12"/>
      <c r="AT1993" s="12"/>
      <c r="AU1993" s="12"/>
      <c r="AV1993" s="12"/>
      <c r="AW1993" s="12"/>
      <c r="AX1993" s="12"/>
      <c r="AY1993" s="12"/>
      <c r="AZ1993" s="12"/>
      <c r="BA1993" s="12"/>
      <c r="BB1993" s="12"/>
      <c r="BC1993" s="12"/>
      <c r="BE1993" s="12"/>
      <c r="BF1993" s="12"/>
      <c r="BG1993" s="12"/>
      <c r="BH1993" s="12"/>
      <c r="BI1993" s="12"/>
      <c r="BJ1993" s="12"/>
      <c r="BK1993" s="12"/>
    </row>
    <row r="1994" spans="33:63" x14ac:dyDescent="0.15">
      <c r="AG1994" s="12"/>
      <c r="AH1994" s="12"/>
      <c r="AI1994" s="12"/>
      <c r="AJ1994" s="12"/>
      <c r="AK1994" s="12"/>
      <c r="AL1994" s="12"/>
      <c r="AM1994" s="12"/>
      <c r="AN1994" s="12"/>
      <c r="AO1994" s="12"/>
      <c r="AP1994" s="12"/>
      <c r="AQ1994" s="12"/>
      <c r="AR1994" s="12"/>
      <c r="AS1994" s="12"/>
      <c r="AT1994" s="12"/>
      <c r="AU1994" s="12"/>
      <c r="AV1994" s="12"/>
      <c r="AW1994" s="12"/>
      <c r="AX1994" s="12"/>
      <c r="AY1994" s="12"/>
      <c r="AZ1994" s="12"/>
      <c r="BA1994" s="12"/>
      <c r="BB1994" s="12"/>
      <c r="BC1994" s="12"/>
      <c r="BE1994" s="12"/>
      <c r="BF1994" s="12"/>
      <c r="BG1994" s="12"/>
      <c r="BH1994" s="12"/>
      <c r="BI1994" s="12"/>
      <c r="BJ1994" s="12"/>
      <c r="BK1994" s="12"/>
    </row>
    <row r="1995" spans="33:63" x14ac:dyDescent="0.15">
      <c r="AG1995" s="12"/>
      <c r="AH1995" s="12"/>
      <c r="AI1995" s="12"/>
      <c r="AJ1995" s="12"/>
      <c r="AK1995" s="12"/>
      <c r="AL1995" s="12"/>
      <c r="AM1995" s="12"/>
      <c r="AN1995" s="12"/>
      <c r="AO1995" s="12"/>
      <c r="AP1995" s="12"/>
      <c r="AQ1995" s="12"/>
      <c r="AR1995" s="12"/>
      <c r="AS1995" s="12"/>
      <c r="AT1995" s="12"/>
      <c r="AU1995" s="12"/>
      <c r="AV1995" s="12"/>
      <c r="AW1995" s="12"/>
      <c r="AX1995" s="12"/>
      <c r="AY1995" s="12"/>
      <c r="AZ1995" s="12"/>
      <c r="BA1995" s="12"/>
      <c r="BB1995" s="12"/>
      <c r="BC1995" s="12"/>
      <c r="BE1995" s="12"/>
      <c r="BF1995" s="12"/>
      <c r="BG1995" s="12"/>
      <c r="BH1995" s="12"/>
      <c r="BI1995" s="12"/>
      <c r="BJ1995" s="12"/>
      <c r="BK1995" s="12"/>
    </row>
    <row r="1996" spans="33:63" x14ac:dyDescent="0.15">
      <c r="AG1996" s="12"/>
      <c r="AH1996" s="12"/>
      <c r="AI1996" s="12"/>
      <c r="AJ1996" s="12"/>
      <c r="AK1996" s="12"/>
      <c r="AL1996" s="12"/>
      <c r="AM1996" s="12"/>
      <c r="AN1996" s="12"/>
      <c r="AO1996" s="12"/>
      <c r="AP1996" s="12"/>
      <c r="AQ1996" s="12"/>
      <c r="AR1996" s="12"/>
      <c r="AS1996" s="12"/>
      <c r="AT1996" s="12"/>
      <c r="AU1996" s="12"/>
      <c r="AV1996" s="12"/>
      <c r="AW1996" s="12"/>
      <c r="AX1996" s="12"/>
      <c r="AY1996" s="12"/>
      <c r="AZ1996" s="12"/>
      <c r="BA1996" s="12"/>
      <c r="BB1996" s="12"/>
      <c r="BC1996" s="12"/>
      <c r="BE1996" s="12"/>
      <c r="BF1996" s="12"/>
      <c r="BG1996" s="12"/>
      <c r="BH1996" s="12"/>
      <c r="BI1996" s="12"/>
      <c r="BJ1996" s="12"/>
      <c r="BK1996" s="12"/>
    </row>
    <row r="1997" spans="33:63" x14ac:dyDescent="0.15">
      <c r="AG1997" s="12"/>
      <c r="AH1997" s="12"/>
      <c r="AI1997" s="12"/>
      <c r="AJ1997" s="12"/>
      <c r="AK1997" s="12"/>
      <c r="AL1997" s="12"/>
      <c r="AM1997" s="12"/>
      <c r="AN1997" s="12"/>
      <c r="AO1997" s="12"/>
      <c r="AP1997" s="12"/>
      <c r="AQ1997" s="12"/>
      <c r="AR1997" s="12"/>
      <c r="AS1997" s="12"/>
      <c r="AT1997" s="12"/>
      <c r="AU1997" s="12"/>
      <c r="AV1997" s="12"/>
      <c r="AW1997" s="12"/>
      <c r="AX1997" s="12"/>
      <c r="AY1997" s="12"/>
      <c r="AZ1997" s="12"/>
      <c r="BA1997" s="12"/>
      <c r="BB1997" s="12"/>
      <c r="BC1997" s="12"/>
      <c r="BE1997" s="12"/>
      <c r="BF1997" s="12"/>
      <c r="BG1997" s="12"/>
      <c r="BH1997" s="12"/>
      <c r="BI1997" s="12"/>
      <c r="BJ1997" s="12"/>
      <c r="BK1997" s="12"/>
    </row>
    <row r="1998" spans="33:63" x14ac:dyDescent="0.15">
      <c r="AG1998" s="12"/>
      <c r="AH1998" s="12"/>
      <c r="AI1998" s="12"/>
      <c r="AJ1998" s="12"/>
      <c r="AK1998" s="12"/>
      <c r="AL1998" s="12"/>
      <c r="AM1998" s="12"/>
      <c r="AN1998" s="12"/>
      <c r="AO1998" s="12"/>
      <c r="AP1998" s="12"/>
      <c r="AQ1998" s="12"/>
      <c r="AR1998" s="12"/>
      <c r="AS1998" s="12"/>
      <c r="AT1998" s="12"/>
      <c r="AU1998" s="12"/>
      <c r="AV1998" s="12"/>
      <c r="AW1998" s="12"/>
      <c r="AX1998" s="12"/>
      <c r="AY1998" s="12"/>
      <c r="AZ1998" s="12"/>
      <c r="BA1998" s="12"/>
      <c r="BB1998" s="12"/>
      <c r="BC1998" s="12"/>
      <c r="BE1998" s="12"/>
      <c r="BF1998" s="12"/>
      <c r="BG1998" s="12"/>
      <c r="BH1998" s="12"/>
      <c r="BI1998" s="12"/>
      <c r="BJ1998" s="12"/>
      <c r="BK1998" s="12"/>
    </row>
    <row r="1999" spans="33:63" x14ac:dyDescent="0.15">
      <c r="AG1999" s="12"/>
      <c r="AH1999" s="12"/>
      <c r="AI1999" s="12"/>
      <c r="AJ1999" s="12"/>
      <c r="AK1999" s="12"/>
      <c r="AL1999" s="12"/>
      <c r="AM1999" s="12"/>
      <c r="AN1999" s="12"/>
      <c r="AO1999" s="12"/>
      <c r="AP1999" s="12"/>
      <c r="AQ1999" s="12"/>
      <c r="AR1999" s="12"/>
      <c r="AS1999" s="12"/>
      <c r="AT1999" s="12"/>
      <c r="AU1999" s="12"/>
      <c r="AV1999" s="12"/>
      <c r="AW1999" s="12"/>
      <c r="AX1999" s="12"/>
      <c r="AY1999" s="12"/>
      <c r="AZ1999" s="12"/>
      <c r="BA1999" s="12"/>
      <c r="BB1999" s="12"/>
      <c r="BC1999" s="12"/>
      <c r="BE1999" s="12"/>
      <c r="BF1999" s="12"/>
      <c r="BG1999" s="12"/>
      <c r="BH1999" s="12"/>
      <c r="BI1999" s="12"/>
      <c r="BJ1999" s="12"/>
      <c r="BK1999" s="12"/>
    </row>
    <row r="2000" spans="33:63" x14ac:dyDescent="0.15">
      <c r="AG2000" s="12"/>
      <c r="AH2000" s="12"/>
      <c r="AI2000" s="12"/>
      <c r="AJ2000" s="12"/>
      <c r="AK2000" s="12"/>
      <c r="AL2000" s="12"/>
      <c r="AM2000" s="12"/>
      <c r="AN2000" s="12"/>
      <c r="AO2000" s="12"/>
      <c r="AP2000" s="12"/>
      <c r="AQ2000" s="12"/>
      <c r="AR2000" s="12"/>
      <c r="AS2000" s="12"/>
      <c r="AT2000" s="12"/>
      <c r="AU2000" s="12"/>
      <c r="AV2000" s="12"/>
      <c r="AW2000" s="12"/>
      <c r="AX2000" s="12"/>
      <c r="AY2000" s="12"/>
      <c r="AZ2000" s="12"/>
      <c r="BA2000" s="12"/>
      <c r="BB2000" s="12"/>
      <c r="BC2000" s="12"/>
      <c r="BE2000" s="12"/>
      <c r="BF2000" s="12"/>
      <c r="BG2000" s="12"/>
      <c r="BH2000" s="12"/>
      <c r="BI2000" s="12"/>
      <c r="BJ2000" s="12"/>
      <c r="BK2000" s="12"/>
    </row>
    <row r="2001" spans="33:63" x14ac:dyDescent="0.15">
      <c r="AG2001" s="12"/>
      <c r="AH2001" s="12"/>
      <c r="AI2001" s="12"/>
      <c r="AJ2001" s="12"/>
      <c r="AK2001" s="12"/>
      <c r="AL2001" s="12"/>
      <c r="AM2001" s="12"/>
      <c r="AN2001" s="12"/>
      <c r="AO2001" s="12"/>
      <c r="AP2001" s="12"/>
      <c r="AQ2001" s="12"/>
      <c r="AR2001" s="12"/>
      <c r="AS2001" s="12"/>
      <c r="AT2001" s="12"/>
      <c r="AU2001" s="12"/>
      <c r="AV2001" s="12"/>
      <c r="AW2001" s="12"/>
      <c r="AX2001" s="12"/>
      <c r="AY2001" s="12"/>
      <c r="AZ2001" s="12"/>
      <c r="BA2001" s="12"/>
      <c r="BB2001" s="12"/>
      <c r="BC2001" s="12"/>
      <c r="BE2001" s="12"/>
      <c r="BF2001" s="12"/>
      <c r="BG2001" s="12"/>
      <c r="BH2001" s="12"/>
      <c r="BI2001" s="12"/>
      <c r="BJ2001" s="12"/>
      <c r="BK2001" s="12"/>
    </row>
    <row r="2002" spans="33:63" x14ac:dyDescent="0.15">
      <c r="AG2002" s="12"/>
      <c r="AH2002" s="12"/>
      <c r="AI2002" s="12"/>
      <c r="AJ2002" s="12"/>
      <c r="AK2002" s="12"/>
      <c r="AL2002" s="12"/>
      <c r="AM2002" s="12"/>
      <c r="AN2002" s="12"/>
      <c r="AO2002" s="12"/>
      <c r="AP2002" s="12"/>
      <c r="AQ2002" s="12"/>
      <c r="AR2002" s="12"/>
      <c r="AS2002" s="12"/>
      <c r="AT2002" s="12"/>
      <c r="AU2002" s="12"/>
      <c r="AV2002" s="12"/>
      <c r="AW2002" s="12"/>
      <c r="AX2002" s="12"/>
      <c r="AY2002" s="12"/>
      <c r="AZ2002" s="12"/>
      <c r="BA2002" s="12"/>
      <c r="BB2002" s="12"/>
      <c r="BC2002" s="12"/>
      <c r="BE2002" s="12"/>
      <c r="BF2002" s="12"/>
      <c r="BG2002" s="12"/>
      <c r="BH2002" s="12"/>
      <c r="BI2002" s="12"/>
      <c r="BJ2002" s="12"/>
      <c r="BK2002" s="12"/>
    </row>
    <row r="2003" spans="33:63" x14ac:dyDescent="0.15">
      <c r="AG2003" s="12"/>
      <c r="AH2003" s="12"/>
      <c r="AI2003" s="12"/>
      <c r="AJ2003" s="12"/>
      <c r="AK2003" s="12"/>
      <c r="AL2003" s="12"/>
      <c r="AM2003" s="12"/>
      <c r="AN2003" s="12"/>
      <c r="AO2003" s="12"/>
      <c r="AP2003" s="12"/>
      <c r="AQ2003" s="12"/>
      <c r="AR2003" s="12"/>
      <c r="AS2003" s="12"/>
      <c r="AT2003" s="12"/>
      <c r="AU2003" s="12"/>
      <c r="AV2003" s="12"/>
      <c r="AW2003" s="12"/>
      <c r="AX2003" s="12"/>
      <c r="AY2003" s="12"/>
      <c r="AZ2003" s="12"/>
      <c r="BA2003" s="12"/>
      <c r="BB2003" s="12"/>
      <c r="BC2003" s="12"/>
      <c r="BE2003" s="12"/>
      <c r="BF2003" s="12"/>
      <c r="BG2003" s="12"/>
      <c r="BH2003" s="12"/>
      <c r="BI2003" s="12"/>
      <c r="BJ2003" s="12"/>
      <c r="BK2003" s="12"/>
    </row>
    <row r="2004" spans="33:63" x14ac:dyDescent="0.15">
      <c r="AG2004" s="12"/>
      <c r="AH2004" s="12"/>
      <c r="AI2004" s="12"/>
      <c r="AJ2004" s="12"/>
      <c r="AK2004" s="12"/>
      <c r="AL2004" s="12"/>
      <c r="AM2004" s="12"/>
      <c r="AN2004" s="12"/>
      <c r="AO2004" s="12"/>
      <c r="AP2004" s="12"/>
      <c r="AQ2004" s="12"/>
      <c r="AR2004" s="12"/>
      <c r="AS2004" s="12"/>
      <c r="AT2004" s="12"/>
      <c r="AU2004" s="12"/>
      <c r="AV2004" s="12"/>
      <c r="AW2004" s="12"/>
      <c r="AX2004" s="12"/>
      <c r="AY2004" s="12"/>
      <c r="AZ2004" s="12"/>
      <c r="BA2004" s="12"/>
      <c r="BB2004" s="12"/>
      <c r="BC2004" s="12"/>
      <c r="BE2004" s="12"/>
      <c r="BF2004" s="12"/>
      <c r="BG2004" s="12"/>
      <c r="BH2004" s="12"/>
      <c r="BI2004" s="12"/>
      <c r="BJ2004" s="12"/>
      <c r="BK2004" s="12"/>
    </row>
    <row r="2005" spans="33:63" x14ac:dyDescent="0.15">
      <c r="AG2005" s="12"/>
      <c r="AH2005" s="12"/>
      <c r="AI2005" s="12"/>
      <c r="AJ2005" s="12"/>
      <c r="AK2005" s="12"/>
      <c r="AL2005" s="12"/>
      <c r="AM2005" s="12"/>
      <c r="AN2005" s="12"/>
      <c r="AO2005" s="12"/>
      <c r="AP2005" s="12"/>
      <c r="AQ2005" s="12"/>
      <c r="AR2005" s="12"/>
      <c r="AS2005" s="12"/>
      <c r="AT2005" s="12"/>
      <c r="AU2005" s="12"/>
      <c r="AV2005" s="12"/>
      <c r="AW2005" s="12"/>
      <c r="AX2005" s="12"/>
      <c r="AY2005" s="12"/>
      <c r="AZ2005" s="12"/>
      <c r="BA2005" s="12"/>
      <c r="BB2005" s="12"/>
      <c r="BC2005" s="12"/>
      <c r="BE2005" s="12"/>
      <c r="BF2005" s="12"/>
      <c r="BG2005" s="12"/>
      <c r="BH2005" s="12"/>
      <c r="BI2005" s="12"/>
      <c r="BJ2005" s="12"/>
      <c r="BK2005" s="12"/>
    </row>
    <row r="2006" spans="33:63" x14ac:dyDescent="0.15">
      <c r="AG2006" s="12"/>
      <c r="AH2006" s="12"/>
      <c r="AI2006" s="12"/>
      <c r="AJ2006" s="12"/>
      <c r="AK2006" s="12"/>
      <c r="AL2006" s="12"/>
      <c r="AM2006" s="12"/>
      <c r="AN2006" s="12"/>
      <c r="AO2006" s="12"/>
      <c r="AP2006" s="12"/>
      <c r="AQ2006" s="12"/>
      <c r="AR2006" s="12"/>
      <c r="AS2006" s="12"/>
      <c r="AT2006" s="12"/>
      <c r="AU2006" s="12"/>
      <c r="AV2006" s="12"/>
      <c r="AW2006" s="12"/>
      <c r="AX2006" s="12"/>
      <c r="AY2006" s="12"/>
      <c r="AZ2006" s="12"/>
      <c r="BA2006" s="12"/>
      <c r="BB2006" s="12"/>
      <c r="BC2006" s="12"/>
      <c r="BE2006" s="12"/>
      <c r="BF2006" s="12"/>
      <c r="BG2006" s="12"/>
      <c r="BH2006" s="12"/>
      <c r="BI2006" s="12"/>
      <c r="BJ2006" s="12"/>
      <c r="BK2006" s="12"/>
    </row>
    <row r="2007" spans="33:63" x14ac:dyDescent="0.15">
      <c r="AG2007" s="12"/>
      <c r="AH2007" s="12"/>
      <c r="AI2007" s="12"/>
      <c r="AJ2007" s="12"/>
      <c r="AK2007" s="12"/>
      <c r="AL2007" s="12"/>
      <c r="AM2007" s="12"/>
      <c r="AN2007" s="12"/>
      <c r="AO2007" s="12"/>
      <c r="AP2007" s="12"/>
      <c r="AQ2007" s="12"/>
      <c r="AR2007" s="12"/>
      <c r="AS2007" s="12"/>
      <c r="AT2007" s="12"/>
      <c r="AU2007" s="12"/>
      <c r="AV2007" s="12"/>
      <c r="AW2007" s="12"/>
      <c r="AX2007" s="12"/>
      <c r="AY2007" s="12"/>
      <c r="AZ2007" s="12"/>
      <c r="BA2007" s="12"/>
      <c r="BB2007" s="12"/>
      <c r="BC2007" s="12"/>
      <c r="BE2007" s="12"/>
      <c r="BF2007" s="12"/>
      <c r="BG2007" s="12"/>
      <c r="BH2007" s="12"/>
      <c r="BI2007" s="12"/>
      <c r="BJ2007" s="12"/>
      <c r="BK2007" s="12"/>
    </row>
    <row r="2008" spans="33:63" x14ac:dyDescent="0.15">
      <c r="AG2008" s="12"/>
      <c r="AH2008" s="12"/>
      <c r="AI2008" s="12"/>
      <c r="AJ2008" s="12"/>
      <c r="AK2008" s="12"/>
      <c r="AL2008" s="12"/>
      <c r="AM2008" s="12"/>
      <c r="AN2008" s="12"/>
      <c r="AO2008" s="12"/>
      <c r="AP2008" s="12"/>
      <c r="AQ2008" s="12"/>
      <c r="AR2008" s="12"/>
      <c r="AS2008" s="12"/>
      <c r="AT2008" s="12"/>
      <c r="AU2008" s="12"/>
      <c r="AV2008" s="12"/>
      <c r="AW2008" s="12"/>
      <c r="AX2008" s="12"/>
      <c r="AY2008" s="12"/>
      <c r="AZ2008" s="12"/>
      <c r="BA2008" s="12"/>
      <c r="BB2008" s="12"/>
      <c r="BC2008" s="12"/>
      <c r="BE2008" s="12"/>
      <c r="BF2008" s="12"/>
      <c r="BG2008" s="12"/>
      <c r="BH2008" s="12"/>
      <c r="BI2008" s="12"/>
      <c r="BJ2008" s="12"/>
      <c r="BK2008" s="12"/>
    </row>
    <row r="2009" spans="33:63" x14ac:dyDescent="0.15">
      <c r="AG2009" s="12"/>
      <c r="AH2009" s="12"/>
      <c r="AI2009" s="12"/>
      <c r="AJ2009" s="12"/>
      <c r="AK2009" s="12"/>
      <c r="AL2009" s="12"/>
      <c r="AM2009" s="12"/>
      <c r="AN2009" s="12"/>
      <c r="AO2009" s="12"/>
      <c r="AP2009" s="12"/>
      <c r="AQ2009" s="12"/>
      <c r="AR2009" s="12"/>
      <c r="AS2009" s="12"/>
      <c r="AT2009" s="12"/>
      <c r="AU2009" s="12"/>
      <c r="AV2009" s="12"/>
      <c r="AW2009" s="12"/>
      <c r="AX2009" s="12"/>
      <c r="AY2009" s="12"/>
      <c r="AZ2009" s="12"/>
      <c r="BA2009" s="12"/>
      <c r="BB2009" s="12"/>
      <c r="BC2009" s="12"/>
      <c r="BE2009" s="12"/>
      <c r="BF2009" s="12"/>
      <c r="BG2009" s="12"/>
      <c r="BH2009" s="12"/>
      <c r="BI2009" s="12"/>
      <c r="BJ2009" s="12"/>
      <c r="BK2009" s="12"/>
    </row>
    <row r="2010" spans="33:63" x14ac:dyDescent="0.15">
      <c r="AG2010" s="12"/>
      <c r="AH2010" s="12"/>
      <c r="AI2010" s="12"/>
      <c r="AJ2010" s="12"/>
      <c r="AK2010" s="12"/>
      <c r="AL2010" s="12"/>
      <c r="AM2010" s="12"/>
      <c r="AN2010" s="12"/>
      <c r="AO2010" s="12"/>
      <c r="AP2010" s="12"/>
      <c r="AQ2010" s="12"/>
      <c r="AR2010" s="12"/>
      <c r="AS2010" s="12"/>
      <c r="AT2010" s="12"/>
      <c r="AU2010" s="12"/>
      <c r="AV2010" s="12"/>
      <c r="AW2010" s="12"/>
      <c r="AX2010" s="12"/>
      <c r="AY2010" s="12"/>
      <c r="AZ2010" s="12"/>
      <c r="BA2010" s="12"/>
      <c r="BB2010" s="12"/>
      <c r="BC2010" s="12"/>
      <c r="BE2010" s="12"/>
      <c r="BF2010" s="12"/>
      <c r="BG2010" s="12"/>
      <c r="BH2010" s="12"/>
      <c r="BI2010" s="12"/>
      <c r="BJ2010" s="12"/>
      <c r="BK2010" s="12"/>
    </row>
    <row r="2011" spans="33:63" x14ac:dyDescent="0.15">
      <c r="AG2011" s="12"/>
      <c r="AH2011" s="12"/>
      <c r="AI2011" s="12"/>
      <c r="AJ2011" s="12"/>
      <c r="AK2011" s="12"/>
      <c r="AL2011" s="12"/>
      <c r="AM2011" s="12"/>
      <c r="AN2011" s="12"/>
      <c r="AO2011" s="12"/>
      <c r="AP2011" s="12"/>
      <c r="AQ2011" s="12"/>
      <c r="AR2011" s="12"/>
      <c r="AS2011" s="12"/>
      <c r="AT2011" s="12"/>
      <c r="AU2011" s="12"/>
      <c r="AV2011" s="12"/>
      <c r="AW2011" s="12"/>
      <c r="AX2011" s="12"/>
      <c r="AY2011" s="12"/>
      <c r="AZ2011" s="12"/>
      <c r="BA2011" s="12"/>
      <c r="BB2011" s="12"/>
      <c r="BC2011" s="12"/>
      <c r="BE2011" s="12"/>
      <c r="BF2011" s="12"/>
      <c r="BG2011" s="12"/>
      <c r="BH2011" s="12"/>
      <c r="BI2011" s="12"/>
      <c r="BJ2011" s="12"/>
      <c r="BK2011" s="12"/>
    </row>
    <row r="2012" spans="33:63" x14ac:dyDescent="0.15">
      <c r="AG2012" s="12"/>
      <c r="AH2012" s="12"/>
      <c r="AI2012" s="12"/>
      <c r="AJ2012" s="12"/>
      <c r="AK2012" s="12"/>
      <c r="AL2012" s="12"/>
      <c r="AM2012" s="12"/>
      <c r="AN2012" s="12"/>
      <c r="AO2012" s="12"/>
      <c r="AP2012" s="12"/>
      <c r="AQ2012" s="12"/>
      <c r="AR2012" s="12"/>
      <c r="AS2012" s="12"/>
      <c r="AT2012" s="12"/>
      <c r="AU2012" s="12"/>
      <c r="AV2012" s="12"/>
      <c r="AW2012" s="12"/>
      <c r="AX2012" s="12"/>
      <c r="AY2012" s="12"/>
      <c r="AZ2012" s="12"/>
      <c r="BA2012" s="12"/>
      <c r="BB2012" s="12"/>
      <c r="BC2012" s="12"/>
      <c r="BE2012" s="12"/>
      <c r="BF2012" s="12"/>
      <c r="BG2012" s="12"/>
      <c r="BH2012" s="12"/>
      <c r="BI2012" s="12"/>
      <c r="BJ2012" s="12"/>
      <c r="BK2012" s="12"/>
    </row>
    <row r="2013" spans="33:63" x14ac:dyDescent="0.15">
      <c r="AG2013" s="12"/>
      <c r="AH2013" s="12"/>
      <c r="AI2013" s="12"/>
      <c r="AJ2013" s="12"/>
      <c r="AK2013" s="12"/>
      <c r="AL2013" s="12"/>
      <c r="AM2013" s="12"/>
      <c r="AN2013" s="12"/>
      <c r="AO2013" s="12"/>
      <c r="AP2013" s="12"/>
      <c r="AQ2013" s="12"/>
      <c r="AR2013" s="12"/>
      <c r="AS2013" s="12"/>
      <c r="AT2013" s="12"/>
      <c r="AU2013" s="12"/>
      <c r="AV2013" s="12"/>
      <c r="AW2013" s="12"/>
      <c r="AX2013" s="12"/>
      <c r="AY2013" s="12"/>
      <c r="AZ2013" s="12"/>
      <c r="BA2013" s="12"/>
      <c r="BB2013" s="12"/>
      <c r="BC2013" s="12"/>
      <c r="BE2013" s="12"/>
      <c r="BF2013" s="12"/>
      <c r="BG2013" s="12"/>
      <c r="BH2013" s="12"/>
      <c r="BI2013" s="12"/>
      <c r="BJ2013" s="12"/>
      <c r="BK2013" s="12"/>
    </row>
    <row r="2014" spans="33:63" x14ac:dyDescent="0.15">
      <c r="AG2014" s="12"/>
      <c r="AH2014" s="12"/>
      <c r="AI2014" s="12"/>
      <c r="AJ2014" s="12"/>
      <c r="AK2014" s="12"/>
      <c r="AL2014" s="12"/>
      <c r="AM2014" s="12"/>
      <c r="AN2014" s="12"/>
      <c r="AO2014" s="12"/>
      <c r="AP2014" s="12"/>
      <c r="AQ2014" s="12"/>
      <c r="AR2014" s="12"/>
      <c r="AS2014" s="12"/>
      <c r="AT2014" s="12"/>
      <c r="AU2014" s="12"/>
      <c r="AV2014" s="12"/>
      <c r="AW2014" s="12"/>
      <c r="AX2014" s="12"/>
      <c r="AY2014" s="12"/>
      <c r="AZ2014" s="12"/>
      <c r="BA2014" s="12"/>
      <c r="BB2014" s="12"/>
      <c r="BC2014" s="12"/>
      <c r="BE2014" s="12"/>
      <c r="BF2014" s="12"/>
      <c r="BG2014" s="12"/>
      <c r="BH2014" s="12"/>
      <c r="BI2014" s="12"/>
      <c r="BJ2014" s="12"/>
      <c r="BK2014" s="12"/>
    </row>
    <row r="2015" spans="33:63" x14ac:dyDescent="0.15">
      <c r="AG2015" s="12"/>
      <c r="AH2015" s="12"/>
      <c r="AI2015" s="12"/>
      <c r="AJ2015" s="12"/>
      <c r="AK2015" s="12"/>
      <c r="AL2015" s="12"/>
      <c r="AM2015" s="12"/>
      <c r="AN2015" s="12"/>
      <c r="AO2015" s="12"/>
      <c r="AP2015" s="12"/>
      <c r="AQ2015" s="12"/>
      <c r="AR2015" s="12"/>
      <c r="AS2015" s="12"/>
      <c r="AT2015" s="12"/>
      <c r="AU2015" s="12"/>
      <c r="AV2015" s="12"/>
      <c r="AW2015" s="12"/>
      <c r="AX2015" s="12"/>
      <c r="AY2015" s="12"/>
      <c r="AZ2015" s="12"/>
      <c r="BA2015" s="12"/>
      <c r="BB2015" s="12"/>
      <c r="BC2015" s="12"/>
      <c r="BE2015" s="12"/>
      <c r="BF2015" s="12"/>
      <c r="BG2015" s="12"/>
      <c r="BH2015" s="12"/>
      <c r="BI2015" s="12"/>
      <c r="BJ2015" s="12"/>
      <c r="BK2015" s="12"/>
    </row>
    <row r="2016" spans="33:63" x14ac:dyDescent="0.15">
      <c r="AG2016" s="12"/>
      <c r="AH2016" s="12"/>
      <c r="AI2016" s="12"/>
      <c r="AJ2016" s="12"/>
      <c r="AK2016" s="12"/>
      <c r="AL2016" s="12"/>
      <c r="AM2016" s="12"/>
      <c r="AN2016" s="12"/>
      <c r="AO2016" s="12"/>
      <c r="AP2016" s="12"/>
      <c r="AQ2016" s="12"/>
      <c r="AR2016" s="12"/>
      <c r="AS2016" s="12"/>
      <c r="AT2016" s="12"/>
      <c r="AU2016" s="12"/>
      <c r="AV2016" s="12"/>
      <c r="AW2016" s="12"/>
      <c r="AX2016" s="12"/>
      <c r="AY2016" s="12"/>
      <c r="AZ2016" s="12"/>
      <c r="BA2016" s="12"/>
      <c r="BB2016" s="12"/>
      <c r="BC2016" s="12"/>
      <c r="BE2016" s="12"/>
      <c r="BF2016" s="12"/>
      <c r="BG2016" s="12"/>
      <c r="BH2016" s="12"/>
      <c r="BI2016" s="12"/>
      <c r="BJ2016" s="12"/>
      <c r="BK2016" s="12"/>
    </row>
    <row r="2017" spans="33:63" x14ac:dyDescent="0.15">
      <c r="AG2017" s="12"/>
      <c r="AH2017" s="12"/>
      <c r="AI2017" s="12"/>
      <c r="AJ2017" s="12"/>
      <c r="AK2017" s="12"/>
      <c r="AL2017" s="12"/>
      <c r="AM2017" s="12"/>
      <c r="AN2017" s="12"/>
      <c r="AO2017" s="12"/>
      <c r="AP2017" s="12"/>
      <c r="AQ2017" s="12"/>
      <c r="AR2017" s="12"/>
      <c r="AS2017" s="12"/>
      <c r="AT2017" s="12"/>
      <c r="AU2017" s="12"/>
      <c r="AV2017" s="12"/>
      <c r="AW2017" s="12"/>
      <c r="AX2017" s="12"/>
      <c r="AY2017" s="12"/>
      <c r="AZ2017" s="12"/>
      <c r="BA2017" s="12"/>
      <c r="BB2017" s="12"/>
      <c r="BC2017" s="12"/>
      <c r="BE2017" s="12"/>
      <c r="BF2017" s="12"/>
      <c r="BG2017" s="12"/>
      <c r="BH2017" s="12"/>
      <c r="BI2017" s="12"/>
      <c r="BJ2017" s="12"/>
      <c r="BK2017" s="12"/>
    </row>
    <row r="2018" spans="33:63" x14ac:dyDescent="0.15">
      <c r="AG2018" s="12"/>
      <c r="AH2018" s="12"/>
      <c r="AI2018" s="12"/>
      <c r="AJ2018" s="12"/>
      <c r="AK2018" s="12"/>
      <c r="AL2018" s="12"/>
      <c r="AM2018" s="12"/>
      <c r="AN2018" s="12"/>
      <c r="AO2018" s="12"/>
      <c r="AP2018" s="12"/>
      <c r="AQ2018" s="12"/>
      <c r="AR2018" s="12"/>
      <c r="AS2018" s="12"/>
      <c r="AT2018" s="12"/>
      <c r="AU2018" s="12"/>
      <c r="AV2018" s="12"/>
      <c r="AW2018" s="12"/>
      <c r="AX2018" s="12"/>
      <c r="AY2018" s="12"/>
      <c r="AZ2018" s="12"/>
      <c r="BA2018" s="12"/>
      <c r="BB2018" s="12"/>
      <c r="BC2018" s="12"/>
      <c r="BE2018" s="12"/>
      <c r="BF2018" s="12"/>
      <c r="BG2018" s="12"/>
      <c r="BH2018" s="12"/>
      <c r="BI2018" s="12"/>
      <c r="BJ2018" s="12"/>
      <c r="BK2018" s="12"/>
    </row>
    <row r="2019" spans="33:63" x14ac:dyDescent="0.15">
      <c r="AG2019" s="12"/>
      <c r="AH2019" s="12"/>
      <c r="AI2019" s="12"/>
      <c r="AJ2019" s="12"/>
      <c r="AK2019" s="12"/>
      <c r="AL2019" s="12"/>
      <c r="AM2019" s="12"/>
      <c r="AN2019" s="12"/>
      <c r="AO2019" s="12"/>
      <c r="AP2019" s="12"/>
      <c r="AQ2019" s="12"/>
      <c r="AR2019" s="12"/>
      <c r="AS2019" s="12"/>
      <c r="AT2019" s="12"/>
      <c r="AU2019" s="12"/>
      <c r="AV2019" s="12"/>
      <c r="AW2019" s="12"/>
      <c r="AX2019" s="12"/>
      <c r="AY2019" s="12"/>
      <c r="AZ2019" s="12"/>
      <c r="BA2019" s="12"/>
      <c r="BB2019" s="12"/>
      <c r="BC2019" s="12"/>
      <c r="BE2019" s="12"/>
      <c r="BF2019" s="12"/>
      <c r="BG2019" s="12"/>
      <c r="BH2019" s="12"/>
      <c r="BI2019" s="12"/>
      <c r="BJ2019" s="12"/>
      <c r="BK2019" s="12"/>
    </row>
    <row r="2020" spans="33:63" x14ac:dyDescent="0.15">
      <c r="AG2020" s="12"/>
      <c r="AH2020" s="12"/>
      <c r="AI2020" s="12"/>
      <c r="AJ2020" s="12"/>
      <c r="AK2020" s="12"/>
      <c r="AL2020" s="12"/>
      <c r="AM2020" s="12"/>
      <c r="AN2020" s="12"/>
      <c r="AO2020" s="12"/>
      <c r="AP2020" s="12"/>
      <c r="AQ2020" s="12"/>
      <c r="AR2020" s="12"/>
      <c r="AS2020" s="12"/>
      <c r="AT2020" s="12"/>
      <c r="AU2020" s="12"/>
      <c r="AV2020" s="12"/>
      <c r="AW2020" s="12"/>
      <c r="AX2020" s="12"/>
      <c r="AY2020" s="12"/>
      <c r="AZ2020" s="12"/>
      <c r="BA2020" s="12"/>
      <c r="BB2020" s="12"/>
      <c r="BC2020" s="12"/>
      <c r="BE2020" s="12"/>
      <c r="BF2020" s="12"/>
      <c r="BG2020" s="12"/>
      <c r="BH2020" s="12"/>
      <c r="BI2020" s="12"/>
      <c r="BJ2020" s="12"/>
      <c r="BK2020" s="12"/>
    </row>
    <row r="2021" spans="33:63" x14ac:dyDescent="0.15">
      <c r="AG2021" s="12"/>
      <c r="AH2021" s="12"/>
      <c r="AI2021" s="12"/>
      <c r="AJ2021" s="12"/>
      <c r="AK2021" s="12"/>
      <c r="AL2021" s="12"/>
      <c r="AM2021" s="12"/>
      <c r="AN2021" s="12"/>
      <c r="AO2021" s="12"/>
      <c r="AP2021" s="12"/>
      <c r="AQ2021" s="12"/>
      <c r="AR2021" s="12"/>
      <c r="AS2021" s="12"/>
      <c r="AT2021" s="12"/>
      <c r="AU2021" s="12"/>
      <c r="AV2021" s="12"/>
      <c r="AW2021" s="12"/>
      <c r="AX2021" s="12"/>
      <c r="AY2021" s="12"/>
      <c r="AZ2021" s="12"/>
      <c r="BA2021" s="12"/>
      <c r="BB2021" s="12"/>
      <c r="BC2021" s="12"/>
      <c r="BE2021" s="12"/>
      <c r="BF2021" s="12"/>
      <c r="BG2021" s="12"/>
      <c r="BH2021" s="12"/>
      <c r="BI2021" s="12"/>
      <c r="BJ2021" s="12"/>
      <c r="BK2021" s="12"/>
    </row>
    <row r="2022" spans="33:63" x14ac:dyDescent="0.15">
      <c r="AG2022" s="12"/>
      <c r="AH2022" s="12"/>
      <c r="AI2022" s="12"/>
      <c r="AJ2022" s="12"/>
      <c r="AK2022" s="12"/>
      <c r="AL2022" s="12"/>
      <c r="AM2022" s="12"/>
      <c r="AN2022" s="12"/>
      <c r="AO2022" s="12"/>
      <c r="AP2022" s="12"/>
      <c r="AQ2022" s="12"/>
      <c r="AR2022" s="12"/>
      <c r="AS2022" s="12"/>
      <c r="AT2022" s="12"/>
      <c r="AU2022" s="12"/>
      <c r="AV2022" s="12"/>
      <c r="AW2022" s="12"/>
      <c r="AX2022" s="12"/>
      <c r="AY2022" s="12"/>
      <c r="AZ2022" s="12"/>
      <c r="BA2022" s="12"/>
      <c r="BB2022" s="12"/>
      <c r="BC2022" s="12"/>
      <c r="BE2022" s="12"/>
      <c r="BF2022" s="12"/>
      <c r="BG2022" s="12"/>
      <c r="BH2022" s="12"/>
      <c r="BI2022" s="12"/>
      <c r="BJ2022" s="12"/>
      <c r="BK2022" s="12"/>
    </row>
    <row r="2023" spans="33:63" x14ac:dyDescent="0.15">
      <c r="AG2023" s="12"/>
      <c r="AH2023" s="12"/>
      <c r="AI2023" s="12"/>
      <c r="AJ2023" s="12"/>
      <c r="AK2023" s="12"/>
      <c r="AL2023" s="12"/>
      <c r="AM2023" s="12"/>
      <c r="AN2023" s="12"/>
      <c r="AO2023" s="12"/>
      <c r="AP2023" s="12"/>
      <c r="AQ2023" s="12"/>
      <c r="AR2023" s="12"/>
      <c r="AS2023" s="12"/>
      <c r="AT2023" s="12"/>
      <c r="AU2023" s="12"/>
      <c r="AV2023" s="12"/>
      <c r="AW2023" s="12"/>
      <c r="AX2023" s="12"/>
      <c r="AY2023" s="12"/>
      <c r="AZ2023" s="12"/>
      <c r="BA2023" s="12"/>
      <c r="BB2023" s="12"/>
      <c r="BC2023" s="12"/>
      <c r="BE2023" s="12"/>
      <c r="BF2023" s="12"/>
      <c r="BG2023" s="12"/>
      <c r="BH2023" s="12"/>
      <c r="BI2023" s="12"/>
      <c r="BJ2023" s="12"/>
      <c r="BK2023" s="12"/>
    </row>
    <row r="2024" spans="33:63" x14ac:dyDescent="0.15">
      <c r="AG2024" s="12"/>
      <c r="AH2024" s="12"/>
      <c r="AI2024" s="12"/>
      <c r="AJ2024" s="12"/>
      <c r="AK2024" s="12"/>
      <c r="AL2024" s="12"/>
      <c r="AM2024" s="12"/>
      <c r="AN2024" s="12"/>
      <c r="AO2024" s="12"/>
      <c r="AP2024" s="12"/>
      <c r="AQ2024" s="12"/>
      <c r="AR2024" s="12"/>
      <c r="AS2024" s="12"/>
      <c r="AT2024" s="12"/>
      <c r="AU2024" s="12"/>
      <c r="AV2024" s="12"/>
      <c r="AW2024" s="12"/>
      <c r="AX2024" s="12"/>
      <c r="AY2024" s="12"/>
      <c r="AZ2024" s="12"/>
      <c r="BA2024" s="12"/>
      <c r="BB2024" s="12"/>
      <c r="BC2024" s="12"/>
      <c r="BE2024" s="12"/>
      <c r="BF2024" s="12"/>
      <c r="BG2024" s="12"/>
      <c r="BH2024" s="12"/>
      <c r="BI2024" s="12"/>
      <c r="BJ2024" s="12"/>
      <c r="BK2024" s="12"/>
    </row>
    <row r="2025" spans="33:63" x14ac:dyDescent="0.15">
      <c r="AG2025" s="12"/>
      <c r="AH2025" s="12"/>
      <c r="AI2025" s="12"/>
      <c r="AJ2025" s="12"/>
      <c r="AK2025" s="12"/>
      <c r="AL2025" s="12"/>
      <c r="AM2025" s="12"/>
      <c r="AN2025" s="12"/>
      <c r="AO2025" s="12"/>
      <c r="AP2025" s="12"/>
      <c r="AQ2025" s="12"/>
      <c r="AR2025" s="12"/>
      <c r="AS2025" s="12"/>
      <c r="AT2025" s="12"/>
      <c r="AU2025" s="12"/>
      <c r="AV2025" s="12"/>
      <c r="AW2025" s="12"/>
      <c r="AX2025" s="12"/>
      <c r="AY2025" s="12"/>
      <c r="AZ2025" s="12"/>
      <c r="BA2025" s="12"/>
      <c r="BB2025" s="12"/>
      <c r="BC2025" s="12"/>
      <c r="BE2025" s="12"/>
      <c r="BF2025" s="12"/>
      <c r="BG2025" s="12"/>
      <c r="BH2025" s="12"/>
      <c r="BI2025" s="12"/>
      <c r="BJ2025" s="12"/>
      <c r="BK2025" s="12"/>
    </row>
    <row r="2026" spans="33:63" x14ac:dyDescent="0.15">
      <c r="AG2026" s="12"/>
      <c r="AH2026" s="12"/>
      <c r="AI2026" s="12"/>
      <c r="AJ2026" s="12"/>
      <c r="AK2026" s="12"/>
      <c r="AL2026" s="12"/>
      <c r="AM2026" s="12"/>
      <c r="AN2026" s="12"/>
      <c r="AO2026" s="12"/>
      <c r="AP2026" s="12"/>
      <c r="AQ2026" s="12"/>
      <c r="AR2026" s="12"/>
      <c r="AS2026" s="12"/>
      <c r="AT2026" s="12"/>
      <c r="AU2026" s="12"/>
      <c r="AV2026" s="12"/>
      <c r="AW2026" s="12"/>
      <c r="AX2026" s="12"/>
      <c r="AY2026" s="12"/>
      <c r="AZ2026" s="12"/>
      <c r="BA2026" s="12"/>
      <c r="BB2026" s="12"/>
      <c r="BC2026" s="12"/>
      <c r="BE2026" s="12"/>
      <c r="BF2026" s="12"/>
      <c r="BG2026" s="12"/>
      <c r="BH2026" s="12"/>
      <c r="BI2026" s="12"/>
      <c r="BJ2026" s="12"/>
      <c r="BK2026" s="12"/>
    </row>
    <row r="2027" spans="33:63" x14ac:dyDescent="0.15">
      <c r="AG2027" s="12"/>
      <c r="AH2027" s="12"/>
      <c r="AI2027" s="12"/>
      <c r="AJ2027" s="12"/>
      <c r="AK2027" s="12"/>
      <c r="AL2027" s="12"/>
      <c r="AM2027" s="12"/>
      <c r="AN2027" s="12"/>
      <c r="AO2027" s="12"/>
      <c r="AP2027" s="12"/>
      <c r="AQ2027" s="12"/>
      <c r="AR2027" s="12"/>
      <c r="AS2027" s="12"/>
      <c r="AT2027" s="12"/>
      <c r="AU2027" s="12"/>
      <c r="AV2027" s="12"/>
      <c r="AW2027" s="12"/>
      <c r="AX2027" s="12"/>
      <c r="AY2027" s="12"/>
      <c r="AZ2027" s="12"/>
      <c r="BA2027" s="12"/>
      <c r="BB2027" s="12"/>
      <c r="BC2027" s="12"/>
      <c r="BE2027" s="12"/>
      <c r="BF2027" s="12"/>
      <c r="BG2027" s="12"/>
      <c r="BH2027" s="12"/>
      <c r="BI2027" s="12"/>
      <c r="BJ2027" s="12"/>
      <c r="BK2027" s="12"/>
    </row>
    <row r="2028" spans="33:63" x14ac:dyDescent="0.15">
      <c r="AG2028" s="12"/>
      <c r="AH2028" s="12"/>
      <c r="AI2028" s="12"/>
      <c r="AJ2028" s="12"/>
      <c r="AK2028" s="12"/>
      <c r="AL2028" s="12"/>
      <c r="AM2028" s="12"/>
      <c r="AN2028" s="12"/>
      <c r="AO2028" s="12"/>
      <c r="AP2028" s="12"/>
      <c r="AQ2028" s="12"/>
      <c r="AR2028" s="12"/>
      <c r="AS2028" s="12"/>
      <c r="AT2028" s="12"/>
      <c r="AU2028" s="12"/>
      <c r="AV2028" s="12"/>
      <c r="AW2028" s="12"/>
      <c r="AX2028" s="12"/>
      <c r="AY2028" s="12"/>
      <c r="AZ2028" s="12"/>
      <c r="BA2028" s="12"/>
      <c r="BB2028" s="12"/>
      <c r="BC2028" s="12"/>
      <c r="BE2028" s="12"/>
      <c r="BF2028" s="12"/>
      <c r="BG2028" s="12"/>
      <c r="BH2028" s="12"/>
      <c r="BI2028" s="12"/>
      <c r="BJ2028" s="12"/>
      <c r="BK2028" s="12"/>
    </row>
    <row r="2029" spans="33:63" x14ac:dyDescent="0.15">
      <c r="AG2029" s="12"/>
      <c r="AH2029" s="12"/>
      <c r="AI2029" s="12"/>
      <c r="AJ2029" s="12"/>
      <c r="AK2029" s="12"/>
      <c r="AL2029" s="12"/>
      <c r="AM2029" s="12"/>
      <c r="AN2029" s="12"/>
      <c r="AO2029" s="12"/>
      <c r="AP2029" s="12"/>
      <c r="AQ2029" s="12"/>
      <c r="AR2029" s="12"/>
      <c r="AS2029" s="12"/>
      <c r="AT2029" s="12"/>
      <c r="AU2029" s="12"/>
      <c r="AV2029" s="12"/>
      <c r="AW2029" s="12"/>
      <c r="AX2029" s="12"/>
      <c r="AY2029" s="12"/>
      <c r="AZ2029" s="12"/>
      <c r="BA2029" s="12"/>
      <c r="BB2029" s="12"/>
      <c r="BC2029" s="12"/>
      <c r="BE2029" s="12"/>
      <c r="BF2029" s="12"/>
      <c r="BG2029" s="12"/>
      <c r="BH2029" s="12"/>
      <c r="BI2029" s="12"/>
      <c r="BJ2029" s="12"/>
      <c r="BK2029" s="12"/>
    </row>
    <row r="2030" spans="33:63" x14ac:dyDescent="0.15">
      <c r="AG2030" s="12"/>
      <c r="AH2030" s="12"/>
      <c r="AI2030" s="12"/>
      <c r="AJ2030" s="12"/>
      <c r="AK2030" s="12"/>
      <c r="AL2030" s="12"/>
      <c r="AM2030" s="12"/>
      <c r="AN2030" s="12"/>
      <c r="AO2030" s="12"/>
      <c r="AP2030" s="12"/>
      <c r="AQ2030" s="12"/>
      <c r="AR2030" s="12"/>
      <c r="AS2030" s="12"/>
      <c r="AT2030" s="12"/>
      <c r="AU2030" s="12"/>
      <c r="AV2030" s="12"/>
      <c r="AW2030" s="12"/>
      <c r="AX2030" s="12"/>
      <c r="AY2030" s="12"/>
      <c r="AZ2030" s="12"/>
      <c r="BA2030" s="12"/>
      <c r="BB2030" s="12"/>
      <c r="BC2030" s="12"/>
      <c r="BE2030" s="12"/>
      <c r="BF2030" s="12"/>
      <c r="BG2030" s="12"/>
      <c r="BH2030" s="12"/>
      <c r="BI2030" s="12"/>
      <c r="BJ2030" s="12"/>
      <c r="BK2030" s="12"/>
    </row>
    <row r="2031" spans="33:63" x14ac:dyDescent="0.15">
      <c r="AG2031" s="12"/>
      <c r="AH2031" s="12"/>
      <c r="AI2031" s="12"/>
      <c r="AJ2031" s="12"/>
      <c r="AK2031" s="12"/>
      <c r="AL2031" s="12"/>
      <c r="AM2031" s="12"/>
      <c r="AN2031" s="12"/>
      <c r="AO2031" s="12"/>
      <c r="AP2031" s="12"/>
      <c r="AQ2031" s="12"/>
      <c r="AR2031" s="12"/>
      <c r="AS2031" s="12"/>
      <c r="AT2031" s="12"/>
      <c r="AU2031" s="12"/>
      <c r="AV2031" s="12"/>
      <c r="AW2031" s="12"/>
      <c r="AX2031" s="12"/>
      <c r="AY2031" s="12"/>
      <c r="AZ2031" s="12"/>
      <c r="BA2031" s="12"/>
      <c r="BB2031" s="12"/>
      <c r="BC2031" s="12"/>
      <c r="BE2031" s="12"/>
      <c r="BF2031" s="12"/>
      <c r="BG2031" s="12"/>
      <c r="BH2031" s="12"/>
      <c r="BI2031" s="12"/>
      <c r="BJ2031" s="12"/>
      <c r="BK2031" s="12"/>
    </row>
    <row r="2032" spans="33:63" x14ac:dyDescent="0.15">
      <c r="AG2032" s="12"/>
      <c r="AH2032" s="12"/>
      <c r="AI2032" s="12"/>
      <c r="AJ2032" s="12"/>
      <c r="AK2032" s="12"/>
      <c r="AL2032" s="12"/>
      <c r="AM2032" s="12"/>
      <c r="AN2032" s="12"/>
      <c r="AO2032" s="12"/>
      <c r="AP2032" s="12"/>
      <c r="AQ2032" s="12"/>
      <c r="AR2032" s="12"/>
      <c r="AS2032" s="12"/>
      <c r="AT2032" s="12"/>
      <c r="AU2032" s="12"/>
      <c r="AV2032" s="12"/>
      <c r="AW2032" s="12"/>
      <c r="AX2032" s="12"/>
      <c r="AY2032" s="12"/>
      <c r="AZ2032" s="12"/>
      <c r="BA2032" s="12"/>
      <c r="BB2032" s="12"/>
      <c r="BC2032" s="12"/>
      <c r="BE2032" s="12"/>
      <c r="BF2032" s="12"/>
      <c r="BG2032" s="12"/>
      <c r="BH2032" s="12"/>
      <c r="BI2032" s="12"/>
      <c r="BJ2032" s="12"/>
      <c r="BK2032" s="12"/>
    </row>
    <row r="2033" spans="33:63" x14ac:dyDescent="0.15">
      <c r="AG2033" s="12"/>
      <c r="AH2033" s="12"/>
      <c r="AI2033" s="12"/>
      <c r="AJ2033" s="12"/>
      <c r="AK2033" s="12"/>
      <c r="AL2033" s="12"/>
      <c r="AM2033" s="12"/>
      <c r="AN2033" s="12"/>
      <c r="AO2033" s="12"/>
      <c r="AP2033" s="12"/>
      <c r="AQ2033" s="12"/>
      <c r="AR2033" s="12"/>
      <c r="AS2033" s="12"/>
      <c r="AT2033" s="12"/>
      <c r="AU2033" s="12"/>
      <c r="AV2033" s="12"/>
      <c r="AW2033" s="12"/>
      <c r="AX2033" s="12"/>
      <c r="AY2033" s="12"/>
      <c r="AZ2033" s="12"/>
      <c r="BA2033" s="12"/>
      <c r="BB2033" s="12"/>
      <c r="BC2033" s="12"/>
      <c r="BE2033" s="12"/>
      <c r="BF2033" s="12"/>
      <c r="BG2033" s="12"/>
      <c r="BH2033" s="12"/>
      <c r="BI2033" s="12"/>
      <c r="BJ2033" s="12"/>
      <c r="BK2033" s="12"/>
    </row>
    <row r="2034" spans="33:63" x14ac:dyDescent="0.15">
      <c r="AG2034" s="12"/>
      <c r="AH2034" s="12"/>
      <c r="AI2034" s="12"/>
      <c r="AJ2034" s="12"/>
      <c r="AK2034" s="12"/>
      <c r="AL2034" s="12"/>
      <c r="AM2034" s="12"/>
      <c r="AN2034" s="12"/>
      <c r="AO2034" s="12"/>
      <c r="AP2034" s="12"/>
      <c r="AQ2034" s="12"/>
      <c r="AR2034" s="12"/>
      <c r="AS2034" s="12"/>
      <c r="AT2034" s="12"/>
      <c r="AU2034" s="12"/>
      <c r="AV2034" s="12"/>
      <c r="AW2034" s="12"/>
      <c r="AX2034" s="12"/>
      <c r="AY2034" s="12"/>
      <c r="AZ2034" s="12"/>
      <c r="BA2034" s="12"/>
      <c r="BB2034" s="12"/>
      <c r="BC2034" s="12"/>
      <c r="BE2034" s="12"/>
      <c r="BF2034" s="12"/>
      <c r="BG2034" s="12"/>
      <c r="BH2034" s="12"/>
      <c r="BI2034" s="12"/>
      <c r="BJ2034" s="12"/>
      <c r="BK2034" s="12"/>
    </row>
    <row r="2035" spans="33:63" x14ac:dyDescent="0.15">
      <c r="AG2035" s="12"/>
      <c r="AH2035" s="12"/>
      <c r="AI2035" s="12"/>
      <c r="AJ2035" s="12"/>
      <c r="AK2035" s="12"/>
      <c r="AL2035" s="12"/>
      <c r="AM2035" s="12"/>
      <c r="AN2035" s="12"/>
      <c r="AO2035" s="12"/>
      <c r="AP2035" s="12"/>
      <c r="AQ2035" s="12"/>
      <c r="AR2035" s="12"/>
      <c r="AS2035" s="12"/>
      <c r="AT2035" s="12"/>
      <c r="AU2035" s="12"/>
      <c r="AV2035" s="12"/>
      <c r="AW2035" s="12"/>
      <c r="AX2035" s="12"/>
      <c r="AY2035" s="12"/>
      <c r="AZ2035" s="12"/>
      <c r="BA2035" s="12"/>
      <c r="BB2035" s="12"/>
      <c r="BC2035" s="12"/>
      <c r="BE2035" s="12"/>
      <c r="BF2035" s="12"/>
      <c r="BG2035" s="12"/>
      <c r="BH2035" s="12"/>
      <c r="BI2035" s="12"/>
      <c r="BJ2035" s="12"/>
      <c r="BK2035" s="12"/>
    </row>
    <row r="2036" spans="33:63" x14ac:dyDescent="0.15">
      <c r="AG2036" s="12"/>
      <c r="AH2036" s="12"/>
      <c r="AI2036" s="12"/>
      <c r="AJ2036" s="12"/>
      <c r="AK2036" s="12"/>
      <c r="AL2036" s="12"/>
      <c r="AM2036" s="12"/>
      <c r="AN2036" s="12"/>
      <c r="AO2036" s="12"/>
      <c r="AP2036" s="12"/>
      <c r="AQ2036" s="12"/>
      <c r="AR2036" s="12"/>
      <c r="AS2036" s="12"/>
      <c r="AT2036" s="12"/>
      <c r="AU2036" s="12"/>
      <c r="AV2036" s="12"/>
      <c r="AW2036" s="12"/>
      <c r="AX2036" s="12"/>
      <c r="AY2036" s="12"/>
      <c r="AZ2036" s="12"/>
      <c r="BA2036" s="12"/>
      <c r="BB2036" s="12"/>
      <c r="BC2036" s="12"/>
      <c r="BE2036" s="12"/>
      <c r="BF2036" s="12"/>
      <c r="BG2036" s="12"/>
      <c r="BH2036" s="12"/>
      <c r="BI2036" s="12"/>
      <c r="BJ2036" s="12"/>
      <c r="BK2036" s="12"/>
    </row>
    <row r="2037" spans="33:63" x14ac:dyDescent="0.15">
      <c r="AG2037" s="12"/>
      <c r="AH2037" s="12"/>
      <c r="AI2037" s="12"/>
      <c r="AJ2037" s="12"/>
      <c r="AK2037" s="12"/>
      <c r="AL2037" s="12"/>
      <c r="AM2037" s="12"/>
      <c r="AN2037" s="12"/>
      <c r="AO2037" s="12"/>
      <c r="AP2037" s="12"/>
      <c r="AQ2037" s="12"/>
      <c r="AR2037" s="12"/>
      <c r="AS2037" s="12"/>
      <c r="AT2037" s="12"/>
      <c r="AU2037" s="12"/>
      <c r="AV2037" s="12"/>
      <c r="AW2037" s="12"/>
      <c r="AX2037" s="12"/>
      <c r="AY2037" s="12"/>
      <c r="AZ2037" s="12"/>
      <c r="BA2037" s="12"/>
      <c r="BB2037" s="12"/>
      <c r="BC2037" s="12"/>
      <c r="BE2037" s="12"/>
      <c r="BF2037" s="12"/>
      <c r="BG2037" s="12"/>
      <c r="BH2037" s="12"/>
      <c r="BI2037" s="12"/>
      <c r="BJ2037" s="12"/>
      <c r="BK2037" s="12"/>
    </row>
    <row r="2038" spans="33:63" x14ac:dyDescent="0.15">
      <c r="AG2038" s="12"/>
      <c r="AH2038" s="12"/>
      <c r="AI2038" s="12"/>
      <c r="AJ2038" s="12"/>
      <c r="AK2038" s="12"/>
      <c r="AL2038" s="12"/>
      <c r="AM2038" s="12"/>
      <c r="AN2038" s="12"/>
      <c r="AO2038" s="12"/>
      <c r="AP2038" s="12"/>
      <c r="AQ2038" s="12"/>
      <c r="AR2038" s="12"/>
      <c r="AS2038" s="12"/>
      <c r="AT2038" s="12"/>
      <c r="AU2038" s="12"/>
      <c r="AV2038" s="12"/>
      <c r="AW2038" s="12"/>
      <c r="AX2038" s="12"/>
      <c r="AY2038" s="12"/>
      <c r="AZ2038" s="12"/>
      <c r="BA2038" s="12"/>
      <c r="BB2038" s="12"/>
      <c r="BC2038" s="12"/>
      <c r="BE2038" s="12"/>
      <c r="BF2038" s="12"/>
      <c r="BG2038" s="12"/>
      <c r="BH2038" s="12"/>
      <c r="BI2038" s="12"/>
      <c r="BJ2038" s="12"/>
      <c r="BK2038" s="12"/>
    </row>
    <row r="2039" spans="33:63" x14ac:dyDescent="0.15">
      <c r="AG2039" s="12"/>
      <c r="AH2039" s="12"/>
      <c r="AI2039" s="12"/>
      <c r="AJ2039" s="12"/>
      <c r="AK2039" s="12"/>
      <c r="AL2039" s="12"/>
      <c r="AM2039" s="12"/>
      <c r="AN2039" s="12"/>
      <c r="AO2039" s="12"/>
      <c r="AP2039" s="12"/>
      <c r="AQ2039" s="12"/>
      <c r="AR2039" s="12"/>
      <c r="AS2039" s="12"/>
      <c r="AT2039" s="12"/>
      <c r="AU2039" s="12"/>
      <c r="AV2039" s="12"/>
      <c r="AW2039" s="12"/>
      <c r="AX2039" s="12"/>
      <c r="AY2039" s="12"/>
      <c r="AZ2039" s="12"/>
      <c r="BA2039" s="12"/>
      <c r="BB2039" s="12"/>
      <c r="BC2039" s="12"/>
      <c r="BE2039" s="12"/>
      <c r="BF2039" s="12"/>
      <c r="BG2039" s="12"/>
      <c r="BH2039" s="12"/>
      <c r="BI2039" s="12"/>
      <c r="BJ2039" s="12"/>
      <c r="BK2039" s="12"/>
    </row>
    <row r="2040" spans="33:63" x14ac:dyDescent="0.15">
      <c r="AG2040" s="12"/>
      <c r="AH2040" s="12"/>
      <c r="AI2040" s="12"/>
      <c r="AJ2040" s="12"/>
      <c r="AK2040" s="12"/>
      <c r="AL2040" s="12"/>
      <c r="AM2040" s="12"/>
      <c r="AN2040" s="12"/>
      <c r="AO2040" s="12"/>
      <c r="AP2040" s="12"/>
      <c r="AQ2040" s="12"/>
      <c r="AR2040" s="12"/>
      <c r="AS2040" s="12"/>
      <c r="AT2040" s="12"/>
      <c r="AU2040" s="12"/>
      <c r="AV2040" s="12"/>
      <c r="AW2040" s="12"/>
      <c r="AX2040" s="12"/>
      <c r="AY2040" s="12"/>
      <c r="AZ2040" s="12"/>
      <c r="BA2040" s="12"/>
      <c r="BB2040" s="12"/>
      <c r="BC2040" s="12"/>
      <c r="BE2040" s="12"/>
      <c r="BF2040" s="12"/>
      <c r="BG2040" s="12"/>
      <c r="BH2040" s="12"/>
      <c r="BI2040" s="12"/>
      <c r="BJ2040" s="12"/>
      <c r="BK2040" s="12"/>
    </row>
    <row r="2041" spans="33:63" x14ac:dyDescent="0.15">
      <c r="AG2041" s="12"/>
      <c r="AH2041" s="12"/>
      <c r="AI2041" s="12"/>
      <c r="AJ2041" s="12"/>
      <c r="AK2041" s="12"/>
      <c r="AL2041" s="12"/>
      <c r="AM2041" s="12"/>
      <c r="AN2041" s="12"/>
      <c r="AO2041" s="12"/>
      <c r="AP2041" s="12"/>
      <c r="AQ2041" s="12"/>
      <c r="AR2041" s="12"/>
      <c r="AS2041" s="12"/>
      <c r="AT2041" s="12"/>
      <c r="AU2041" s="12"/>
      <c r="AV2041" s="12"/>
      <c r="AW2041" s="12"/>
      <c r="AX2041" s="12"/>
      <c r="AY2041" s="12"/>
      <c r="AZ2041" s="12"/>
      <c r="BA2041" s="12"/>
      <c r="BB2041" s="12"/>
      <c r="BC2041" s="12"/>
      <c r="BE2041" s="12"/>
      <c r="BF2041" s="12"/>
      <c r="BG2041" s="12"/>
      <c r="BH2041" s="12"/>
      <c r="BI2041" s="12"/>
      <c r="BJ2041" s="12"/>
      <c r="BK2041" s="12"/>
    </row>
    <row r="2042" spans="33:63" x14ac:dyDescent="0.15">
      <c r="AG2042" s="12"/>
      <c r="AH2042" s="12"/>
      <c r="AI2042" s="12"/>
      <c r="AJ2042" s="12"/>
      <c r="AK2042" s="12"/>
      <c r="AL2042" s="12"/>
      <c r="AM2042" s="12"/>
      <c r="AN2042" s="12"/>
      <c r="AO2042" s="12"/>
      <c r="AP2042" s="12"/>
      <c r="AQ2042" s="12"/>
      <c r="AR2042" s="12"/>
      <c r="AS2042" s="12"/>
      <c r="AT2042" s="12"/>
      <c r="AU2042" s="12"/>
      <c r="AV2042" s="12"/>
      <c r="AW2042" s="12"/>
      <c r="AX2042" s="12"/>
      <c r="AY2042" s="12"/>
      <c r="AZ2042" s="12"/>
      <c r="BA2042" s="12"/>
      <c r="BB2042" s="12"/>
      <c r="BC2042" s="12"/>
      <c r="BE2042" s="12"/>
      <c r="BF2042" s="12"/>
      <c r="BG2042" s="12"/>
      <c r="BH2042" s="12"/>
      <c r="BI2042" s="12"/>
      <c r="BJ2042" s="12"/>
      <c r="BK2042" s="12"/>
    </row>
    <row r="2043" spans="33:63" x14ac:dyDescent="0.15">
      <c r="AG2043" s="12"/>
      <c r="AH2043" s="12"/>
      <c r="AI2043" s="12"/>
      <c r="AJ2043" s="12"/>
      <c r="AK2043" s="12"/>
      <c r="AL2043" s="12"/>
      <c r="AM2043" s="12"/>
      <c r="AN2043" s="12"/>
      <c r="AO2043" s="12"/>
      <c r="AP2043" s="12"/>
      <c r="AQ2043" s="12"/>
      <c r="AR2043" s="12"/>
      <c r="AS2043" s="12"/>
      <c r="AT2043" s="12"/>
      <c r="AU2043" s="12"/>
      <c r="AV2043" s="12"/>
      <c r="AW2043" s="12"/>
      <c r="AX2043" s="12"/>
      <c r="AY2043" s="12"/>
      <c r="AZ2043" s="12"/>
      <c r="BA2043" s="12"/>
      <c r="BB2043" s="12"/>
      <c r="BC2043" s="12"/>
      <c r="BE2043" s="12"/>
      <c r="BF2043" s="12"/>
      <c r="BG2043" s="12"/>
      <c r="BH2043" s="12"/>
      <c r="BI2043" s="12"/>
      <c r="BJ2043" s="12"/>
      <c r="BK2043" s="12"/>
    </row>
    <row r="2044" spans="33:63" x14ac:dyDescent="0.15">
      <c r="AG2044" s="12"/>
      <c r="AH2044" s="12"/>
      <c r="AI2044" s="12"/>
      <c r="AJ2044" s="12"/>
      <c r="AK2044" s="12"/>
      <c r="AL2044" s="12"/>
      <c r="AM2044" s="12"/>
      <c r="AN2044" s="12"/>
      <c r="AO2044" s="12"/>
      <c r="AP2044" s="12"/>
      <c r="AQ2044" s="12"/>
      <c r="AR2044" s="12"/>
      <c r="AS2044" s="12"/>
      <c r="AT2044" s="12"/>
      <c r="AU2044" s="12"/>
      <c r="AV2044" s="12"/>
      <c r="AW2044" s="12"/>
      <c r="AX2044" s="12"/>
      <c r="AY2044" s="12"/>
      <c r="AZ2044" s="12"/>
      <c r="BA2044" s="12"/>
      <c r="BB2044" s="12"/>
      <c r="BC2044" s="12"/>
      <c r="BE2044" s="12"/>
      <c r="BF2044" s="12"/>
      <c r="BG2044" s="12"/>
      <c r="BH2044" s="12"/>
      <c r="BI2044" s="12"/>
      <c r="BJ2044" s="12"/>
      <c r="BK2044" s="12"/>
    </row>
    <row r="2045" spans="33:63" x14ac:dyDescent="0.15">
      <c r="AG2045" s="12"/>
      <c r="AH2045" s="12"/>
      <c r="AI2045" s="12"/>
      <c r="AJ2045" s="12"/>
      <c r="AK2045" s="12"/>
      <c r="AL2045" s="12"/>
      <c r="AM2045" s="12"/>
      <c r="AN2045" s="12"/>
      <c r="AO2045" s="12"/>
      <c r="AP2045" s="12"/>
      <c r="AQ2045" s="12"/>
      <c r="AR2045" s="12"/>
      <c r="AS2045" s="12"/>
      <c r="AT2045" s="12"/>
      <c r="AU2045" s="12"/>
      <c r="AV2045" s="12"/>
      <c r="AW2045" s="12"/>
      <c r="AX2045" s="12"/>
      <c r="AY2045" s="12"/>
      <c r="AZ2045" s="12"/>
      <c r="BA2045" s="12"/>
      <c r="BB2045" s="12"/>
      <c r="BC2045" s="12"/>
      <c r="BE2045" s="12"/>
      <c r="BF2045" s="12"/>
      <c r="BG2045" s="12"/>
      <c r="BH2045" s="12"/>
      <c r="BI2045" s="12"/>
      <c r="BJ2045" s="12"/>
      <c r="BK2045" s="12"/>
    </row>
    <row r="2046" spans="33:63" x14ac:dyDescent="0.15">
      <c r="AG2046" s="12"/>
      <c r="AH2046" s="12"/>
      <c r="AI2046" s="12"/>
      <c r="AJ2046" s="12"/>
      <c r="AK2046" s="12"/>
      <c r="AL2046" s="12"/>
      <c r="AM2046" s="12"/>
      <c r="AN2046" s="12"/>
      <c r="AO2046" s="12"/>
      <c r="AP2046" s="12"/>
      <c r="AQ2046" s="12"/>
      <c r="AR2046" s="12"/>
      <c r="AS2046" s="12"/>
      <c r="AT2046" s="12"/>
      <c r="AU2046" s="12"/>
      <c r="AV2046" s="12"/>
      <c r="AW2046" s="12"/>
      <c r="AX2046" s="12"/>
      <c r="AY2046" s="12"/>
      <c r="AZ2046" s="12"/>
      <c r="BA2046" s="12"/>
      <c r="BB2046" s="12"/>
      <c r="BC2046" s="12"/>
      <c r="BE2046" s="12"/>
      <c r="BF2046" s="12"/>
      <c r="BG2046" s="12"/>
      <c r="BH2046" s="12"/>
      <c r="BI2046" s="12"/>
      <c r="BJ2046" s="12"/>
      <c r="BK2046" s="12"/>
    </row>
    <row r="2047" spans="33:63" x14ac:dyDescent="0.15">
      <c r="AG2047" s="12"/>
      <c r="AH2047" s="12"/>
      <c r="AI2047" s="12"/>
      <c r="AJ2047" s="12"/>
      <c r="AK2047" s="12"/>
      <c r="AL2047" s="12"/>
      <c r="AM2047" s="12"/>
      <c r="AN2047" s="12"/>
      <c r="AO2047" s="12"/>
      <c r="AP2047" s="12"/>
      <c r="AQ2047" s="12"/>
      <c r="AR2047" s="12"/>
      <c r="AS2047" s="12"/>
      <c r="AT2047" s="12"/>
      <c r="AU2047" s="12"/>
      <c r="AV2047" s="12"/>
      <c r="AW2047" s="12"/>
      <c r="AX2047" s="12"/>
      <c r="AY2047" s="12"/>
      <c r="AZ2047" s="12"/>
      <c r="BA2047" s="12"/>
      <c r="BB2047" s="12"/>
      <c r="BC2047" s="12"/>
      <c r="BE2047" s="12"/>
      <c r="BF2047" s="12"/>
      <c r="BG2047" s="12"/>
      <c r="BH2047" s="12"/>
      <c r="BI2047" s="12"/>
      <c r="BJ2047" s="12"/>
      <c r="BK2047" s="12"/>
    </row>
    <row r="2048" spans="33:63" x14ac:dyDescent="0.15">
      <c r="AG2048" s="12"/>
      <c r="AH2048" s="12"/>
      <c r="AI2048" s="12"/>
      <c r="AJ2048" s="12"/>
      <c r="AK2048" s="12"/>
      <c r="AL2048" s="12"/>
      <c r="AM2048" s="12"/>
      <c r="AN2048" s="12"/>
      <c r="AO2048" s="12"/>
      <c r="AP2048" s="12"/>
      <c r="AQ2048" s="12"/>
      <c r="AR2048" s="12"/>
      <c r="AS2048" s="12"/>
      <c r="AT2048" s="12"/>
      <c r="AU2048" s="12"/>
      <c r="AV2048" s="12"/>
      <c r="AW2048" s="12"/>
      <c r="AX2048" s="12"/>
      <c r="AY2048" s="12"/>
      <c r="AZ2048" s="12"/>
      <c r="BA2048" s="12"/>
      <c r="BB2048" s="12"/>
      <c r="BC2048" s="12"/>
      <c r="BE2048" s="12"/>
      <c r="BF2048" s="12"/>
      <c r="BG2048" s="12"/>
      <c r="BH2048" s="12"/>
      <c r="BI2048" s="12"/>
      <c r="BJ2048" s="12"/>
      <c r="BK2048" s="12"/>
    </row>
    <row r="2049" spans="33:63" x14ac:dyDescent="0.15">
      <c r="AG2049" s="12"/>
      <c r="AH2049" s="12"/>
      <c r="AI2049" s="12"/>
      <c r="AJ2049" s="12"/>
      <c r="AK2049" s="12"/>
      <c r="AL2049" s="12"/>
      <c r="AM2049" s="12"/>
      <c r="AN2049" s="12"/>
      <c r="AO2049" s="12"/>
      <c r="AP2049" s="12"/>
      <c r="AQ2049" s="12"/>
      <c r="AR2049" s="12"/>
      <c r="AS2049" s="12"/>
      <c r="AT2049" s="12"/>
      <c r="AU2049" s="12"/>
      <c r="AV2049" s="12"/>
      <c r="AW2049" s="12"/>
      <c r="AX2049" s="12"/>
      <c r="AY2049" s="12"/>
      <c r="AZ2049" s="12"/>
      <c r="BA2049" s="12"/>
      <c r="BB2049" s="12"/>
      <c r="BC2049" s="12"/>
      <c r="BE2049" s="12"/>
      <c r="BF2049" s="12"/>
      <c r="BG2049" s="12"/>
      <c r="BH2049" s="12"/>
      <c r="BI2049" s="12"/>
      <c r="BJ2049" s="12"/>
      <c r="BK2049" s="12"/>
    </row>
    <row r="2050" spans="33:63" x14ac:dyDescent="0.15">
      <c r="AG2050" s="12"/>
      <c r="AH2050" s="12"/>
      <c r="AI2050" s="12"/>
      <c r="AJ2050" s="12"/>
      <c r="AK2050" s="12"/>
      <c r="AL2050" s="12"/>
      <c r="AM2050" s="12"/>
      <c r="AN2050" s="12"/>
      <c r="AO2050" s="12"/>
      <c r="AP2050" s="12"/>
      <c r="AQ2050" s="12"/>
      <c r="AR2050" s="12"/>
      <c r="AS2050" s="12"/>
      <c r="AT2050" s="12"/>
      <c r="AU2050" s="12"/>
      <c r="AV2050" s="12"/>
      <c r="AW2050" s="12"/>
      <c r="AX2050" s="12"/>
      <c r="AY2050" s="12"/>
      <c r="AZ2050" s="12"/>
      <c r="BA2050" s="12"/>
      <c r="BB2050" s="12"/>
      <c r="BC2050" s="12"/>
      <c r="BE2050" s="12"/>
      <c r="BF2050" s="12"/>
      <c r="BG2050" s="12"/>
      <c r="BH2050" s="12"/>
      <c r="BI2050" s="12"/>
      <c r="BJ2050" s="12"/>
      <c r="BK2050" s="12"/>
    </row>
    <row r="2051" spans="33:63" x14ac:dyDescent="0.15">
      <c r="AG2051" s="12"/>
      <c r="AH2051" s="12"/>
      <c r="AI2051" s="12"/>
      <c r="AJ2051" s="12"/>
      <c r="AK2051" s="12"/>
      <c r="AL2051" s="12"/>
      <c r="AM2051" s="12"/>
      <c r="AN2051" s="12"/>
      <c r="AO2051" s="12"/>
      <c r="AP2051" s="12"/>
      <c r="AQ2051" s="12"/>
      <c r="AR2051" s="12"/>
      <c r="AS2051" s="12"/>
      <c r="AT2051" s="12"/>
      <c r="AU2051" s="12"/>
      <c r="AV2051" s="12"/>
      <c r="AW2051" s="12"/>
      <c r="AX2051" s="12"/>
      <c r="AY2051" s="12"/>
      <c r="AZ2051" s="12"/>
      <c r="BA2051" s="12"/>
      <c r="BB2051" s="12"/>
      <c r="BC2051" s="12"/>
      <c r="BE2051" s="12"/>
      <c r="BF2051" s="12"/>
      <c r="BG2051" s="12"/>
      <c r="BH2051" s="12"/>
      <c r="BI2051" s="12"/>
      <c r="BJ2051" s="12"/>
      <c r="BK2051" s="12"/>
    </row>
    <row r="2052" spans="33:63" x14ac:dyDescent="0.15">
      <c r="AG2052" s="12"/>
      <c r="AH2052" s="12"/>
      <c r="AI2052" s="12"/>
      <c r="AJ2052" s="12"/>
      <c r="AK2052" s="12"/>
      <c r="AL2052" s="12"/>
      <c r="AM2052" s="12"/>
      <c r="AN2052" s="12"/>
      <c r="AO2052" s="12"/>
      <c r="AP2052" s="12"/>
      <c r="AQ2052" s="12"/>
      <c r="AR2052" s="12"/>
      <c r="AS2052" s="12"/>
      <c r="AT2052" s="12"/>
      <c r="AU2052" s="12"/>
      <c r="AV2052" s="12"/>
      <c r="AW2052" s="12"/>
      <c r="AX2052" s="12"/>
      <c r="AY2052" s="12"/>
      <c r="AZ2052" s="12"/>
      <c r="BA2052" s="12"/>
      <c r="BB2052" s="12"/>
      <c r="BC2052" s="12"/>
      <c r="BE2052" s="12"/>
      <c r="BF2052" s="12"/>
      <c r="BG2052" s="12"/>
      <c r="BH2052" s="12"/>
      <c r="BI2052" s="12"/>
      <c r="BJ2052" s="12"/>
      <c r="BK2052" s="12"/>
    </row>
    <row r="2053" spans="33:63" x14ac:dyDescent="0.15">
      <c r="AG2053" s="12"/>
      <c r="AH2053" s="12"/>
      <c r="AI2053" s="12"/>
      <c r="AJ2053" s="12"/>
      <c r="AK2053" s="12"/>
      <c r="AL2053" s="12"/>
      <c r="AM2053" s="12"/>
      <c r="AN2053" s="12"/>
      <c r="AO2053" s="12"/>
      <c r="AP2053" s="12"/>
      <c r="AQ2053" s="12"/>
      <c r="AR2053" s="12"/>
      <c r="AS2053" s="12"/>
      <c r="AT2053" s="12"/>
      <c r="AU2053" s="12"/>
      <c r="AV2053" s="12"/>
      <c r="AW2053" s="12"/>
      <c r="AX2053" s="12"/>
      <c r="AY2053" s="12"/>
      <c r="AZ2053" s="12"/>
      <c r="BA2053" s="12"/>
      <c r="BB2053" s="12"/>
      <c r="BC2053" s="12"/>
      <c r="BE2053" s="12"/>
      <c r="BF2053" s="12"/>
      <c r="BG2053" s="12"/>
      <c r="BH2053" s="12"/>
      <c r="BI2053" s="12"/>
      <c r="BJ2053" s="12"/>
      <c r="BK2053" s="12"/>
    </row>
    <row r="2054" spans="33:63" x14ac:dyDescent="0.15">
      <c r="AG2054" s="12"/>
      <c r="AH2054" s="12"/>
      <c r="AI2054" s="12"/>
      <c r="AJ2054" s="12"/>
      <c r="AK2054" s="12"/>
      <c r="AL2054" s="12"/>
      <c r="AM2054" s="12"/>
      <c r="AN2054" s="12"/>
      <c r="AO2054" s="12"/>
      <c r="AP2054" s="12"/>
      <c r="AQ2054" s="12"/>
      <c r="AR2054" s="12"/>
      <c r="AS2054" s="12"/>
      <c r="AT2054" s="12"/>
      <c r="AU2054" s="12"/>
      <c r="AV2054" s="12"/>
      <c r="AW2054" s="12"/>
      <c r="AX2054" s="12"/>
      <c r="AY2054" s="12"/>
      <c r="AZ2054" s="12"/>
      <c r="BA2054" s="12"/>
      <c r="BB2054" s="12"/>
      <c r="BC2054" s="12"/>
      <c r="BE2054" s="12"/>
      <c r="BF2054" s="12"/>
      <c r="BG2054" s="12"/>
      <c r="BH2054" s="12"/>
      <c r="BI2054" s="12"/>
      <c r="BJ2054" s="12"/>
      <c r="BK2054" s="12"/>
    </row>
    <row r="2055" spans="33:63" x14ac:dyDescent="0.15">
      <c r="AG2055" s="12"/>
      <c r="AH2055" s="12"/>
      <c r="AI2055" s="12"/>
      <c r="AJ2055" s="12"/>
      <c r="AK2055" s="12"/>
      <c r="AL2055" s="12"/>
      <c r="AM2055" s="12"/>
      <c r="AN2055" s="12"/>
      <c r="AO2055" s="12"/>
      <c r="AP2055" s="12"/>
      <c r="AQ2055" s="12"/>
      <c r="AR2055" s="12"/>
      <c r="AS2055" s="12"/>
      <c r="AT2055" s="12"/>
      <c r="AU2055" s="12"/>
      <c r="AV2055" s="12"/>
      <c r="AW2055" s="12"/>
      <c r="AX2055" s="12"/>
      <c r="AY2055" s="12"/>
      <c r="AZ2055" s="12"/>
      <c r="BA2055" s="12"/>
      <c r="BB2055" s="12"/>
      <c r="BC2055" s="12"/>
      <c r="BE2055" s="12"/>
      <c r="BF2055" s="12"/>
      <c r="BG2055" s="12"/>
      <c r="BH2055" s="12"/>
      <c r="BI2055" s="12"/>
      <c r="BJ2055" s="12"/>
      <c r="BK2055" s="12"/>
    </row>
    <row r="2056" spans="33:63" x14ac:dyDescent="0.15">
      <c r="AG2056" s="12"/>
      <c r="AH2056" s="12"/>
      <c r="AI2056" s="12"/>
      <c r="AJ2056" s="12"/>
      <c r="AK2056" s="12"/>
      <c r="AL2056" s="12"/>
      <c r="AM2056" s="12"/>
      <c r="AN2056" s="12"/>
      <c r="AO2056" s="12"/>
      <c r="AP2056" s="12"/>
      <c r="AQ2056" s="12"/>
      <c r="AR2056" s="12"/>
      <c r="AS2056" s="12"/>
      <c r="AT2056" s="12"/>
      <c r="AU2056" s="12"/>
      <c r="AV2056" s="12"/>
      <c r="AW2056" s="12"/>
      <c r="AX2056" s="12"/>
      <c r="AY2056" s="12"/>
      <c r="AZ2056" s="12"/>
      <c r="BA2056" s="12"/>
      <c r="BB2056" s="12"/>
      <c r="BC2056" s="12"/>
      <c r="BE2056" s="12"/>
      <c r="BF2056" s="12"/>
      <c r="BG2056" s="12"/>
      <c r="BH2056" s="12"/>
      <c r="BI2056" s="12"/>
      <c r="BJ2056" s="12"/>
      <c r="BK2056" s="12"/>
    </row>
    <row r="2057" spans="33:63" x14ac:dyDescent="0.15">
      <c r="AG2057" s="12"/>
      <c r="AH2057" s="12"/>
      <c r="AI2057" s="12"/>
      <c r="AJ2057" s="12"/>
      <c r="AK2057" s="12"/>
      <c r="AL2057" s="12"/>
      <c r="AM2057" s="12"/>
      <c r="AN2057" s="12"/>
      <c r="AO2057" s="12"/>
      <c r="AP2057" s="12"/>
      <c r="AQ2057" s="12"/>
      <c r="AR2057" s="12"/>
      <c r="AS2057" s="12"/>
      <c r="AT2057" s="12"/>
      <c r="AU2057" s="12"/>
      <c r="AV2057" s="12"/>
      <c r="AW2057" s="12"/>
      <c r="AX2057" s="12"/>
      <c r="AY2057" s="12"/>
      <c r="AZ2057" s="12"/>
      <c r="BA2057" s="12"/>
      <c r="BB2057" s="12"/>
      <c r="BC2057" s="12"/>
      <c r="BE2057" s="12"/>
      <c r="BF2057" s="12"/>
      <c r="BG2057" s="12"/>
      <c r="BH2057" s="12"/>
      <c r="BI2057" s="12"/>
      <c r="BJ2057" s="12"/>
      <c r="BK2057" s="12"/>
    </row>
    <row r="2058" spans="33:63" x14ac:dyDescent="0.15">
      <c r="AG2058" s="12"/>
      <c r="AH2058" s="12"/>
      <c r="AI2058" s="12"/>
      <c r="AJ2058" s="12"/>
      <c r="AK2058" s="12"/>
      <c r="AL2058" s="12"/>
      <c r="AM2058" s="12"/>
      <c r="AN2058" s="12"/>
      <c r="AO2058" s="12"/>
      <c r="AP2058" s="12"/>
      <c r="AQ2058" s="12"/>
      <c r="AR2058" s="12"/>
      <c r="AS2058" s="12"/>
      <c r="AT2058" s="12"/>
      <c r="AU2058" s="12"/>
      <c r="AV2058" s="12"/>
      <c r="AW2058" s="12"/>
      <c r="AX2058" s="12"/>
      <c r="AY2058" s="12"/>
      <c r="AZ2058" s="12"/>
      <c r="BA2058" s="12"/>
      <c r="BB2058" s="12"/>
      <c r="BC2058" s="12"/>
      <c r="BE2058" s="12"/>
      <c r="BF2058" s="12"/>
      <c r="BG2058" s="12"/>
      <c r="BH2058" s="12"/>
      <c r="BI2058" s="12"/>
      <c r="BJ2058" s="12"/>
      <c r="BK2058" s="12"/>
    </row>
    <row r="2059" spans="33:63" x14ac:dyDescent="0.15">
      <c r="AG2059" s="12"/>
      <c r="AH2059" s="12"/>
      <c r="AI2059" s="12"/>
      <c r="AJ2059" s="12"/>
      <c r="AK2059" s="12"/>
      <c r="AL2059" s="12"/>
      <c r="AM2059" s="12"/>
      <c r="AN2059" s="12"/>
      <c r="AO2059" s="12"/>
      <c r="AP2059" s="12"/>
      <c r="AQ2059" s="12"/>
      <c r="AR2059" s="12"/>
      <c r="AS2059" s="12"/>
      <c r="AT2059" s="12"/>
      <c r="AU2059" s="12"/>
      <c r="AV2059" s="12"/>
      <c r="AW2059" s="12"/>
      <c r="AX2059" s="12"/>
      <c r="AY2059" s="12"/>
      <c r="AZ2059" s="12"/>
      <c r="BA2059" s="12"/>
      <c r="BB2059" s="12"/>
      <c r="BC2059" s="12"/>
      <c r="BE2059" s="12"/>
      <c r="BF2059" s="12"/>
      <c r="BG2059" s="12"/>
      <c r="BH2059" s="12"/>
      <c r="BI2059" s="12"/>
      <c r="BJ2059" s="12"/>
      <c r="BK2059" s="12"/>
    </row>
    <row r="2060" spans="33:63" x14ac:dyDescent="0.15">
      <c r="AG2060" s="12"/>
      <c r="AH2060" s="12"/>
      <c r="AI2060" s="12"/>
      <c r="AJ2060" s="12"/>
      <c r="AK2060" s="12"/>
      <c r="AL2060" s="12"/>
      <c r="AM2060" s="12"/>
      <c r="AN2060" s="12"/>
      <c r="AO2060" s="12"/>
      <c r="AP2060" s="12"/>
      <c r="AQ2060" s="12"/>
      <c r="AR2060" s="12"/>
      <c r="AS2060" s="12"/>
      <c r="AT2060" s="12"/>
      <c r="AU2060" s="12"/>
      <c r="AV2060" s="12"/>
      <c r="AW2060" s="12"/>
      <c r="AX2060" s="12"/>
      <c r="AY2060" s="12"/>
      <c r="AZ2060" s="12"/>
      <c r="BA2060" s="12"/>
      <c r="BB2060" s="12"/>
      <c r="BC2060" s="12"/>
      <c r="BE2060" s="12"/>
      <c r="BF2060" s="12"/>
      <c r="BG2060" s="12"/>
      <c r="BH2060" s="12"/>
      <c r="BI2060" s="12"/>
      <c r="BJ2060" s="12"/>
      <c r="BK2060" s="12"/>
    </row>
    <row r="2061" spans="33:63" x14ac:dyDescent="0.15">
      <c r="AG2061" s="12"/>
      <c r="AH2061" s="12"/>
      <c r="AI2061" s="12"/>
      <c r="AJ2061" s="12"/>
      <c r="AK2061" s="12"/>
      <c r="AL2061" s="12"/>
      <c r="AM2061" s="12"/>
      <c r="AN2061" s="12"/>
      <c r="AO2061" s="12"/>
      <c r="AP2061" s="12"/>
      <c r="AQ2061" s="12"/>
      <c r="AR2061" s="12"/>
      <c r="AS2061" s="12"/>
      <c r="AT2061" s="12"/>
      <c r="AU2061" s="12"/>
      <c r="AV2061" s="12"/>
      <c r="AW2061" s="12"/>
      <c r="AX2061" s="12"/>
      <c r="AY2061" s="12"/>
      <c r="AZ2061" s="12"/>
      <c r="BA2061" s="12"/>
      <c r="BB2061" s="12"/>
      <c r="BC2061" s="12"/>
      <c r="BE2061" s="12"/>
      <c r="BF2061" s="12"/>
      <c r="BG2061" s="12"/>
      <c r="BH2061" s="12"/>
      <c r="BI2061" s="12"/>
      <c r="BJ2061" s="12"/>
      <c r="BK2061" s="12"/>
    </row>
    <row r="2062" spans="33:63" x14ac:dyDescent="0.15">
      <c r="AG2062" s="12"/>
      <c r="AH2062" s="12"/>
      <c r="AI2062" s="12"/>
      <c r="AJ2062" s="12"/>
      <c r="AK2062" s="12"/>
      <c r="AL2062" s="12"/>
      <c r="AM2062" s="12"/>
      <c r="AN2062" s="12"/>
      <c r="AO2062" s="12"/>
      <c r="AP2062" s="12"/>
      <c r="AQ2062" s="12"/>
      <c r="AR2062" s="12"/>
      <c r="AS2062" s="12"/>
      <c r="AT2062" s="12"/>
      <c r="AU2062" s="12"/>
      <c r="AV2062" s="12"/>
      <c r="AW2062" s="12"/>
      <c r="AX2062" s="12"/>
      <c r="AY2062" s="12"/>
      <c r="AZ2062" s="12"/>
      <c r="BA2062" s="12"/>
      <c r="BB2062" s="12"/>
      <c r="BC2062" s="12"/>
      <c r="BE2062" s="12"/>
      <c r="BF2062" s="12"/>
      <c r="BG2062" s="12"/>
      <c r="BH2062" s="12"/>
      <c r="BI2062" s="12"/>
      <c r="BJ2062" s="12"/>
      <c r="BK2062" s="12"/>
    </row>
    <row r="2063" spans="33:63" x14ac:dyDescent="0.15">
      <c r="AG2063" s="12"/>
      <c r="AH2063" s="12"/>
      <c r="AI2063" s="12"/>
      <c r="AJ2063" s="12"/>
      <c r="AK2063" s="12"/>
      <c r="AL2063" s="12"/>
      <c r="AM2063" s="12"/>
      <c r="AN2063" s="12"/>
      <c r="AO2063" s="12"/>
      <c r="AP2063" s="12"/>
      <c r="AQ2063" s="12"/>
      <c r="AR2063" s="12"/>
      <c r="AS2063" s="12"/>
      <c r="AT2063" s="12"/>
      <c r="AU2063" s="12"/>
      <c r="AV2063" s="12"/>
      <c r="AW2063" s="12"/>
      <c r="AX2063" s="12"/>
      <c r="AY2063" s="12"/>
      <c r="AZ2063" s="12"/>
      <c r="BA2063" s="12"/>
      <c r="BB2063" s="12"/>
      <c r="BC2063" s="12"/>
      <c r="BE2063" s="12"/>
      <c r="BF2063" s="12"/>
      <c r="BG2063" s="12"/>
      <c r="BH2063" s="12"/>
      <c r="BI2063" s="12"/>
      <c r="BJ2063" s="12"/>
      <c r="BK2063" s="12"/>
    </row>
    <row r="2064" spans="33:63" x14ac:dyDescent="0.15">
      <c r="AG2064" s="12"/>
      <c r="AH2064" s="12"/>
      <c r="AI2064" s="12"/>
      <c r="AJ2064" s="12"/>
      <c r="AK2064" s="12"/>
      <c r="AL2064" s="12"/>
      <c r="AM2064" s="12"/>
      <c r="AN2064" s="12"/>
      <c r="AO2064" s="12"/>
      <c r="AP2064" s="12"/>
      <c r="AQ2064" s="12"/>
      <c r="AR2064" s="12"/>
      <c r="AS2064" s="12"/>
      <c r="AT2064" s="12"/>
      <c r="AU2064" s="12"/>
      <c r="AV2064" s="12"/>
      <c r="AW2064" s="12"/>
      <c r="AX2064" s="12"/>
      <c r="AY2064" s="12"/>
      <c r="AZ2064" s="12"/>
      <c r="BA2064" s="12"/>
      <c r="BB2064" s="12"/>
      <c r="BC2064" s="12"/>
      <c r="BE2064" s="12"/>
      <c r="BF2064" s="12"/>
      <c r="BG2064" s="12"/>
      <c r="BH2064" s="12"/>
      <c r="BI2064" s="12"/>
      <c r="BJ2064" s="12"/>
      <c r="BK2064" s="12"/>
    </row>
    <row r="2065" spans="33:63" x14ac:dyDescent="0.15">
      <c r="AG2065" s="12"/>
      <c r="AH2065" s="12"/>
      <c r="AI2065" s="12"/>
      <c r="AJ2065" s="12"/>
      <c r="AK2065" s="12"/>
      <c r="AL2065" s="12"/>
      <c r="AM2065" s="12"/>
      <c r="AN2065" s="12"/>
      <c r="AO2065" s="12"/>
      <c r="AP2065" s="12"/>
      <c r="AQ2065" s="12"/>
      <c r="AR2065" s="12"/>
      <c r="AS2065" s="12"/>
      <c r="AT2065" s="12"/>
      <c r="AU2065" s="12"/>
      <c r="AV2065" s="12"/>
      <c r="AW2065" s="12"/>
      <c r="AX2065" s="12"/>
      <c r="AY2065" s="12"/>
      <c r="AZ2065" s="12"/>
      <c r="BA2065" s="12"/>
      <c r="BB2065" s="12"/>
      <c r="BC2065" s="12"/>
      <c r="BE2065" s="12"/>
      <c r="BF2065" s="12"/>
      <c r="BG2065" s="12"/>
      <c r="BH2065" s="12"/>
      <c r="BI2065" s="12"/>
      <c r="BJ2065" s="12"/>
      <c r="BK2065" s="12"/>
    </row>
    <row r="2066" spans="33:63" x14ac:dyDescent="0.15">
      <c r="AG2066" s="12"/>
      <c r="AH2066" s="12"/>
      <c r="AI2066" s="12"/>
      <c r="AJ2066" s="12"/>
      <c r="AK2066" s="12"/>
      <c r="AL2066" s="12"/>
      <c r="AM2066" s="12"/>
      <c r="AN2066" s="12"/>
      <c r="AO2066" s="12"/>
      <c r="AP2066" s="12"/>
      <c r="AQ2066" s="12"/>
      <c r="AR2066" s="12"/>
      <c r="AS2066" s="12"/>
      <c r="AT2066" s="12"/>
      <c r="AU2066" s="12"/>
      <c r="AV2066" s="12"/>
      <c r="AW2066" s="12"/>
      <c r="AX2066" s="12"/>
      <c r="AY2066" s="12"/>
      <c r="AZ2066" s="12"/>
      <c r="BA2066" s="12"/>
      <c r="BB2066" s="12"/>
      <c r="BC2066" s="12"/>
      <c r="BE2066" s="12"/>
      <c r="BF2066" s="12"/>
      <c r="BG2066" s="12"/>
      <c r="BH2066" s="12"/>
      <c r="BI2066" s="12"/>
      <c r="BJ2066" s="12"/>
      <c r="BK2066" s="12"/>
    </row>
    <row r="2067" spans="33:63" x14ac:dyDescent="0.15">
      <c r="AG2067" s="12"/>
      <c r="AH2067" s="12"/>
      <c r="AI2067" s="12"/>
      <c r="AJ2067" s="12"/>
      <c r="AK2067" s="12"/>
      <c r="AL2067" s="12"/>
      <c r="AM2067" s="12"/>
      <c r="AN2067" s="12"/>
      <c r="AO2067" s="12"/>
      <c r="AP2067" s="12"/>
      <c r="AQ2067" s="12"/>
      <c r="AR2067" s="12"/>
      <c r="AS2067" s="12"/>
      <c r="AT2067" s="12"/>
      <c r="AU2067" s="12"/>
      <c r="AV2067" s="12"/>
      <c r="AW2067" s="12"/>
      <c r="AX2067" s="12"/>
      <c r="AY2067" s="12"/>
      <c r="AZ2067" s="12"/>
      <c r="BA2067" s="12"/>
      <c r="BB2067" s="12"/>
      <c r="BC2067" s="12"/>
      <c r="BE2067" s="12"/>
      <c r="BF2067" s="12"/>
      <c r="BG2067" s="12"/>
      <c r="BH2067" s="12"/>
      <c r="BI2067" s="12"/>
      <c r="BJ2067" s="12"/>
      <c r="BK2067" s="12"/>
    </row>
    <row r="2068" spans="33:63" x14ac:dyDescent="0.15">
      <c r="AG2068" s="12"/>
      <c r="AH2068" s="12"/>
      <c r="AI2068" s="12"/>
      <c r="AJ2068" s="12"/>
      <c r="AK2068" s="12"/>
      <c r="AL2068" s="12"/>
      <c r="AM2068" s="12"/>
      <c r="AN2068" s="12"/>
      <c r="AO2068" s="12"/>
      <c r="AP2068" s="12"/>
      <c r="AQ2068" s="12"/>
      <c r="AR2068" s="12"/>
      <c r="AS2068" s="12"/>
      <c r="AT2068" s="12"/>
      <c r="AU2068" s="12"/>
      <c r="AV2068" s="12"/>
      <c r="AW2068" s="12"/>
      <c r="AX2068" s="12"/>
      <c r="AY2068" s="12"/>
      <c r="AZ2068" s="12"/>
      <c r="BA2068" s="12"/>
      <c r="BB2068" s="12"/>
      <c r="BC2068" s="12"/>
      <c r="BE2068" s="12"/>
      <c r="BF2068" s="12"/>
      <c r="BG2068" s="12"/>
      <c r="BH2068" s="12"/>
      <c r="BI2068" s="12"/>
      <c r="BJ2068" s="12"/>
      <c r="BK2068" s="12"/>
    </row>
    <row r="2069" spans="33:63" x14ac:dyDescent="0.15">
      <c r="AG2069" s="12"/>
      <c r="AH2069" s="12"/>
      <c r="AI2069" s="12"/>
      <c r="AJ2069" s="12"/>
      <c r="AK2069" s="12"/>
      <c r="AL2069" s="12"/>
      <c r="AM2069" s="12"/>
      <c r="AN2069" s="12"/>
      <c r="AO2069" s="12"/>
      <c r="AP2069" s="12"/>
      <c r="AQ2069" s="12"/>
      <c r="AR2069" s="12"/>
      <c r="AS2069" s="12"/>
      <c r="AT2069" s="12"/>
      <c r="AU2069" s="12"/>
      <c r="AV2069" s="12"/>
      <c r="AW2069" s="12"/>
      <c r="AX2069" s="12"/>
      <c r="AY2069" s="12"/>
      <c r="AZ2069" s="12"/>
      <c r="BA2069" s="12"/>
      <c r="BB2069" s="12"/>
      <c r="BC2069" s="12"/>
      <c r="BE2069" s="12"/>
      <c r="BF2069" s="12"/>
      <c r="BG2069" s="12"/>
      <c r="BH2069" s="12"/>
      <c r="BI2069" s="12"/>
      <c r="BJ2069" s="12"/>
      <c r="BK2069" s="12"/>
    </row>
    <row r="2070" spans="33:63" x14ac:dyDescent="0.15">
      <c r="AG2070" s="12"/>
      <c r="AH2070" s="12"/>
      <c r="AI2070" s="12"/>
      <c r="AJ2070" s="12"/>
      <c r="AK2070" s="12"/>
      <c r="AL2070" s="12"/>
      <c r="AM2070" s="12"/>
      <c r="AN2070" s="12"/>
      <c r="AO2070" s="12"/>
      <c r="AP2070" s="12"/>
      <c r="AQ2070" s="12"/>
      <c r="AR2070" s="12"/>
      <c r="AS2070" s="12"/>
      <c r="AT2070" s="12"/>
      <c r="AU2070" s="12"/>
      <c r="AV2070" s="12"/>
      <c r="AW2070" s="12"/>
      <c r="AX2070" s="12"/>
      <c r="AY2070" s="12"/>
      <c r="AZ2070" s="12"/>
      <c r="BA2070" s="12"/>
      <c r="BB2070" s="12"/>
      <c r="BC2070" s="12"/>
      <c r="BE2070" s="12"/>
      <c r="BF2070" s="12"/>
      <c r="BG2070" s="12"/>
      <c r="BH2070" s="12"/>
      <c r="BI2070" s="12"/>
      <c r="BJ2070" s="12"/>
      <c r="BK2070" s="12"/>
    </row>
    <row r="2071" spans="33:63" x14ac:dyDescent="0.15">
      <c r="AG2071" s="12"/>
      <c r="AH2071" s="12"/>
      <c r="AI2071" s="12"/>
      <c r="AJ2071" s="12"/>
      <c r="AK2071" s="12"/>
      <c r="AL2071" s="12"/>
      <c r="AM2071" s="12"/>
      <c r="AN2071" s="12"/>
      <c r="AO2071" s="12"/>
      <c r="AP2071" s="12"/>
      <c r="AQ2071" s="12"/>
      <c r="AR2071" s="12"/>
      <c r="AS2071" s="12"/>
      <c r="AT2071" s="12"/>
      <c r="AU2071" s="12"/>
      <c r="AV2071" s="12"/>
      <c r="AW2071" s="12"/>
      <c r="AX2071" s="12"/>
      <c r="AY2071" s="12"/>
      <c r="AZ2071" s="12"/>
      <c r="BA2071" s="12"/>
      <c r="BB2071" s="12"/>
      <c r="BC2071" s="12"/>
      <c r="BE2071" s="12"/>
      <c r="BF2071" s="12"/>
      <c r="BG2071" s="12"/>
      <c r="BH2071" s="12"/>
      <c r="BI2071" s="12"/>
      <c r="BJ2071" s="12"/>
      <c r="BK2071" s="12"/>
    </row>
    <row r="2072" spans="33:63" x14ac:dyDescent="0.15">
      <c r="AG2072" s="12"/>
      <c r="AH2072" s="12"/>
      <c r="AI2072" s="12"/>
      <c r="AJ2072" s="12"/>
      <c r="AK2072" s="12"/>
      <c r="AL2072" s="12"/>
      <c r="AM2072" s="12"/>
      <c r="AN2072" s="12"/>
      <c r="AO2072" s="12"/>
      <c r="AP2072" s="12"/>
      <c r="AQ2072" s="12"/>
      <c r="AR2072" s="12"/>
      <c r="AS2072" s="12"/>
      <c r="AT2072" s="12"/>
      <c r="AU2072" s="12"/>
      <c r="AV2072" s="12"/>
      <c r="AW2072" s="12"/>
      <c r="AX2072" s="12"/>
      <c r="AY2072" s="12"/>
      <c r="AZ2072" s="12"/>
      <c r="BA2072" s="12"/>
      <c r="BB2072" s="12"/>
      <c r="BC2072" s="12"/>
      <c r="BE2072" s="12"/>
      <c r="BF2072" s="12"/>
      <c r="BG2072" s="12"/>
      <c r="BH2072" s="12"/>
      <c r="BI2072" s="12"/>
      <c r="BJ2072" s="12"/>
      <c r="BK2072" s="12"/>
    </row>
    <row r="2073" spans="33:63" x14ac:dyDescent="0.15">
      <c r="AG2073" s="12"/>
      <c r="AH2073" s="12"/>
      <c r="AI2073" s="12"/>
      <c r="AJ2073" s="12"/>
      <c r="AK2073" s="12"/>
      <c r="AL2073" s="12"/>
      <c r="AM2073" s="12"/>
      <c r="AN2073" s="12"/>
      <c r="AO2073" s="12"/>
      <c r="AP2073" s="12"/>
      <c r="AQ2073" s="12"/>
      <c r="AR2073" s="12"/>
      <c r="AS2073" s="12"/>
      <c r="AT2073" s="12"/>
      <c r="AU2073" s="12"/>
      <c r="AV2073" s="12"/>
      <c r="AW2073" s="12"/>
      <c r="AX2073" s="12"/>
      <c r="AY2073" s="12"/>
      <c r="AZ2073" s="12"/>
      <c r="BA2073" s="12"/>
      <c r="BB2073" s="12"/>
      <c r="BC2073" s="12"/>
      <c r="BE2073" s="12"/>
      <c r="BF2073" s="12"/>
      <c r="BG2073" s="12"/>
      <c r="BH2073" s="12"/>
      <c r="BI2073" s="12"/>
      <c r="BJ2073" s="12"/>
      <c r="BK2073" s="12"/>
    </row>
    <row r="2074" spans="33:63" x14ac:dyDescent="0.15">
      <c r="AG2074" s="12"/>
      <c r="AH2074" s="12"/>
      <c r="AI2074" s="12"/>
      <c r="AJ2074" s="12"/>
      <c r="AK2074" s="12"/>
      <c r="AL2074" s="12"/>
      <c r="AM2074" s="12"/>
      <c r="AN2074" s="12"/>
      <c r="AO2074" s="12"/>
      <c r="AP2074" s="12"/>
      <c r="AQ2074" s="12"/>
      <c r="AR2074" s="12"/>
      <c r="AS2074" s="12"/>
      <c r="AT2074" s="12"/>
      <c r="AU2074" s="12"/>
      <c r="AV2074" s="12"/>
      <c r="AW2074" s="12"/>
      <c r="AX2074" s="12"/>
      <c r="AY2074" s="12"/>
      <c r="AZ2074" s="12"/>
      <c r="BA2074" s="12"/>
      <c r="BB2074" s="12"/>
      <c r="BC2074" s="12"/>
      <c r="BE2074" s="12"/>
      <c r="BF2074" s="12"/>
      <c r="BG2074" s="12"/>
      <c r="BH2074" s="12"/>
      <c r="BI2074" s="12"/>
      <c r="BJ2074" s="12"/>
      <c r="BK2074" s="12"/>
    </row>
    <row r="2075" spans="33:63" x14ac:dyDescent="0.15">
      <c r="AG2075" s="12"/>
      <c r="AH2075" s="12"/>
      <c r="AI2075" s="12"/>
      <c r="AJ2075" s="12"/>
      <c r="AK2075" s="12"/>
      <c r="AL2075" s="12"/>
      <c r="AM2075" s="12"/>
      <c r="AN2075" s="12"/>
      <c r="AO2075" s="12"/>
      <c r="AP2075" s="12"/>
      <c r="AQ2075" s="12"/>
      <c r="AR2075" s="12"/>
      <c r="AS2075" s="12"/>
      <c r="AT2075" s="12"/>
      <c r="AU2075" s="12"/>
      <c r="AV2075" s="12"/>
      <c r="AW2075" s="12"/>
      <c r="AX2075" s="12"/>
      <c r="AY2075" s="12"/>
      <c r="AZ2075" s="12"/>
      <c r="BA2075" s="12"/>
      <c r="BB2075" s="12"/>
      <c r="BC2075" s="12"/>
      <c r="BE2075" s="12"/>
      <c r="BF2075" s="12"/>
      <c r="BG2075" s="12"/>
      <c r="BH2075" s="12"/>
      <c r="BI2075" s="12"/>
      <c r="BJ2075" s="12"/>
      <c r="BK2075" s="12"/>
    </row>
    <row r="2076" spans="33:63" x14ac:dyDescent="0.15">
      <c r="AG2076" s="12"/>
      <c r="AH2076" s="12"/>
      <c r="AI2076" s="12"/>
      <c r="AJ2076" s="12"/>
      <c r="AK2076" s="12"/>
      <c r="AL2076" s="12"/>
      <c r="AM2076" s="12"/>
      <c r="AN2076" s="12"/>
      <c r="AO2076" s="12"/>
      <c r="AP2076" s="12"/>
      <c r="AQ2076" s="12"/>
      <c r="AR2076" s="12"/>
      <c r="AS2076" s="12"/>
      <c r="AT2076" s="12"/>
      <c r="AU2076" s="12"/>
      <c r="AV2076" s="12"/>
      <c r="AW2076" s="12"/>
      <c r="AX2076" s="12"/>
      <c r="AY2076" s="12"/>
      <c r="AZ2076" s="12"/>
      <c r="BA2076" s="12"/>
      <c r="BB2076" s="12"/>
      <c r="BC2076" s="12"/>
      <c r="BE2076" s="12"/>
      <c r="BF2076" s="12"/>
      <c r="BG2076" s="12"/>
      <c r="BH2076" s="12"/>
      <c r="BI2076" s="12"/>
      <c r="BJ2076" s="12"/>
      <c r="BK2076" s="12"/>
    </row>
    <row r="2077" spans="33:63" x14ac:dyDescent="0.15">
      <c r="AG2077" s="12"/>
      <c r="AH2077" s="12"/>
      <c r="AI2077" s="12"/>
      <c r="AJ2077" s="12"/>
      <c r="AK2077" s="12"/>
      <c r="AL2077" s="12"/>
      <c r="AM2077" s="12"/>
      <c r="AN2077" s="12"/>
      <c r="AO2077" s="12"/>
      <c r="AP2077" s="12"/>
      <c r="AQ2077" s="12"/>
      <c r="AR2077" s="12"/>
      <c r="AS2077" s="12"/>
      <c r="AT2077" s="12"/>
      <c r="AU2077" s="12"/>
      <c r="AV2077" s="12"/>
      <c r="AW2077" s="12"/>
      <c r="AX2077" s="12"/>
      <c r="AY2077" s="12"/>
      <c r="AZ2077" s="12"/>
      <c r="BA2077" s="12"/>
      <c r="BB2077" s="12"/>
      <c r="BC2077" s="12"/>
      <c r="BE2077" s="12"/>
      <c r="BF2077" s="12"/>
      <c r="BG2077" s="12"/>
      <c r="BH2077" s="12"/>
      <c r="BI2077" s="12"/>
      <c r="BJ2077" s="12"/>
      <c r="BK2077" s="12"/>
    </row>
    <row r="2078" spans="33:63" x14ac:dyDescent="0.15">
      <c r="AG2078" s="12"/>
      <c r="AH2078" s="12"/>
      <c r="AI2078" s="12"/>
      <c r="AJ2078" s="12"/>
      <c r="AK2078" s="12"/>
      <c r="AL2078" s="12"/>
      <c r="AM2078" s="12"/>
      <c r="AN2078" s="12"/>
      <c r="AO2078" s="12"/>
      <c r="AP2078" s="12"/>
      <c r="AQ2078" s="12"/>
      <c r="AR2078" s="12"/>
      <c r="AS2078" s="12"/>
      <c r="AT2078" s="12"/>
      <c r="AU2078" s="12"/>
      <c r="AV2078" s="12"/>
      <c r="AW2078" s="12"/>
      <c r="AX2078" s="12"/>
      <c r="AY2078" s="12"/>
      <c r="AZ2078" s="12"/>
      <c r="BA2078" s="12"/>
      <c r="BB2078" s="12"/>
      <c r="BC2078" s="12"/>
      <c r="BE2078" s="12"/>
      <c r="BF2078" s="12"/>
      <c r="BG2078" s="12"/>
      <c r="BH2078" s="12"/>
      <c r="BI2078" s="12"/>
      <c r="BJ2078" s="12"/>
      <c r="BK2078" s="12"/>
    </row>
    <row r="2079" spans="33:63" x14ac:dyDescent="0.15">
      <c r="AG2079" s="12"/>
      <c r="AH2079" s="12"/>
      <c r="AI2079" s="12"/>
      <c r="AJ2079" s="12"/>
      <c r="AK2079" s="12"/>
      <c r="AL2079" s="12"/>
      <c r="AM2079" s="12"/>
      <c r="AN2079" s="12"/>
      <c r="AO2079" s="12"/>
      <c r="AP2079" s="12"/>
      <c r="AQ2079" s="12"/>
      <c r="AR2079" s="12"/>
      <c r="AS2079" s="12"/>
      <c r="AT2079" s="12"/>
      <c r="AU2079" s="12"/>
      <c r="AV2079" s="12"/>
      <c r="AW2079" s="12"/>
      <c r="AX2079" s="12"/>
      <c r="AY2079" s="12"/>
      <c r="AZ2079" s="12"/>
      <c r="BA2079" s="12"/>
      <c r="BB2079" s="12"/>
      <c r="BC2079" s="12"/>
      <c r="BE2079" s="12"/>
      <c r="BF2079" s="12"/>
      <c r="BG2079" s="12"/>
      <c r="BH2079" s="12"/>
      <c r="BI2079" s="12"/>
      <c r="BJ2079" s="12"/>
      <c r="BK2079" s="12"/>
    </row>
    <row r="2080" spans="33:63" x14ac:dyDescent="0.15">
      <c r="AG2080" s="12"/>
      <c r="AH2080" s="12"/>
      <c r="AI2080" s="12"/>
      <c r="AJ2080" s="12"/>
      <c r="AK2080" s="12"/>
      <c r="AL2080" s="12"/>
      <c r="AM2080" s="12"/>
      <c r="AN2080" s="12"/>
      <c r="AO2080" s="12"/>
      <c r="AP2080" s="12"/>
      <c r="AQ2080" s="12"/>
      <c r="AR2080" s="12"/>
      <c r="AS2080" s="12"/>
      <c r="AT2080" s="12"/>
      <c r="AU2080" s="12"/>
      <c r="AV2080" s="12"/>
      <c r="AW2080" s="12"/>
      <c r="AX2080" s="12"/>
      <c r="AY2080" s="12"/>
      <c r="AZ2080" s="12"/>
      <c r="BA2080" s="12"/>
      <c r="BB2080" s="12"/>
      <c r="BC2080" s="12"/>
      <c r="BE2080" s="12"/>
      <c r="BF2080" s="12"/>
      <c r="BG2080" s="12"/>
      <c r="BH2080" s="12"/>
      <c r="BI2080" s="12"/>
      <c r="BJ2080" s="12"/>
      <c r="BK2080" s="12"/>
    </row>
    <row r="2081" spans="33:63" x14ac:dyDescent="0.15">
      <c r="AG2081" s="12"/>
      <c r="AH2081" s="12"/>
      <c r="AI2081" s="12"/>
      <c r="AJ2081" s="12"/>
      <c r="AK2081" s="12"/>
      <c r="AL2081" s="12"/>
      <c r="AM2081" s="12"/>
      <c r="AN2081" s="12"/>
      <c r="AO2081" s="12"/>
      <c r="AP2081" s="12"/>
      <c r="AQ2081" s="12"/>
      <c r="AR2081" s="12"/>
      <c r="AS2081" s="12"/>
      <c r="AT2081" s="12"/>
      <c r="AU2081" s="12"/>
      <c r="AV2081" s="12"/>
      <c r="AW2081" s="12"/>
      <c r="AX2081" s="12"/>
      <c r="AY2081" s="12"/>
      <c r="AZ2081" s="12"/>
      <c r="BA2081" s="12"/>
      <c r="BB2081" s="12"/>
      <c r="BC2081" s="12"/>
      <c r="BE2081" s="12"/>
      <c r="BF2081" s="12"/>
      <c r="BG2081" s="12"/>
      <c r="BH2081" s="12"/>
      <c r="BI2081" s="12"/>
      <c r="BJ2081" s="12"/>
      <c r="BK2081" s="12"/>
    </row>
    <row r="2082" spans="33:63" x14ac:dyDescent="0.15">
      <c r="AG2082" s="12"/>
      <c r="AH2082" s="12"/>
      <c r="AI2082" s="12"/>
      <c r="AJ2082" s="12"/>
      <c r="AK2082" s="12"/>
      <c r="AL2082" s="12"/>
      <c r="AM2082" s="12"/>
      <c r="AN2082" s="12"/>
      <c r="AO2082" s="12"/>
      <c r="AP2082" s="12"/>
      <c r="AQ2082" s="12"/>
      <c r="AR2082" s="12"/>
      <c r="AS2082" s="12"/>
      <c r="AT2082" s="12"/>
      <c r="AU2082" s="12"/>
      <c r="AV2082" s="12"/>
      <c r="AW2082" s="12"/>
      <c r="AX2082" s="12"/>
      <c r="AY2082" s="12"/>
      <c r="AZ2082" s="12"/>
      <c r="BA2082" s="12"/>
      <c r="BB2082" s="12"/>
      <c r="BC2082" s="12"/>
      <c r="BE2082" s="12"/>
      <c r="BF2082" s="12"/>
      <c r="BG2082" s="12"/>
      <c r="BH2082" s="12"/>
      <c r="BI2082" s="12"/>
      <c r="BJ2082" s="12"/>
      <c r="BK2082" s="12"/>
    </row>
    <row r="2083" spans="33:63" x14ac:dyDescent="0.15">
      <c r="AG2083" s="12"/>
      <c r="AH2083" s="12"/>
      <c r="AI2083" s="12"/>
      <c r="AJ2083" s="12"/>
      <c r="AK2083" s="12"/>
      <c r="AL2083" s="12"/>
      <c r="AM2083" s="12"/>
      <c r="AN2083" s="12"/>
      <c r="AO2083" s="12"/>
      <c r="AP2083" s="12"/>
      <c r="AQ2083" s="12"/>
      <c r="AR2083" s="12"/>
      <c r="AS2083" s="12"/>
      <c r="AT2083" s="12"/>
      <c r="AU2083" s="12"/>
      <c r="AV2083" s="12"/>
      <c r="AW2083" s="12"/>
      <c r="AX2083" s="12"/>
      <c r="AY2083" s="12"/>
      <c r="AZ2083" s="12"/>
      <c r="BA2083" s="12"/>
      <c r="BB2083" s="12"/>
      <c r="BC2083" s="12"/>
      <c r="BE2083" s="12"/>
      <c r="BF2083" s="12"/>
      <c r="BG2083" s="12"/>
      <c r="BH2083" s="12"/>
      <c r="BI2083" s="12"/>
      <c r="BJ2083" s="12"/>
      <c r="BK2083" s="12"/>
    </row>
    <row r="2084" spans="33:63" x14ac:dyDescent="0.15">
      <c r="AG2084" s="12"/>
      <c r="AH2084" s="12"/>
      <c r="AI2084" s="12"/>
      <c r="AJ2084" s="12"/>
      <c r="AK2084" s="12"/>
      <c r="AL2084" s="12"/>
      <c r="AM2084" s="12"/>
      <c r="AN2084" s="12"/>
      <c r="AO2084" s="12"/>
      <c r="AP2084" s="12"/>
      <c r="AQ2084" s="12"/>
      <c r="AR2084" s="12"/>
      <c r="AS2084" s="12"/>
      <c r="AT2084" s="12"/>
      <c r="AU2084" s="12"/>
      <c r="AV2084" s="12"/>
      <c r="AW2084" s="12"/>
      <c r="AX2084" s="12"/>
      <c r="AY2084" s="12"/>
      <c r="AZ2084" s="12"/>
      <c r="BA2084" s="12"/>
      <c r="BB2084" s="12"/>
      <c r="BC2084" s="12"/>
      <c r="BE2084" s="12"/>
      <c r="BF2084" s="12"/>
      <c r="BG2084" s="12"/>
      <c r="BH2084" s="12"/>
      <c r="BI2084" s="12"/>
      <c r="BJ2084" s="12"/>
      <c r="BK2084" s="12"/>
    </row>
    <row r="2085" spans="33:63" x14ac:dyDescent="0.15">
      <c r="AG2085" s="12"/>
      <c r="AH2085" s="12"/>
      <c r="AI2085" s="12"/>
      <c r="AJ2085" s="12"/>
      <c r="AK2085" s="12"/>
      <c r="AL2085" s="12"/>
      <c r="AM2085" s="12"/>
      <c r="AN2085" s="12"/>
      <c r="AO2085" s="12"/>
      <c r="AP2085" s="12"/>
      <c r="AQ2085" s="12"/>
      <c r="AR2085" s="12"/>
      <c r="AS2085" s="12"/>
      <c r="AT2085" s="12"/>
      <c r="AU2085" s="12"/>
      <c r="AV2085" s="12"/>
      <c r="AW2085" s="12"/>
      <c r="AX2085" s="12"/>
      <c r="AY2085" s="12"/>
      <c r="AZ2085" s="12"/>
      <c r="BA2085" s="12"/>
      <c r="BB2085" s="12"/>
      <c r="BC2085" s="12"/>
      <c r="BE2085" s="12"/>
      <c r="BF2085" s="12"/>
      <c r="BG2085" s="12"/>
      <c r="BH2085" s="12"/>
      <c r="BI2085" s="12"/>
      <c r="BJ2085" s="12"/>
      <c r="BK2085" s="12"/>
    </row>
    <row r="2086" spans="33:63" x14ac:dyDescent="0.15">
      <c r="AG2086" s="12"/>
      <c r="AH2086" s="12"/>
      <c r="AI2086" s="12"/>
      <c r="AJ2086" s="12"/>
      <c r="AK2086" s="12"/>
      <c r="AL2086" s="12"/>
      <c r="AM2086" s="12"/>
      <c r="AN2086" s="12"/>
      <c r="AO2086" s="12"/>
      <c r="AP2086" s="12"/>
      <c r="AQ2086" s="12"/>
      <c r="AR2086" s="12"/>
      <c r="AS2086" s="12"/>
      <c r="AT2086" s="12"/>
      <c r="AU2086" s="12"/>
      <c r="AV2086" s="12"/>
      <c r="AW2086" s="12"/>
      <c r="AX2086" s="12"/>
      <c r="AY2086" s="12"/>
      <c r="AZ2086" s="12"/>
      <c r="BA2086" s="12"/>
      <c r="BB2086" s="12"/>
      <c r="BC2086" s="12"/>
      <c r="BE2086" s="12"/>
      <c r="BF2086" s="12"/>
      <c r="BG2086" s="12"/>
      <c r="BH2086" s="12"/>
      <c r="BI2086" s="12"/>
      <c r="BJ2086" s="12"/>
      <c r="BK2086" s="12"/>
    </row>
    <row r="2087" spans="33:63" x14ac:dyDescent="0.15">
      <c r="AG2087" s="12"/>
      <c r="AH2087" s="12"/>
      <c r="AI2087" s="12"/>
      <c r="AJ2087" s="12"/>
      <c r="AK2087" s="12"/>
      <c r="AL2087" s="12"/>
      <c r="AM2087" s="12"/>
      <c r="AN2087" s="12"/>
      <c r="AO2087" s="12"/>
      <c r="AP2087" s="12"/>
      <c r="AQ2087" s="12"/>
      <c r="AR2087" s="12"/>
      <c r="AS2087" s="12"/>
      <c r="AT2087" s="12"/>
      <c r="AU2087" s="12"/>
      <c r="AV2087" s="12"/>
      <c r="AW2087" s="12"/>
      <c r="AX2087" s="12"/>
      <c r="AY2087" s="12"/>
      <c r="AZ2087" s="12"/>
      <c r="BA2087" s="12"/>
      <c r="BB2087" s="12"/>
      <c r="BC2087" s="12"/>
      <c r="BE2087" s="12"/>
      <c r="BF2087" s="12"/>
      <c r="BG2087" s="12"/>
      <c r="BH2087" s="12"/>
      <c r="BI2087" s="12"/>
      <c r="BJ2087" s="12"/>
      <c r="BK2087" s="12"/>
    </row>
    <row r="2088" spans="33:63" x14ac:dyDescent="0.15">
      <c r="AG2088" s="12"/>
      <c r="AH2088" s="12"/>
      <c r="AI2088" s="12"/>
      <c r="AJ2088" s="12"/>
      <c r="AK2088" s="12"/>
      <c r="AL2088" s="12"/>
      <c r="AM2088" s="12"/>
      <c r="AN2088" s="12"/>
      <c r="AO2088" s="12"/>
      <c r="AP2088" s="12"/>
      <c r="AQ2088" s="12"/>
      <c r="AR2088" s="12"/>
      <c r="AS2088" s="12"/>
      <c r="AT2088" s="12"/>
      <c r="AU2088" s="12"/>
      <c r="AV2088" s="12"/>
      <c r="AW2088" s="12"/>
      <c r="AX2088" s="12"/>
      <c r="AY2088" s="12"/>
      <c r="AZ2088" s="12"/>
      <c r="BA2088" s="12"/>
      <c r="BB2088" s="12"/>
      <c r="BC2088" s="12"/>
      <c r="BE2088" s="12"/>
      <c r="BF2088" s="12"/>
      <c r="BG2088" s="12"/>
      <c r="BH2088" s="12"/>
      <c r="BI2088" s="12"/>
      <c r="BJ2088" s="12"/>
      <c r="BK2088" s="12"/>
    </row>
    <row r="2089" spans="33:63" x14ac:dyDescent="0.15">
      <c r="AG2089" s="12"/>
      <c r="AH2089" s="12"/>
      <c r="AI2089" s="12"/>
      <c r="AJ2089" s="12"/>
      <c r="AK2089" s="12"/>
      <c r="AL2089" s="12"/>
      <c r="AM2089" s="12"/>
      <c r="AN2089" s="12"/>
      <c r="AO2089" s="12"/>
      <c r="AP2089" s="12"/>
      <c r="AQ2089" s="12"/>
      <c r="AR2089" s="12"/>
      <c r="AS2089" s="12"/>
      <c r="AT2089" s="12"/>
      <c r="AU2089" s="12"/>
      <c r="AV2089" s="12"/>
      <c r="AW2089" s="12"/>
      <c r="AX2089" s="12"/>
      <c r="AY2089" s="12"/>
      <c r="AZ2089" s="12"/>
      <c r="BA2089" s="12"/>
      <c r="BB2089" s="12"/>
      <c r="BC2089" s="12"/>
      <c r="BE2089" s="12"/>
      <c r="BF2089" s="12"/>
      <c r="BG2089" s="12"/>
      <c r="BH2089" s="12"/>
      <c r="BI2089" s="12"/>
      <c r="BJ2089" s="12"/>
      <c r="BK2089" s="12"/>
    </row>
    <row r="2090" spans="33:63" x14ac:dyDescent="0.15">
      <c r="AG2090" s="12"/>
      <c r="AH2090" s="12"/>
      <c r="AI2090" s="12"/>
      <c r="AJ2090" s="12"/>
      <c r="AK2090" s="12"/>
      <c r="AL2090" s="12"/>
      <c r="AM2090" s="12"/>
      <c r="AN2090" s="12"/>
      <c r="AO2090" s="12"/>
      <c r="AP2090" s="12"/>
      <c r="AQ2090" s="12"/>
      <c r="AR2090" s="12"/>
      <c r="AS2090" s="12"/>
      <c r="AT2090" s="12"/>
      <c r="AU2090" s="12"/>
      <c r="AV2090" s="12"/>
      <c r="AW2090" s="12"/>
      <c r="AX2090" s="12"/>
      <c r="AY2090" s="12"/>
      <c r="AZ2090" s="12"/>
      <c r="BA2090" s="12"/>
      <c r="BB2090" s="12"/>
      <c r="BC2090" s="12"/>
      <c r="BE2090" s="12"/>
      <c r="BF2090" s="12"/>
      <c r="BG2090" s="12"/>
      <c r="BH2090" s="12"/>
      <c r="BI2090" s="12"/>
      <c r="BJ2090" s="12"/>
      <c r="BK2090" s="12"/>
    </row>
    <row r="2091" spans="33:63" x14ac:dyDescent="0.15">
      <c r="AG2091" s="12"/>
      <c r="AH2091" s="12"/>
      <c r="AI2091" s="12"/>
      <c r="AJ2091" s="12"/>
      <c r="AK2091" s="12"/>
      <c r="AL2091" s="12"/>
      <c r="AM2091" s="12"/>
      <c r="AN2091" s="12"/>
      <c r="AO2091" s="12"/>
      <c r="AP2091" s="12"/>
      <c r="AQ2091" s="12"/>
      <c r="AR2091" s="12"/>
      <c r="AS2091" s="12"/>
      <c r="AT2091" s="12"/>
      <c r="AU2091" s="12"/>
      <c r="AV2091" s="12"/>
      <c r="AW2091" s="12"/>
      <c r="AX2091" s="12"/>
      <c r="AY2091" s="12"/>
      <c r="AZ2091" s="12"/>
      <c r="BA2091" s="12"/>
      <c r="BB2091" s="12"/>
      <c r="BC2091" s="12"/>
      <c r="BE2091" s="12"/>
      <c r="BF2091" s="12"/>
      <c r="BG2091" s="12"/>
      <c r="BH2091" s="12"/>
      <c r="BI2091" s="12"/>
      <c r="BJ2091" s="12"/>
      <c r="BK2091" s="12"/>
    </row>
    <row r="2092" spans="33:63" x14ac:dyDescent="0.15">
      <c r="AG2092" s="12"/>
      <c r="AH2092" s="12"/>
      <c r="AI2092" s="12"/>
      <c r="AJ2092" s="12"/>
      <c r="AK2092" s="12"/>
      <c r="AL2092" s="12"/>
      <c r="AM2092" s="12"/>
      <c r="AN2092" s="12"/>
      <c r="AO2092" s="12"/>
      <c r="AP2092" s="12"/>
      <c r="AQ2092" s="12"/>
      <c r="AR2092" s="12"/>
      <c r="AS2092" s="12"/>
      <c r="AT2092" s="12"/>
      <c r="AU2092" s="12"/>
      <c r="AV2092" s="12"/>
      <c r="AW2092" s="12"/>
      <c r="AX2092" s="12"/>
      <c r="AY2092" s="12"/>
      <c r="AZ2092" s="12"/>
      <c r="BA2092" s="12"/>
      <c r="BB2092" s="12"/>
      <c r="BC2092" s="12"/>
      <c r="BE2092" s="12"/>
      <c r="BF2092" s="12"/>
      <c r="BG2092" s="12"/>
      <c r="BH2092" s="12"/>
      <c r="BI2092" s="12"/>
      <c r="BJ2092" s="12"/>
      <c r="BK2092" s="12"/>
    </row>
    <row r="2093" spans="33:63" x14ac:dyDescent="0.15">
      <c r="AG2093" s="12"/>
      <c r="AH2093" s="12"/>
      <c r="AI2093" s="12"/>
      <c r="AJ2093" s="12"/>
      <c r="AK2093" s="12"/>
      <c r="AL2093" s="12"/>
      <c r="AM2093" s="12"/>
      <c r="AN2093" s="12"/>
      <c r="AO2093" s="12"/>
      <c r="AP2093" s="12"/>
      <c r="AQ2093" s="12"/>
      <c r="AR2093" s="12"/>
      <c r="AS2093" s="12"/>
      <c r="AT2093" s="12"/>
      <c r="AU2093" s="12"/>
      <c r="AV2093" s="12"/>
      <c r="AW2093" s="12"/>
      <c r="AX2093" s="12"/>
      <c r="AY2093" s="12"/>
      <c r="AZ2093" s="12"/>
      <c r="BA2093" s="12"/>
      <c r="BB2093" s="12"/>
      <c r="BC2093" s="12"/>
      <c r="BE2093" s="12"/>
      <c r="BF2093" s="12"/>
      <c r="BG2093" s="12"/>
      <c r="BH2093" s="12"/>
      <c r="BI2093" s="12"/>
      <c r="BJ2093" s="12"/>
      <c r="BK2093" s="12"/>
    </row>
    <row r="2094" spans="33:63" x14ac:dyDescent="0.15">
      <c r="AG2094" s="12"/>
      <c r="AH2094" s="12"/>
      <c r="AI2094" s="12"/>
      <c r="AJ2094" s="12"/>
      <c r="AK2094" s="12"/>
      <c r="AL2094" s="12"/>
      <c r="AM2094" s="12"/>
      <c r="AN2094" s="12"/>
      <c r="AO2094" s="12"/>
      <c r="AP2094" s="12"/>
      <c r="AQ2094" s="12"/>
      <c r="AR2094" s="12"/>
      <c r="AS2094" s="12"/>
      <c r="AT2094" s="12"/>
      <c r="AU2094" s="12"/>
      <c r="AV2094" s="12"/>
      <c r="AW2094" s="12"/>
      <c r="AX2094" s="12"/>
      <c r="AY2094" s="12"/>
      <c r="AZ2094" s="12"/>
      <c r="BA2094" s="12"/>
      <c r="BB2094" s="12"/>
      <c r="BC2094" s="12"/>
      <c r="BE2094" s="12"/>
      <c r="BF2094" s="12"/>
      <c r="BG2094" s="12"/>
      <c r="BH2094" s="12"/>
      <c r="BI2094" s="12"/>
      <c r="BJ2094" s="12"/>
      <c r="BK2094" s="12"/>
    </row>
    <row r="2095" spans="33:63" x14ac:dyDescent="0.15">
      <c r="AG2095" s="12"/>
      <c r="AH2095" s="12"/>
      <c r="AI2095" s="12"/>
      <c r="AJ2095" s="12"/>
      <c r="AK2095" s="12"/>
      <c r="AL2095" s="12"/>
      <c r="AM2095" s="12"/>
      <c r="AN2095" s="12"/>
      <c r="AO2095" s="12"/>
      <c r="AP2095" s="12"/>
      <c r="AQ2095" s="12"/>
      <c r="AR2095" s="12"/>
      <c r="AS2095" s="12"/>
      <c r="AT2095" s="12"/>
      <c r="AU2095" s="12"/>
      <c r="AV2095" s="12"/>
      <c r="AW2095" s="12"/>
      <c r="AX2095" s="12"/>
      <c r="AY2095" s="12"/>
      <c r="AZ2095" s="12"/>
      <c r="BA2095" s="12"/>
      <c r="BB2095" s="12"/>
      <c r="BC2095" s="12"/>
      <c r="BE2095" s="12"/>
      <c r="BF2095" s="12"/>
      <c r="BG2095" s="12"/>
      <c r="BH2095" s="12"/>
      <c r="BI2095" s="12"/>
      <c r="BJ2095" s="12"/>
      <c r="BK2095" s="12"/>
    </row>
    <row r="2096" spans="33:63" x14ac:dyDescent="0.15">
      <c r="AG2096" s="12"/>
      <c r="AH2096" s="12"/>
      <c r="AI2096" s="12"/>
      <c r="AJ2096" s="12"/>
      <c r="AK2096" s="12"/>
      <c r="AL2096" s="12"/>
      <c r="AM2096" s="12"/>
      <c r="AN2096" s="12"/>
      <c r="AO2096" s="12"/>
      <c r="AP2096" s="12"/>
      <c r="AQ2096" s="12"/>
      <c r="AR2096" s="12"/>
      <c r="AS2096" s="12"/>
      <c r="AT2096" s="12"/>
      <c r="AU2096" s="12"/>
      <c r="AV2096" s="12"/>
      <c r="AW2096" s="12"/>
      <c r="AX2096" s="12"/>
      <c r="AY2096" s="12"/>
      <c r="AZ2096" s="12"/>
      <c r="BA2096" s="12"/>
      <c r="BB2096" s="12"/>
      <c r="BC2096" s="12"/>
      <c r="BE2096" s="12"/>
      <c r="BF2096" s="12"/>
      <c r="BG2096" s="12"/>
      <c r="BH2096" s="12"/>
      <c r="BI2096" s="12"/>
      <c r="BJ2096" s="12"/>
      <c r="BK2096" s="12"/>
    </row>
    <row r="2097" spans="33:63" x14ac:dyDescent="0.15">
      <c r="AG2097" s="12"/>
      <c r="AH2097" s="12"/>
      <c r="AI2097" s="12"/>
      <c r="AJ2097" s="12"/>
      <c r="AK2097" s="12"/>
      <c r="AL2097" s="12"/>
      <c r="AM2097" s="12"/>
      <c r="AN2097" s="12"/>
      <c r="AO2097" s="12"/>
      <c r="AP2097" s="12"/>
      <c r="AQ2097" s="12"/>
      <c r="AR2097" s="12"/>
      <c r="AS2097" s="12"/>
      <c r="AT2097" s="12"/>
      <c r="AU2097" s="12"/>
      <c r="AV2097" s="12"/>
      <c r="AW2097" s="12"/>
      <c r="AX2097" s="12"/>
      <c r="AY2097" s="12"/>
      <c r="AZ2097" s="12"/>
      <c r="BA2097" s="12"/>
      <c r="BB2097" s="12"/>
      <c r="BC2097" s="12"/>
      <c r="BE2097" s="12"/>
      <c r="BF2097" s="12"/>
      <c r="BG2097" s="12"/>
      <c r="BH2097" s="12"/>
      <c r="BI2097" s="12"/>
      <c r="BJ2097" s="12"/>
      <c r="BK2097" s="12"/>
    </row>
    <row r="2098" spans="33:63" x14ac:dyDescent="0.15">
      <c r="AG2098" s="12"/>
      <c r="AH2098" s="12"/>
      <c r="AI2098" s="12"/>
      <c r="AJ2098" s="12"/>
      <c r="AK2098" s="12"/>
      <c r="AL2098" s="12"/>
      <c r="AM2098" s="12"/>
      <c r="AN2098" s="12"/>
      <c r="AO2098" s="12"/>
      <c r="AP2098" s="12"/>
      <c r="AQ2098" s="12"/>
      <c r="AR2098" s="12"/>
      <c r="AS2098" s="12"/>
      <c r="AT2098" s="12"/>
      <c r="AU2098" s="12"/>
      <c r="AV2098" s="12"/>
      <c r="AW2098" s="12"/>
      <c r="AX2098" s="12"/>
      <c r="AY2098" s="12"/>
      <c r="AZ2098" s="12"/>
      <c r="BA2098" s="12"/>
      <c r="BB2098" s="12"/>
      <c r="BC2098" s="12"/>
      <c r="BE2098" s="12"/>
      <c r="BF2098" s="12"/>
      <c r="BG2098" s="12"/>
      <c r="BH2098" s="12"/>
      <c r="BI2098" s="12"/>
      <c r="BJ2098" s="12"/>
      <c r="BK2098" s="12"/>
    </row>
    <row r="2099" spans="33:63" x14ac:dyDescent="0.15">
      <c r="AG2099" s="12"/>
      <c r="AH2099" s="12"/>
      <c r="AI2099" s="12"/>
      <c r="AJ2099" s="12"/>
      <c r="AK2099" s="12"/>
      <c r="AL2099" s="12"/>
      <c r="AM2099" s="12"/>
      <c r="AN2099" s="12"/>
      <c r="AO2099" s="12"/>
      <c r="AP2099" s="12"/>
      <c r="AQ2099" s="12"/>
      <c r="AR2099" s="12"/>
      <c r="AS2099" s="12"/>
      <c r="AT2099" s="12"/>
      <c r="AU2099" s="12"/>
      <c r="AV2099" s="12"/>
      <c r="AW2099" s="12"/>
      <c r="AX2099" s="12"/>
      <c r="AY2099" s="12"/>
      <c r="AZ2099" s="12"/>
      <c r="BA2099" s="12"/>
      <c r="BB2099" s="12"/>
      <c r="BC2099" s="12"/>
      <c r="BE2099" s="12"/>
      <c r="BF2099" s="12"/>
      <c r="BG2099" s="12"/>
      <c r="BH2099" s="12"/>
      <c r="BI2099" s="12"/>
      <c r="BJ2099" s="12"/>
      <c r="BK2099" s="12"/>
    </row>
    <row r="2100" spans="33:63" x14ac:dyDescent="0.15">
      <c r="AG2100" s="12"/>
      <c r="AH2100" s="12"/>
      <c r="AI2100" s="12"/>
      <c r="AJ2100" s="12"/>
      <c r="AK2100" s="12"/>
      <c r="AL2100" s="12"/>
      <c r="AM2100" s="12"/>
      <c r="AN2100" s="12"/>
      <c r="AO2100" s="12"/>
      <c r="AP2100" s="12"/>
      <c r="AQ2100" s="12"/>
      <c r="AR2100" s="12"/>
      <c r="AS2100" s="12"/>
      <c r="AT2100" s="12"/>
      <c r="AU2100" s="12"/>
      <c r="AV2100" s="12"/>
      <c r="AW2100" s="12"/>
      <c r="AX2100" s="12"/>
      <c r="AY2100" s="12"/>
      <c r="AZ2100" s="12"/>
      <c r="BA2100" s="12"/>
      <c r="BB2100" s="12"/>
      <c r="BC2100" s="12"/>
      <c r="BE2100" s="12"/>
      <c r="BF2100" s="12"/>
      <c r="BG2100" s="12"/>
      <c r="BH2100" s="12"/>
      <c r="BI2100" s="12"/>
      <c r="BJ2100" s="12"/>
      <c r="BK2100" s="12"/>
    </row>
    <row r="2101" spans="33:63" x14ac:dyDescent="0.15">
      <c r="AG2101" s="12"/>
      <c r="AH2101" s="12"/>
      <c r="AI2101" s="12"/>
      <c r="AJ2101" s="12"/>
      <c r="AK2101" s="12"/>
      <c r="AL2101" s="12"/>
      <c r="AM2101" s="12"/>
      <c r="AN2101" s="12"/>
      <c r="AO2101" s="12"/>
      <c r="AP2101" s="12"/>
      <c r="AQ2101" s="12"/>
      <c r="AR2101" s="12"/>
      <c r="AS2101" s="12"/>
      <c r="AT2101" s="12"/>
      <c r="AU2101" s="12"/>
      <c r="AV2101" s="12"/>
      <c r="AW2101" s="12"/>
      <c r="AX2101" s="12"/>
      <c r="AY2101" s="12"/>
      <c r="AZ2101" s="12"/>
      <c r="BA2101" s="12"/>
      <c r="BB2101" s="12"/>
      <c r="BC2101" s="12"/>
      <c r="BE2101" s="12"/>
      <c r="BF2101" s="12"/>
      <c r="BG2101" s="12"/>
      <c r="BH2101" s="12"/>
      <c r="BI2101" s="12"/>
      <c r="BJ2101" s="12"/>
      <c r="BK2101" s="12"/>
    </row>
    <row r="2102" spans="33:63" x14ac:dyDescent="0.15">
      <c r="AG2102" s="12"/>
      <c r="AH2102" s="12"/>
      <c r="AI2102" s="12"/>
      <c r="AJ2102" s="12"/>
      <c r="AK2102" s="12"/>
      <c r="AL2102" s="12"/>
      <c r="AM2102" s="12"/>
      <c r="AN2102" s="12"/>
      <c r="AO2102" s="12"/>
      <c r="AP2102" s="12"/>
      <c r="AQ2102" s="12"/>
      <c r="AR2102" s="12"/>
      <c r="AS2102" s="12"/>
      <c r="AT2102" s="12"/>
      <c r="AU2102" s="12"/>
      <c r="AV2102" s="12"/>
      <c r="AW2102" s="12"/>
      <c r="AX2102" s="12"/>
      <c r="AY2102" s="12"/>
      <c r="AZ2102" s="12"/>
      <c r="BA2102" s="12"/>
      <c r="BB2102" s="12"/>
      <c r="BC2102" s="12"/>
      <c r="BE2102" s="12"/>
      <c r="BF2102" s="12"/>
      <c r="BG2102" s="12"/>
      <c r="BH2102" s="12"/>
      <c r="BI2102" s="12"/>
      <c r="BJ2102" s="12"/>
      <c r="BK2102" s="12"/>
    </row>
    <row r="2103" spans="33:63" x14ac:dyDescent="0.15">
      <c r="AG2103" s="12"/>
      <c r="AH2103" s="12"/>
      <c r="AI2103" s="12"/>
      <c r="AJ2103" s="12"/>
      <c r="AK2103" s="12"/>
      <c r="AL2103" s="12"/>
      <c r="AM2103" s="12"/>
      <c r="AN2103" s="12"/>
      <c r="AO2103" s="12"/>
      <c r="AP2103" s="12"/>
      <c r="AQ2103" s="12"/>
      <c r="AR2103" s="12"/>
      <c r="AS2103" s="12"/>
      <c r="AT2103" s="12"/>
      <c r="AU2103" s="12"/>
      <c r="AV2103" s="12"/>
      <c r="AW2103" s="12"/>
      <c r="AX2103" s="12"/>
      <c r="AY2103" s="12"/>
      <c r="AZ2103" s="12"/>
      <c r="BA2103" s="12"/>
      <c r="BB2103" s="12"/>
      <c r="BC2103" s="12"/>
      <c r="BE2103" s="12"/>
      <c r="BF2103" s="12"/>
      <c r="BG2103" s="12"/>
      <c r="BH2103" s="12"/>
      <c r="BI2103" s="12"/>
      <c r="BJ2103" s="12"/>
      <c r="BK2103" s="12"/>
    </row>
    <row r="2104" spans="33:63" x14ac:dyDescent="0.15">
      <c r="AG2104" s="12"/>
      <c r="AH2104" s="12"/>
      <c r="AI2104" s="12"/>
      <c r="AJ2104" s="12"/>
      <c r="AK2104" s="12"/>
      <c r="AL2104" s="12"/>
      <c r="AM2104" s="12"/>
      <c r="AN2104" s="12"/>
      <c r="AO2104" s="12"/>
      <c r="AP2104" s="12"/>
      <c r="AQ2104" s="12"/>
      <c r="AR2104" s="12"/>
      <c r="AS2104" s="12"/>
      <c r="AT2104" s="12"/>
      <c r="AU2104" s="12"/>
      <c r="AV2104" s="12"/>
      <c r="AW2104" s="12"/>
      <c r="AX2104" s="12"/>
      <c r="AY2104" s="12"/>
      <c r="AZ2104" s="12"/>
      <c r="BA2104" s="12"/>
      <c r="BB2104" s="12"/>
      <c r="BC2104" s="12"/>
      <c r="BE2104" s="12"/>
      <c r="BF2104" s="12"/>
      <c r="BG2104" s="12"/>
      <c r="BH2104" s="12"/>
      <c r="BI2104" s="12"/>
      <c r="BJ2104" s="12"/>
      <c r="BK2104" s="12"/>
    </row>
    <row r="2105" spans="33:63" x14ac:dyDescent="0.15">
      <c r="AG2105" s="12"/>
      <c r="AH2105" s="12"/>
      <c r="AI2105" s="12"/>
      <c r="AJ2105" s="12"/>
      <c r="AK2105" s="12"/>
      <c r="AL2105" s="12"/>
      <c r="AM2105" s="12"/>
      <c r="AN2105" s="12"/>
      <c r="AO2105" s="12"/>
      <c r="AP2105" s="12"/>
      <c r="AQ2105" s="12"/>
      <c r="AR2105" s="12"/>
      <c r="AS2105" s="12"/>
      <c r="AT2105" s="12"/>
      <c r="AU2105" s="12"/>
      <c r="AV2105" s="12"/>
      <c r="AW2105" s="12"/>
      <c r="AX2105" s="12"/>
      <c r="AY2105" s="12"/>
      <c r="AZ2105" s="12"/>
      <c r="BA2105" s="12"/>
      <c r="BB2105" s="12"/>
      <c r="BC2105" s="12"/>
      <c r="BE2105" s="12"/>
      <c r="BF2105" s="12"/>
      <c r="BG2105" s="12"/>
      <c r="BH2105" s="12"/>
      <c r="BI2105" s="12"/>
      <c r="BJ2105" s="12"/>
      <c r="BK2105" s="12"/>
    </row>
    <row r="2106" spans="33:63" x14ac:dyDescent="0.15">
      <c r="AG2106" s="12"/>
      <c r="AH2106" s="12"/>
      <c r="AI2106" s="12"/>
      <c r="AJ2106" s="12"/>
      <c r="AK2106" s="12"/>
      <c r="AL2106" s="12"/>
      <c r="AM2106" s="12"/>
      <c r="AN2106" s="12"/>
      <c r="AO2106" s="12"/>
      <c r="AP2106" s="12"/>
      <c r="AQ2106" s="12"/>
      <c r="AR2106" s="12"/>
      <c r="AS2106" s="12"/>
      <c r="AT2106" s="12"/>
      <c r="AU2106" s="12"/>
      <c r="AV2106" s="12"/>
      <c r="AW2106" s="12"/>
      <c r="AX2106" s="12"/>
      <c r="AY2106" s="12"/>
      <c r="AZ2106" s="12"/>
      <c r="BA2106" s="12"/>
      <c r="BB2106" s="12"/>
      <c r="BC2106" s="12"/>
      <c r="BE2106" s="12"/>
      <c r="BF2106" s="12"/>
      <c r="BG2106" s="12"/>
      <c r="BH2106" s="12"/>
      <c r="BI2106" s="12"/>
      <c r="BJ2106" s="12"/>
      <c r="BK2106" s="12"/>
    </row>
    <row r="2107" spans="33:63" x14ac:dyDescent="0.15">
      <c r="AG2107" s="12"/>
      <c r="AH2107" s="12"/>
      <c r="AI2107" s="12"/>
      <c r="AJ2107" s="12"/>
      <c r="AK2107" s="12"/>
      <c r="AL2107" s="12"/>
      <c r="AM2107" s="12"/>
      <c r="AN2107" s="12"/>
      <c r="AO2107" s="12"/>
      <c r="AP2107" s="12"/>
      <c r="AQ2107" s="12"/>
      <c r="AR2107" s="12"/>
      <c r="AS2107" s="12"/>
      <c r="AT2107" s="12"/>
      <c r="AU2107" s="12"/>
      <c r="AV2107" s="12"/>
      <c r="AW2107" s="12"/>
      <c r="AX2107" s="12"/>
      <c r="AY2107" s="12"/>
      <c r="AZ2107" s="12"/>
      <c r="BA2107" s="12"/>
      <c r="BB2107" s="12"/>
      <c r="BC2107" s="12"/>
      <c r="BE2107" s="12"/>
      <c r="BF2107" s="12"/>
      <c r="BG2107" s="12"/>
      <c r="BH2107" s="12"/>
      <c r="BI2107" s="12"/>
      <c r="BJ2107" s="12"/>
      <c r="BK2107" s="12"/>
    </row>
    <row r="2108" spans="33:63" x14ac:dyDescent="0.15">
      <c r="AG2108" s="12"/>
      <c r="AH2108" s="12"/>
      <c r="AI2108" s="12"/>
      <c r="AJ2108" s="12"/>
      <c r="AK2108" s="12"/>
      <c r="AL2108" s="12"/>
      <c r="AM2108" s="12"/>
      <c r="AN2108" s="12"/>
      <c r="AO2108" s="12"/>
      <c r="AP2108" s="12"/>
      <c r="AQ2108" s="12"/>
      <c r="AR2108" s="12"/>
      <c r="AS2108" s="12"/>
      <c r="AT2108" s="12"/>
      <c r="AU2108" s="12"/>
      <c r="AV2108" s="12"/>
      <c r="AW2108" s="12"/>
      <c r="AX2108" s="12"/>
      <c r="AY2108" s="12"/>
      <c r="AZ2108" s="12"/>
      <c r="BA2108" s="12"/>
      <c r="BB2108" s="12"/>
      <c r="BC2108" s="12"/>
      <c r="BE2108" s="12"/>
      <c r="BF2108" s="12"/>
      <c r="BG2108" s="12"/>
      <c r="BH2108" s="12"/>
      <c r="BI2108" s="12"/>
      <c r="BJ2108" s="12"/>
      <c r="BK2108" s="12"/>
    </row>
    <row r="2109" spans="33:63" x14ac:dyDescent="0.15">
      <c r="AG2109" s="12"/>
      <c r="AH2109" s="12"/>
      <c r="AI2109" s="12"/>
      <c r="AJ2109" s="12"/>
      <c r="AK2109" s="12"/>
      <c r="AL2109" s="12"/>
      <c r="AM2109" s="12"/>
      <c r="AN2109" s="12"/>
      <c r="AO2109" s="12"/>
      <c r="AP2109" s="12"/>
      <c r="AQ2109" s="12"/>
      <c r="AR2109" s="12"/>
      <c r="AS2109" s="12"/>
      <c r="AT2109" s="12"/>
      <c r="AU2109" s="12"/>
      <c r="AV2109" s="12"/>
      <c r="AW2109" s="12"/>
      <c r="AX2109" s="12"/>
      <c r="AY2109" s="12"/>
      <c r="AZ2109" s="12"/>
      <c r="BA2109" s="12"/>
      <c r="BB2109" s="12"/>
      <c r="BC2109" s="12"/>
      <c r="BE2109" s="12"/>
      <c r="BF2109" s="12"/>
      <c r="BG2109" s="12"/>
      <c r="BH2109" s="12"/>
      <c r="BI2109" s="12"/>
      <c r="BJ2109" s="12"/>
      <c r="BK2109" s="12"/>
    </row>
    <row r="2110" spans="33:63" x14ac:dyDescent="0.15">
      <c r="AG2110" s="12"/>
      <c r="AH2110" s="12"/>
      <c r="AI2110" s="12"/>
      <c r="AJ2110" s="12"/>
      <c r="AK2110" s="12"/>
      <c r="AL2110" s="12"/>
      <c r="AM2110" s="12"/>
      <c r="AN2110" s="12"/>
      <c r="AO2110" s="12"/>
      <c r="AP2110" s="12"/>
      <c r="AQ2110" s="12"/>
      <c r="AR2110" s="12"/>
      <c r="AS2110" s="12"/>
      <c r="AT2110" s="12"/>
      <c r="AU2110" s="12"/>
      <c r="AV2110" s="12"/>
      <c r="AW2110" s="12"/>
      <c r="AX2110" s="12"/>
      <c r="AY2110" s="12"/>
      <c r="AZ2110" s="12"/>
      <c r="BA2110" s="12"/>
      <c r="BB2110" s="12"/>
      <c r="BC2110" s="12"/>
      <c r="BE2110" s="12"/>
      <c r="BF2110" s="12"/>
      <c r="BG2110" s="12"/>
      <c r="BH2110" s="12"/>
      <c r="BI2110" s="12"/>
      <c r="BJ2110" s="12"/>
      <c r="BK2110" s="12"/>
    </row>
    <row r="2111" spans="33:63" x14ac:dyDescent="0.15">
      <c r="AG2111" s="12"/>
      <c r="AH2111" s="12"/>
      <c r="AI2111" s="12"/>
      <c r="AJ2111" s="12"/>
      <c r="AK2111" s="12"/>
      <c r="AL2111" s="12"/>
      <c r="AM2111" s="12"/>
      <c r="AN2111" s="12"/>
      <c r="AO2111" s="12"/>
      <c r="AP2111" s="12"/>
      <c r="AQ2111" s="12"/>
      <c r="AR2111" s="12"/>
      <c r="AS2111" s="12"/>
      <c r="AT2111" s="12"/>
      <c r="AU2111" s="12"/>
      <c r="AV2111" s="12"/>
      <c r="AW2111" s="12"/>
      <c r="AX2111" s="12"/>
      <c r="AY2111" s="12"/>
      <c r="AZ2111" s="12"/>
      <c r="BA2111" s="12"/>
      <c r="BB2111" s="12"/>
      <c r="BC2111" s="12"/>
      <c r="BE2111" s="12"/>
      <c r="BF2111" s="12"/>
      <c r="BG2111" s="12"/>
      <c r="BH2111" s="12"/>
      <c r="BI2111" s="12"/>
      <c r="BJ2111" s="12"/>
      <c r="BK2111" s="12"/>
    </row>
    <row r="2112" spans="33:63" x14ac:dyDescent="0.15">
      <c r="AG2112" s="12"/>
      <c r="AH2112" s="12"/>
      <c r="AI2112" s="12"/>
      <c r="AJ2112" s="12"/>
      <c r="AK2112" s="12"/>
      <c r="AL2112" s="12"/>
      <c r="AM2112" s="12"/>
      <c r="AN2112" s="12"/>
      <c r="AO2112" s="12"/>
      <c r="AP2112" s="12"/>
      <c r="AQ2112" s="12"/>
      <c r="AR2112" s="12"/>
      <c r="AS2112" s="12"/>
      <c r="AT2112" s="12"/>
      <c r="AU2112" s="12"/>
      <c r="AV2112" s="12"/>
      <c r="AW2112" s="12"/>
      <c r="AX2112" s="12"/>
      <c r="AY2112" s="12"/>
      <c r="AZ2112" s="12"/>
      <c r="BA2112" s="12"/>
      <c r="BB2112" s="12"/>
      <c r="BC2112" s="12"/>
      <c r="BE2112" s="12"/>
      <c r="BF2112" s="12"/>
      <c r="BG2112" s="12"/>
      <c r="BH2112" s="12"/>
      <c r="BI2112" s="12"/>
      <c r="BJ2112" s="12"/>
      <c r="BK2112" s="12"/>
    </row>
    <row r="2113" spans="33:63" x14ac:dyDescent="0.15">
      <c r="AG2113" s="12"/>
      <c r="AH2113" s="12"/>
      <c r="AI2113" s="12"/>
      <c r="AJ2113" s="12"/>
      <c r="AK2113" s="12"/>
      <c r="AL2113" s="12"/>
      <c r="AM2113" s="12"/>
      <c r="AN2113" s="12"/>
      <c r="AO2113" s="12"/>
      <c r="AP2113" s="12"/>
      <c r="AQ2113" s="12"/>
      <c r="AR2113" s="12"/>
      <c r="AS2113" s="12"/>
      <c r="AT2113" s="12"/>
      <c r="AU2113" s="12"/>
      <c r="AV2113" s="12"/>
      <c r="AW2113" s="12"/>
      <c r="AX2113" s="12"/>
      <c r="AY2113" s="12"/>
      <c r="AZ2113" s="12"/>
      <c r="BA2113" s="12"/>
      <c r="BB2113" s="12"/>
      <c r="BC2113" s="12"/>
      <c r="BE2113" s="12"/>
      <c r="BF2113" s="12"/>
      <c r="BG2113" s="12"/>
      <c r="BH2113" s="12"/>
      <c r="BI2113" s="12"/>
      <c r="BJ2113" s="12"/>
      <c r="BK2113" s="12"/>
    </row>
    <row r="2114" spans="33:63" x14ac:dyDescent="0.15">
      <c r="AG2114" s="12"/>
      <c r="AH2114" s="12"/>
      <c r="AI2114" s="12"/>
      <c r="AJ2114" s="12"/>
      <c r="AK2114" s="12"/>
      <c r="AL2114" s="12"/>
      <c r="AM2114" s="12"/>
      <c r="AN2114" s="12"/>
      <c r="AO2114" s="12"/>
      <c r="AP2114" s="12"/>
      <c r="AQ2114" s="12"/>
      <c r="AR2114" s="12"/>
      <c r="AS2114" s="12"/>
      <c r="AT2114" s="12"/>
      <c r="AU2114" s="12"/>
      <c r="AV2114" s="12"/>
      <c r="AW2114" s="12"/>
      <c r="AX2114" s="12"/>
      <c r="AY2114" s="12"/>
      <c r="AZ2114" s="12"/>
      <c r="BA2114" s="12"/>
      <c r="BB2114" s="12"/>
      <c r="BC2114" s="12"/>
      <c r="BE2114" s="12"/>
      <c r="BF2114" s="12"/>
      <c r="BG2114" s="12"/>
      <c r="BH2114" s="12"/>
      <c r="BI2114" s="12"/>
      <c r="BJ2114" s="12"/>
      <c r="BK2114" s="12"/>
    </row>
    <row r="2115" spans="33:63" x14ac:dyDescent="0.15">
      <c r="AG2115" s="12"/>
      <c r="AH2115" s="12"/>
      <c r="AI2115" s="12"/>
      <c r="AJ2115" s="12"/>
      <c r="AK2115" s="12"/>
      <c r="AL2115" s="12"/>
      <c r="AM2115" s="12"/>
      <c r="AN2115" s="12"/>
      <c r="AO2115" s="12"/>
      <c r="AP2115" s="12"/>
      <c r="AQ2115" s="12"/>
      <c r="AR2115" s="12"/>
      <c r="AS2115" s="12"/>
      <c r="AT2115" s="12"/>
      <c r="AU2115" s="12"/>
      <c r="AV2115" s="12"/>
      <c r="AW2115" s="12"/>
      <c r="AX2115" s="12"/>
      <c r="AY2115" s="12"/>
      <c r="AZ2115" s="12"/>
      <c r="BA2115" s="12"/>
      <c r="BB2115" s="12"/>
      <c r="BC2115" s="12"/>
      <c r="BE2115" s="12"/>
      <c r="BF2115" s="12"/>
      <c r="BG2115" s="12"/>
      <c r="BH2115" s="12"/>
      <c r="BI2115" s="12"/>
      <c r="BJ2115" s="12"/>
      <c r="BK2115" s="12"/>
    </row>
    <row r="2116" spans="33:63" x14ac:dyDescent="0.15">
      <c r="AG2116" s="12"/>
      <c r="AH2116" s="12"/>
      <c r="AI2116" s="12"/>
      <c r="AJ2116" s="12"/>
      <c r="AK2116" s="12"/>
      <c r="AL2116" s="12"/>
      <c r="AM2116" s="12"/>
      <c r="AN2116" s="12"/>
      <c r="AO2116" s="12"/>
      <c r="AP2116" s="12"/>
      <c r="AQ2116" s="12"/>
      <c r="AR2116" s="12"/>
      <c r="AS2116" s="12"/>
      <c r="AT2116" s="12"/>
      <c r="AU2116" s="12"/>
      <c r="AV2116" s="12"/>
      <c r="AW2116" s="12"/>
      <c r="AX2116" s="12"/>
      <c r="AY2116" s="12"/>
      <c r="AZ2116" s="12"/>
      <c r="BA2116" s="12"/>
      <c r="BB2116" s="12"/>
      <c r="BC2116" s="12"/>
      <c r="BE2116" s="12"/>
      <c r="BF2116" s="12"/>
      <c r="BG2116" s="12"/>
      <c r="BH2116" s="12"/>
      <c r="BI2116" s="12"/>
      <c r="BJ2116" s="12"/>
      <c r="BK2116" s="12"/>
    </row>
    <row r="2117" spans="33:63" x14ac:dyDescent="0.15">
      <c r="AG2117" s="12"/>
      <c r="AH2117" s="12"/>
      <c r="AI2117" s="12"/>
      <c r="AJ2117" s="12"/>
      <c r="AK2117" s="12"/>
      <c r="AL2117" s="12"/>
      <c r="AM2117" s="12"/>
      <c r="AN2117" s="12"/>
      <c r="AO2117" s="12"/>
      <c r="AP2117" s="12"/>
      <c r="AQ2117" s="12"/>
      <c r="AR2117" s="12"/>
      <c r="AS2117" s="12"/>
      <c r="AT2117" s="12"/>
      <c r="AU2117" s="12"/>
      <c r="AV2117" s="12"/>
      <c r="AW2117" s="12"/>
      <c r="AX2117" s="12"/>
      <c r="AY2117" s="12"/>
      <c r="AZ2117" s="12"/>
      <c r="BA2117" s="12"/>
      <c r="BB2117" s="12"/>
      <c r="BC2117" s="12"/>
      <c r="BE2117" s="12"/>
      <c r="BF2117" s="12"/>
      <c r="BG2117" s="12"/>
      <c r="BH2117" s="12"/>
      <c r="BI2117" s="12"/>
      <c r="BJ2117" s="12"/>
      <c r="BK2117" s="12"/>
    </row>
    <row r="2118" spans="33:63" x14ac:dyDescent="0.15">
      <c r="AG2118" s="12"/>
      <c r="AH2118" s="12"/>
      <c r="AI2118" s="12"/>
      <c r="AJ2118" s="12"/>
      <c r="AK2118" s="12"/>
      <c r="AL2118" s="12"/>
      <c r="AM2118" s="12"/>
      <c r="AN2118" s="12"/>
      <c r="AO2118" s="12"/>
      <c r="AP2118" s="12"/>
      <c r="AQ2118" s="12"/>
      <c r="AR2118" s="12"/>
      <c r="AS2118" s="12"/>
      <c r="AT2118" s="12"/>
      <c r="AU2118" s="12"/>
      <c r="AV2118" s="12"/>
      <c r="AW2118" s="12"/>
      <c r="AX2118" s="12"/>
      <c r="AY2118" s="12"/>
      <c r="AZ2118" s="12"/>
      <c r="BA2118" s="12"/>
      <c r="BB2118" s="12"/>
      <c r="BC2118" s="12"/>
      <c r="BE2118" s="12"/>
      <c r="BF2118" s="12"/>
      <c r="BG2118" s="12"/>
      <c r="BH2118" s="12"/>
      <c r="BI2118" s="12"/>
      <c r="BJ2118" s="12"/>
      <c r="BK2118" s="12"/>
    </row>
    <row r="2119" spans="33:63" x14ac:dyDescent="0.15">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c r="BB2119" s="12"/>
      <c r="BC2119" s="12"/>
      <c r="BE2119" s="12"/>
      <c r="BF2119" s="12"/>
      <c r="BG2119" s="12"/>
      <c r="BH2119" s="12"/>
      <c r="BI2119" s="12"/>
      <c r="BJ2119" s="12"/>
      <c r="BK2119" s="12"/>
    </row>
    <row r="2120" spans="33:63" x14ac:dyDescent="0.15">
      <c r="AG2120" s="12"/>
      <c r="AH2120" s="12"/>
      <c r="AI2120" s="12"/>
      <c r="AJ2120" s="12"/>
      <c r="AK2120" s="12"/>
      <c r="AL2120" s="12"/>
      <c r="AM2120" s="12"/>
      <c r="AN2120" s="12"/>
      <c r="AO2120" s="12"/>
      <c r="AP2120" s="12"/>
      <c r="AQ2120" s="12"/>
      <c r="AR2120" s="12"/>
      <c r="AS2120" s="12"/>
      <c r="AT2120" s="12"/>
      <c r="AU2120" s="12"/>
      <c r="AV2120" s="12"/>
      <c r="AW2120" s="12"/>
      <c r="AX2120" s="12"/>
      <c r="AY2120" s="12"/>
      <c r="AZ2120" s="12"/>
      <c r="BA2120" s="12"/>
      <c r="BB2120" s="12"/>
      <c r="BC2120" s="12"/>
      <c r="BE2120" s="12"/>
      <c r="BF2120" s="12"/>
      <c r="BG2120" s="12"/>
      <c r="BH2120" s="12"/>
      <c r="BI2120" s="12"/>
      <c r="BJ2120" s="12"/>
      <c r="BK2120" s="12"/>
    </row>
    <row r="2121" spans="33:63" x14ac:dyDescent="0.15">
      <c r="AG2121" s="12"/>
      <c r="AH2121" s="12"/>
      <c r="AI2121" s="12"/>
      <c r="AJ2121" s="12"/>
      <c r="AK2121" s="12"/>
      <c r="AL2121" s="12"/>
      <c r="AM2121" s="12"/>
      <c r="AN2121" s="12"/>
      <c r="AO2121" s="12"/>
      <c r="AP2121" s="12"/>
      <c r="AQ2121" s="12"/>
      <c r="AR2121" s="12"/>
      <c r="AS2121" s="12"/>
      <c r="AT2121" s="12"/>
      <c r="AU2121" s="12"/>
      <c r="AV2121" s="12"/>
      <c r="AW2121" s="12"/>
      <c r="AX2121" s="12"/>
      <c r="AY2121" s="12"/>
      <c r="AZ2121" s="12"/>
      <c r="BA2121" s="12"/>
      <c r="BB2121" s="12"/>
      <c r="BC2121" s="12"/>
      <c r="BE2121" s="12"/>
      <c r="BF2121" s="12"/>
      <c r="BG2121" s="12"/>
      <c r="BH2121" s="12"/>
      <c r="BI2121" s="12"/>
      <c r="BJ2121" s="12"/>
      <c r="BK2121" s="12"/>
    </row>
    <row r="2122" spans="33:63" x14ac:dyDescent="0.15">
      <c r="AG2122" s="12"/>
      <c r="AH2122" s="12"/>
      <c r="AI2122" s="12"/>
      <c r="AJ2122" s="12"/>
      <c r="AK2122" s="12"/>
      <c r="AL2122" s="12"/>
      <c r="AM2122" s="12"/>
      <c r="AN2122" s="12"/>
      <c r="AO2122" s="12"/>
      <c r="AP2122" s="12"/>
      <c r="AQ2122" s="12"/>
      <c r="AR2122" s="12"/>
      <c r="AS2122" s="12"/>
      <c r="AT2122" s="12"/>
      <c r="AU2122" s="12"/>
      <c r="AV2122" s="12"/>
      <c r="AW2122" s="12"/>
      <c r="AX2122" s="12"/>
      <c r="AY2122" s="12"/>
      <c r="AZ2122" s="12"/>
      <c r="BA2122" s="12"/>
      <c r="BB2122" s="12"/>
      <c r="BC2122" s="12"/>
      <c r="BE2122" s="12"/>
      <c r="BF2122" s="12"/>
      <c r="BG2122" s="12"/>
      <c r="BH2122" s="12"/>
      <c r="BI2122" s="12"/>
      <c r="BJ2122" s="12"/>
      <c r="BK2122" s="12"/>
    </row>
    <row r="2123" spans="33:63" x14ac:dyDescent="0.15">
      <c r="AG2123" s="12"/>
      <c r="AH2123" s="12"/>
      <c r="AI2123" s="12"/>
      <c r="AJ2123" s="12"/>
      <c r="AK2123" s="12"/>
      <c r="AL2123" s="12"/>
      <c r="AM2123" s="12"/>
      <c r="AN2123" s="12"/>
      <c r="AO2123" s="12"/>
      <c r="AP2123" s="12"/>
      <c r="AQ2123" s="12"/>
      <c r="AR2123" s="12"/>
      <c r="AS2123" s="12"/>
      <c r="AT2123" s="12"/>
      <c r="AU2123" s="12"/>
      <c r="AV2123" s="12"/>
      <c r="AW2123" s="12"/>
      <c r="AX2123" s="12"/>
      <c r="AY2123" s="12"/>
      <c r="AZ2123" s="12"/>
      <c r="BA2123" s="12"/>
      <c r="BB2123" s="12"/>
      <c r="BC2123" s="12"/>
      <c r="BE2123" s="12"/>
      <c r="BF2123" s="12"/>
      <c r="BG2123" s="12"/>
      <c r="BH2123" s="12"/>
      <c r="BI2123" s="12"/>
      <c r="BJ2123" s="12"/>
      <c r="BK2123" s="12"/>
    </row>
    <row r="2124" spans="33:63" x14ac:dyDescent="0.15">
      <c r="AG2124" s="12"/>
      <c r="AH2124" s="12"/>
      <c r="AI2124" s="12"/>
      <c r="AJ2124" s="12"/>
      <c r="AK2124" s="12"/>
      <c r="AL2124" s="12"/>
      <c r="AM2124" s="12"/>
      <c r="AN2124" s="12"/>
      <c r="AO2124" s="12"/>
      <c r="AP2124" s="12"/>
      <c r="AQ2124" s="12"/>
      <c r="AR2124" s="12"/>
      <c r="AS2124" s="12"/>
      <c r="AT2124" s="12"/>
      <c r="AU2124" s="12"/>
      <c r="AV2124" s="12"/>
      <c r="AW2124" s="12"/>
      <c r="AX2124" s="12"/>
      <c r="AY2124" s="12"/>
      <c r="AZ2124" s="12"/>
      <c r="BA2124" s="12"/>
      <c r="BB2124" s="12"/>
      <c r="BC2124" s="12"/>
      <c r="BE2124" s="12"/>
      <c r="BF2124" s="12"/>
      <c r="BG2124" s="12"/>
      <c r="BH2124" s="12"/>
      <c r="BI2124" s="12"/>
      <c r="BJ2124" s="12"/>
      <c r="BK2124" s="12"/>
    </row>
    <row r="2125" spans="33:63" x14ac:dyDescent="0.15">
      <c r="AG2125" s="12"/>
      <c r="AH2125" s="12"/>
      <c r="AI2125" s="12"/>
      <c r="AJ2125" s="12"/>
      <c r="AK2125" s="12"/>
      <c r="AL2125" s="12"/>
      <c r="AM2125" s="12"/>
      <c r="AN2125" s="12"/>
      <c r="AO2125" s="12"/>
      <c r="AP2125" s="12"/>
      <c r="AQ2125" s="12"/>
      <c r="AR2125" s="12"/>
      <c r="AS2125" s="12"/>
      <c r="AT2125" s="12"/>
      <c r="AU2125" s="12"/>
      <c r="AV2125" s="12"/>
      <c r="AW2125" s="12"/>
      <c r="AX2125" s="12"/>
      <c r="AY2125" s="12"/>
      <c r="AZ2125" s="12"/>
      <c r="BA2125" s="12"/>
      <c r="BB2125" s="12"/>
      <c r="BC2125" s="12"/>
      <c r="BE2125" s="12"/>
      <c r="BF2125" s="12"/>
      <c r="BG2125" s="12"/>
      <c r="BH2125" s="12"/>
      <c r="BI2125" s="12"/>
      <c r="BJ2125" s="12"/>
      <c r="BK2125" s="12"/>
    </row>
    <row r="2126" spans="33:63" x14ac:dyDescent="0.15">
      <c r="AG2126" s="12"/>
      <c r="AH2126" s="12"/>
      <c r="AI2126" s="12"/>
      <c r="AJ2126" s="12"/>
      <c r="AK2126" s="12"/>
      <c r="AL2126" s="12"/>
      <c r="AM2126" s="12"/>
      <c r="AN2126" s="12"/>
      <c r="AO2126" s="12"/>
      <c r="AP2126" s="12"/>
      <c r="AQ2126" s="12"/>
      <c r="AR2126" s="12"/>
      <c r="AS2126" s="12"/>
      <c r="AT2126" s="12"/>
      <c r="AU2126" s="12"/>
      <c r="AV2126" s="12"/>
      <c r="AW2126" s="12"/>
      <c r="AX2126" s="12"/>
      <c r="AY2126" s="12"/>
      <c r="AZ2126" s="12"/>
      <c r="BA2126" s="12"/>
      <c r="BB2126" s="12"/>
      <c r="BC2126" s="12"/>
      <c r="BE2126" s="12"/>
      <c r="BF2126" s="12"/>
      <c r="BG2126" s="12"/>
      <c r="BH2126" s="12"/>
      <c r="BI2126" s="12"/>
      <c r="BJ2126" s="12"/>
      <c r="BK2126" s="12"/>
    </row>
    <row r="2127" spans="33:63" x14ac:dyDescent="0.15">
      <c r="AG2127" s="12"/>
      <c r="AH2127" s="12"/>
      <c r="AI2127" s="12"/>
      <c r="AJ2127" s="12"/>
      <c r="AK2127" s="12"/>
      <c r="AL2127" s="12"/>
      <c r="AM2127" s="12"/>
      <c r="AN2127" s="12"/>
      <c r="AO2127" s="12"/>
      <c r="AP2127" s="12"/>
      <c r="AQ2127" s="12"/>
      <c r="AR2127" s="12"/>
      <c r="AS2127" s="12"/>
      <c r="AT2127" s="12"/>
      <c r="AU2127" s="12"/>
      <c r="AV2127" s="12"/>
      <c r="AW2127" s="12"/>
      <c r="AX2127" s="12"/>
      <c r="AY2127" s="12"/>
      <c r="AZ2127" s="12"/>
      <c r="BA2127" s="12"/>
      <c r="BB2127" s="12"/>
      <c r="BC2127" s="12"/>
      <c r="BE2127" s="12"/>
      <c r="BF2127" s="12"/>
      <c r="BG2127" s="12"/>
      <c r="BH2127" s="12"/>
      <c r="BI2127" s="12"/>
      <c r="BJ2127" s="12"/>
      <c r="BK2127" s="12"/>
    </row>
    <row r="2128" spans="33:63" x14ac:dyDescent="0.15">
      <c r="AG2128" s="12"/>
      <c r="AH2128" s="12"/>
      <c r="AI2128" s="12"/>
      <c r="AJ2128" s="12"/>
      <c r="AK2128" s="12"/>
      <c r="AL2128" s="12"/>
      <c r="AM2128" s="12"/>
      <c r="AN2128" s="12"/>
      <c r="AO2128" s="12"/>
      <c r="AP2128" s="12"/>
      <c r="AQ2128" s="12"/>
      <c r="AR2128" s="12"/>
      <c r="AS2128" s="12"/>
      <c r="AT2128" s="12"/>
      <c r="AU2128" s="12"/>
      <c r="AV2128" s="12"/>
      <c r="AW2128" s="12"/>
      <c r="AX2128" s="12"/>
      <c r="AY2128" s="12"/>
      <c r="AZ2128" s="12"/>
      <c r="BA2128" s="12"/>
      <c r="BB2128" s="12"/>
      <c r="BC2128" s="12"/>
      <c r="BE2128" s="12"/>
      <c r="BF2128" s="12"/>
      <c r="BG2128" s="12"/>
      <c r="BH2128" s="12"/>
      <c r="BI2128" s="12"/>
      <c r="BJ2128" s="12"/>
      <c r="BK2128" s="12"/>
    </row>
    <row r="2129" spans="33:63" x14ac:dyDescent="0.15">
      <c r="AG2129" s="12"/>
      <c r="AH2129" s="12"/>
      <c r="AI2129" s="12"/>
      <c r="AJ2129" s="12"/>
      <c r="AK2129" s="12"/>
      <c r="AL2129" s="12"/>
      <c r="AM2129" s="12"/>
      <c r="AN2129" s="12"/>
      <c r="AO2129" s="12"/>
      <c r="AP2129" s="12"/>
      <c r="AQ2129" s="12"/>
      <c r="AR2129" s="12"/>
      <c r="AS2129" s="12"/>
      <c r="AT2129" s="12"/>
      <c r="AU2129" s="12"/>
      <c r="AV2129" s="12"/>
      <c r="AW2129" s="12"/>
      <c r="AX2129" s="12"/>
      <c r="AY2129" s="12"/>
      <c r="AZ2129" s="12"/>
      <c r="BA2129" s="12"/>
      <c r="BB2129" s="12"/>
      <c r="BC2129" s="12"/>
      <c r="BE2129" s="12"/>
      <c r="BF2129" s="12"/>
      <c r="BG2129" s="12"/>
      <c r="BH2129" s="12"/>
      <c r="BI2129" s="12"/>
      <c r="BJ2129" s="12"/>
      <c r="BK2129" s="12"/>
    </row>
    <row r="2130" spans="33:63" x14ac:dyDescent="0.15">
      <c r="AG2130" s="12"/>
      <c r="AH2130" s="12"/>
      <c r="AI2130" s="12"/>
      <c r="AJ2130" s="12"/>
      <c r="AK2130" s="12"/>
      <c r="AL2130" s="12"/>
      <c r="AM2130" s="12"/>
      <c r="AN2130" s="12"/>
      <c r="AO2130" s="12"/>
      <c r="AP2130" s="12"/>
      <c r="AQ2130" s="12"/>
      <c r="AR2130" s="12"/>
      <c r="AS2130" s="12"/>
      <c r="AT2130" s="12"/>
      <c r="AU2130" s="12"/>
      <c r="AV2130" s="12"/>
      <c r="AW2130" s="12"/>
      <c r="AX2130" s="12"/>
      <c r="AY2130" s="12"/>
      <c r="AZ2130" s="12"/>
      <c r="BA2130" s="12"/>
      <c r="BB2130" s="12"/>
      <c r="BC2130" s="12"/>
      <c r="BE2130" s="12"/>
      <c r="BF2130" s="12"/>
      <c r="BG2130" s="12"/>
      <c r="BH2130" s="12"/>
      <c r="BI2130" s="12"/>
      <c r="BJ2130" s="12"/>
      <c r="BK2130" s="12"/>
    </row>
    <row r="2131" spans="33:63" x14ac:dyDescent="0.15">
      <c r="AG2131" s="12"/>
      <c r="AH2131" s="12"/>
      <c r="AI2131" s="12"/>
      <c r="AJ2131" s="12"/>
      <c r="AK2131" s="12"/>
      <c r="AL2131" s="12"/>
      <c r="AM2131" s="12"/>
      <c r="AN2131" s="12"/>
      <c r="AO2131" s="12"/>
      <c r="AP2131" s="12"/>
      <c r="AQ2131" s="12"/>
      <c r="AR2131" s="12"/>
      <c r="AS2131" s="12"/>
      <c r="AT2131" s="12"/>
      <c r="AU2131" s="12"/>
      <c r="AV2131" s="12"/>
      <c r="AW2131" s="12"/>
      <c r="AX2131" s="12"/>
      <c r="AY2131" s="12"/>
      <c r="AZ2131" s="12"/>
      <c r="BA2131" s="12"/>
      <c r="BB2131" s="12"/>
      <c r="BC2131" s="12"/>
      <c r="BE2131" s="12"/>
      <c r="BF2131" s="12"/>
      <c r="BG2131" s="12"/>
      <c r="BH2131" s="12"/>
      <c r="BI2131" s="12"/>
      <c r="BJ2131" s="12"/>
      <c r="BK2131" s="12"/>
    </row>
    <row r="2132" spans="33:63" x14ac:dyDescent="0.15">
      <c r="AG2132" s="12"/>
      <c r="AH2132" s="12"/>
      <c r="AI2132" s="12"/>
      <c r="AJ2132" s="12"/>
      <c r="AK2132" s="12"/>
      <c r="AL2132" s="12"/>
      <c r="AM2132" s="12"/>
      <c r="AN2132" s="12"/>
      <c r="AO2132" s="12"/>
      <c r="AP2132" s="12"/>
      <c r="AQ2132" s="12"/>
      <c r="AR2132" s="12"/>
      <c r="AS2132" s="12"/>
      <c r="AT2132" s="12"/>
      <c r="AU2132" s="12"/>
      <c r="AV2132" s="12"/>
      <c r="AW2132" s="12"/>
      <c r="AX2132" s="12"/>
      <c r="AY2132" s="12"/>
      <c r="AZ2132" s="12"/>
      <c r="BA2132" s="12"/>
      <c r="BB2132" s="12"/>
      <c r="BC2132" s="12"/>
      <c r="BE2132" s="12"/>
      <c r="BF2132" s="12"/>
      <c r="BG2132" s="12"/>
      <c r="BH2132" s="12"/>
      <c r="BI2132" s="12"/>
      <c r="BJ2132" s="12"/>
      <c r="BK2132" s="12"/>
    </row>
    <row r="2133" spans="33:63" x14ac:dyDescent="0.15">
      <c r="AG2133" s="12"/>
      <c r="AH2133" s="12"/>
      <c r="AI2133" s="12"/>
      <c r="AJ2133" s="12"/>
      <c r="AK2133" s="12"/>
      <c r="AL2133" s="12"/>
      <c r="AM2133" s="12"/>
      <c r="AN2133" s="12"/>
      <c r="AO2133" s="12"/>
      <c r="AP2133" s="12"/>
      <c r="AQ2133" s="12"/>
      <c r="AR2133" s="12"/>
      <c r="AS2133" s="12"/>
      <c r="AT2133" s="12"/>
      <c r="AU2133" s="12"/>
      <c r="AV2133" s="12"/>
      <c r="AW2133" s="12"/>
      <c r="AX2133" s="12"/>
      <c r="AY2133" s="12"/>
      <c r="AZ2133" s="12"/>
      <c r="BA2133" s="12"/>
      <c r="BB2133" s="12"/>
      <c r="BC2133" s="12"/>
      <c r="BE2133" s="12"/>
      <c r="BF2133" s="12"/>
      <c r="BG2133" s="12"/>
      <c r="BH2133" s="12"/>
      <c r="BI2133" s="12"/>
      <c r="BJ2133" s="12"/>
      <c r="BK2133" s="12"/>
    </row>
    <row r="2134" spans="33:63" x14ac:dyDescent="0.15">
      <c r="AG2134" s="12"/>
      <c r="AH2134" s="12"/>
      <c r="AI2134" s="12"/>
      <c r="AJ2134" s="12"/>
      <c r="AK2134" s="12"/>
      <c r="AL2134" s="12"/>
      <c r="AM2134" s="12"/>
      <c r="AN2134" s="12"/>
      <c r="AO2134" s="12"/>
      <c r="AP2134" s="12"/>
      <c r="AQ2134" s="12"/>
      <c r="AR2134" s="12"/>
      <c r="AS2134" s="12"/>
      <c r="AT2134" s="12"/>
      <c r="AU2134" s="12"/>
      <c r="AV2134" s="12"/>
      <c r="AW2134" s="12"/>
      <c r="AX2134" s="12"/>
      <c r="AY2134" s="12"/>
      <c r="AZ2134" s="12"/>
      <c r="BA2134" s="12"/>
      <c r="BB2134" s="12"/>
      <c r="BC2134" s="12"/>
      <c r="BE2134" s="12"/>
      <c r="BF2134" s="12"/>
      <c r="BG2134" s="12"/>
      <c r="BH2134" s="12"/>
      <c r="BI2134" s="12"/>
      <c r="BJ2134" s="12"/>
      <c r="BK2134" s="12"/>
    </row>
    <row r="2135" spans="33:63" x14ac:dyDescent="0.15">
      <c r="AG2135" s="12"/>
      <c r="AH2135" s="12"/>
      <c r="AI2135" s="12"/>
      <c r="AJ2135" s="12"/>
      <c r="AK2135" s="12"/>
      <c r="AL2135" s="12"/>
      <c r="AM2135" s="12"/>
      <c r="AN2135" s="12"/>
      <c r="AO2135" s="12"/>
      <c r="AP2135" s="12"/>
      <c r="AQ2135" s="12"/>
      <c r="AR2135" s="12"/>
      <c r="AS2135" s="12"/>
      <c r="AT2135" s="12"/>
      <c r="AU2135" s="12"/>
      <c r="AV2135" s="12"/>
      <c r="AW2135" s="12"/>
      <c r="AX2135" s="12"/>
      <c r="AY2135" s="12"/>
      <c r="AZ2135" s="12"/>
      <c r="BA2135" s="12"/>
      <c r="BB2135" s="12"/>
      <c r="BC2135" s="12"/>
      <c r="BE2135" s="12"/>
      <c r="BF2135" s="12"/>
      <c r="BG2135" s="12"/>
      <c r="BH2135" s="12"/>
      <c r="BI2135" s="12"/>
      <c r="BJ2135" s="12"/>
      <c r="BK2135" s="12"/>
    </row>
    <row r="2136" spans="33:63" x14ac:dyDescent="0.15">
      <c r="AG2136" s="12"/>
      <c r="AH2136" s="12"/>
      <c r="AI2136" s="12"/>
      <c r="AJ2136" s="12"/>
      <c r="AK2136" s="12"/>
      <c r="AL2136" s="12"/>
      <c r="AM2136" s="12"/>
      <c r="AN2136" s="12"/>
      <c r="AO2136" s="12"/>
      <c r="AP2136" s="12"/>
      <c r="AQ2136" s="12"/>
      <c r="AR2136" s="12"/>
      <c r="AS2136" s="12"/>
      <c r="AT2136" s="12"/>
      <c r="AU2136" s="12"/>
      <c r="AV2136" s="12"/>
      <c r="AW2136" s="12"/>
      <c r="AX2136" s="12"/>
      <c r="AY2136" s="12"/>
      <c r="AZ2136" s="12"/>
      <c r="BA2136" s="12"/>
      <c r="BB2136" s="12"/>
      <c r="BC2136" s="12"/>
      <c r="BE2136" s="12"/>
      <c r="BF2136" s="12"/>
      <c r="BG2136" s="12"/>
      <c r="BH2136" s="12"/>
      <c r="BI2136" s="12"/>
      <c r="BJ2136" s="12"/>
      <c r="BK2136" s="12"/>
    </row>
    <row r="2137" spans="33:63" x14ac:dyDescent="0.15">
      <c r="AG2137" s="12"/>
      <c r="AH2137" s="12"/>
      <c r="AI2137" s="12"/>
      <c r="AJ2137" s="12"/>
      <c r="AK2137" s="12"/>
      <c r="AL2137" s="12"/>
      <c r="AM2137" s="12"/>
      <c r="AN2137" s="12"/>
      <c r="AO2137" s="12"/>
      <c r="AP2137" s="12"/>
      <c r="AQ2137" s="12"/>
      <c r="AR2137" s="12"/>
      <c r="AS2137" s="12"/>
      <c r="AT2137" s="12"/>
      <c r="AU2137" s="12"/>
      <c r="AV2137" s="12"/>
      <c r="AW2137" s="12"/>
      <c r="AX2137" s="12"/>
      <c r="AY2137" s="12"/>
      <c r="AZ2137" s="12"/>
      <c r="BA2137" s="12"/>
      <c r="BB2137" s="12"/>
      <c r="BC2137" s="12"/>
      <c r="BE2137" s="12"/>
      <c r="BF2137" s="12"/>
      <c r="BG2137" s="12"/>
      <c r="BH2137" s="12"/>
      <c r="BI2137" s="12"/>
      <c r="BJ2137" s="12"/>
      <c r="BK2137" s="12"/>
    </row>
    <row r="2138" spans="33:63" x14ac:dyDescent="0.15">
      <c r="AG2138" s="12"/>
      <c r="AH2138" s="12"/>
      <c r="AI2138" s="12"/>
      <c r="AJ2138" s="12"/>
      <c r="AK2138" s="12"/>
      <c r="AL2138" s="12"/>
      <c r="AM2138" s="12"/>
      <c r="AN2138" s="12"/>
      <c r="AO2138" s="12"/>
      <c r="AP2138" s="12"/>
      <c r="AQ2138" s="12"/>
      <c r="AR2138" s="12"/>
      <c r="AS2138" s="12"/>
      <c r="AT2138" s="12"/>
      <c r="AU2138" s="12"/>
      <c r="AV2138" s="12"/>
      <c r="AW2138" s="12"/>
      <c r="AX2138" s="12"/>
      <c r="AY2138" s="12"/>
      <c r="AZ2138" s="12"/>
      <c r="BA2138" s="12"/>
      <c r="BB2138" s="12"/>
      <c r="BC2138" s="12"/>
      <c r="BE2138" s="12"/>
      <c r="BF2138" s="12"/>
      <c r="BG2138" s="12"/>
      <c r="BH2138" s="12"/>
      <c r="BI2138" s="12"/>
      <c r="BJ2138" s="12"/>
      <c r="BK2138" s="12"/>
    </row>
    <row r="2139" spans="33:63" x14ac:dyDescent="0.15">
      <c r="AG2139" s="12"/>
      <c r="AH2139" s="12"/>
      <c r="AI2139" s="12"/>
      <c r="AJ2139" s="12"/>
      <c r="AK2139" s="12"/>
      <c r="AL2139" s="12"/>
      <c r="AM2139" s="12"/>
      <c r="AN2139" s="12"/>
      <c r="AO2139" s="12"/>
      <c r="AP2139" s="12"/>
      <c r="AQ2139" s="12"/>
      <c r="AR2139" s="12"/>
      <c r="AS2139" s="12"/>
      <c r="AT2139" s="12"/>
      <c r="AU2139" s="12"/>
      <c r="AV2139" s="12"/>
      <c r="AW2139" s="12"/>
      <c r="AX2139" s="12"/>
      <c r="AY2139" s="12"/>
      <c r="AZ2139" s="12"/>
      <c r="BA2139" s="12"/>
      <c r="BB2139" s="12"/>
      <c r="BC2139" s="12"/>
      <c r="BE2139" s="12"/>
      <c r="BF2139" s="12"/>
      <c r="BG2139" s="12"/>
      <c r="BH2139" s="12"/>
      <c r="BI2139" s="12"/>
      <c r="BJ2139" s="12"/>
      <c r="BK2139" s="12"/>
    </row>
    <row r="2140" spans="33:63" x14ac:dyDescent="0.15">
      <c r="AG2140" s="12"/>
      <c r="AH2140" s="12"/>
      <c r="AI2140" s="12"/>
      <c r="AJ2140" s="12"/>
      <c r="AK2140" s="12"/>
      <c r="AL2140" s="12"/>
      <c r="AM2140" s="12"/>
      <c r="AN2140" s="12"/>
      <c r="AO2140" s="12"/>
      <c r="AP2140" s="12"/>
      <c r="AQ2140" s="12"/>
      <c r="AR2140" s="12"/>
      <c r="AS2140" s="12"/>
      <c r="AT2140" s="12"/>
      <c r="AU2140" s="12"/>
      <c r="AV2140" s="12"/>
      <c r="AW2140" s="12"/>
      <c r="AX2140" s="12"/>
      <c r="AY2140" s="12"/>
      <c r="AZ2140" s="12"/>
      <c r="BA2140" s="12"/>
      <c r="BB2140" s="12"/>
      <c r="BC2140" s="12"/>
      <c r="BE2140" s="12"/>
      <c r="BF2140" s="12"/>
      <c r="BG2140" s="12"/>
      <c r="BH2140" s="12"/>
      <c r="BI2140" s="12"/>
      <c r="BJ2140" s="12"/>
      <c r="BK2140" s="12"/>
    </row>
    <row r="2141" spans="33:63" x14ac:dyDescent="0.15">
      <c r="AG2141" s="12"/>
      <c r="AH2141" s="12"/>
      <c r="AI2141" s="12"/>
      <c r="AJ2141" s="12"/>
      <c r="AK2141" s="12"/>
      <c r="AL2141" s="12"/>
      <c r="AM2141" s="12"/>
      <c r="AN2141" s="12"/>
      <c r="AO2141" s="12"/>
      <c r="AP2141" s="12"/>
      <c r="AQ2141" s="12"/>
      <c r="AR2141" s="12"/>
      <c r="AS2141" s="12"/>
      <c r="AT2141" s="12"/>
      <c r="AU2141" s="12"/>
      <c r="AV2141" s="12"/>
      <c r="AW2141" s="12"/>
      <c r="AX2141" s="12"/>
      <c r="AY2141" s="12"/>
      <c r="AZ2141" s="12"/>
      <c r="BA2141" s="12"/>
      <c r="BB2141" s="12"/>
      <c r="BC2141" s="12"/>
      <c r="BE2141" s="12"/>
      <c r="BF2141" s="12"/>
      <c r="BG2141" s="12"/>
      <c r="BH2141" s="12"/>
      <c r="BI2141" s="12"/>
      <c r="BJ2141" s="12"/>
      <c r="BK2141" s="12"/>
    </row>
    <row r="2142" spans="33:63" x14ac:dyDescent="0.15">
      <c r="AG2142" s="12"/>
      <c r="AH2142" s="12"/>
      <c r="AI2142" s="12"/>
      <c r="AJ2142" s="12"/>
      <c r="AK2142" s="12"/>
      <c r="AL2142" s="12"/>
      <c r="AM2142" s="12"/>
      <c r="AN2142" s="12"/>
      <c r="AO2142" s="12"/>
      <c r="AP2142" s="12"/>
      <c r="AQ2142" s="12"/>
      <c r="AR2142" s="12"/>
      <c r="AS2142" s="12"/>
      <c r="AT2142" s="12"/>
      <c r="AU2142" s="12"/>
      <c r="AV2142" s="12"/>
      <c r="AW2142" s="12"/>
      <c r="AX2142" s="12"/>
      <c r="AY2142" s="12"/>
      <c r="AZ2142" s="12"/>
      <c r="BA2142" s="12"/>
      <c r="BB2142" s="12"/>
      <c r="BC2142" s="12"/>
      <c r="BE2142" s="12"/>
      <c r="BF2142" s="12"/>
      <c r="BG2142" s="12"/>
      <c r="BH2142" s="12"/>
      <c r="BI2142" s="12"/>
      <c r="BJ2142" s="12"/>
      <c r="BK2142" s="12"/>
    </row>
    <row r="2143" spans="33:63" x14ac:dyDescent="0.15">
      <c r="AG2143" s="12"/>
      <c r="AH2143" s="12"/>
      <c r="AI2143" s="12"/>
      <c r="AJ2143" s="12"/>
      <c r="AK2143" s="12"/>
      <c r="AL2143" s="12"/>
      <c r="AM2143" s="12"/>
      <c r="AN2143" s="12"/>
      <c r="AO2143" s="12"/>
      <c r="AP2143" s="12"/>
      <c r="AQ2143" s="12"/>
      <c r="AR2143" s="12"/>
      <c r="AS2143" s="12"/>
      <c r="AT2143" s="12"/>
      <c r="AU2143" s="12"/>
      <c r="AV2143" s="12"/>
      <c r="AW2143" s="12"/>
      <c r="AX2143" s="12"/>
      <c r="AY2143" s="12"/>
      <c r="AZ2143" s="12"/>
      <c r="BA2143" s="12"/>
      <c r="BB2143" s="12"/>
      <c r="BC2143" s="12"/>
      <c r="BE2143" s="12"/>
      <c r="BF2143" s="12"/>
      <c r="BG2143" s="12"/>
      <c r="BH2143" s="12"/>
      <c r="BI2143" s="12"/>
      <c r="BJ2143" s="12"/>
      <c r="BK2143" s="12"/>
    </row>
    <row r="2144" spans="33:63" x14ac:dyDescent="0.15">
      <c r="AG2144" s="12"/>
      <c r="AH2144" s="12"/>
      <c r="AI2144" s="12"/>
      <c r="AJ2144" s="12"/>
      <c r="AK2144" s="12"/>
      <c r="AL2144" s="12"/>
      <c r="AM2144" s="12"/>
      <c r="AN2144" s="12"/>
      <c r="AO2144" s="12"/>
      <c r="AP2144" s="12"/>
      <c r="AQ2144" s="12"/>
      <c r="AR2144" s="12"/>
      <c r="AS2144" s="12"/>
      <c r="AT2144" s="12"/>
      <c r="AU2144" s="12"/>
      <c r="AV2144" s="12"/>
      <c r="AW2144" s="12"/>
      <c r="AX2144" s="12"/>
      <c r="AY2144" s="12"/>
      <c r="AZ2144" s="12"/>
      <c r="BA2144" s="12"/>
      <c r="BB2144" s="12"/>
      <c r="BC2144" s="12"/>
      <c r="BE2144" s="12"/>
      <c r="BF2144" s="12"/>
      <c r="BG2144" s="12"/>
      <c r="BH2144" s="12"/>
      <c r="BI2144" s="12"/>
      <c r="BJ2144" s="12"/>
      <c r="BK2144" s="12"/>
    </row>
    <row r="2145" spans="33:63" x14ac:dyDescent="0.15">
      <c r="AG2145" s="12"/>
      <c r="AH2145" s="12"/>
      <c r="AI2145" s="12"/>
      <c r="AJ2145" s="12"/>
      <c r="AK2145" s="12"/>
      <c r="AL2145" s="12"/>
      <c r="AM2145" s="12"/>
      <c r="AN2145" s="12"/>
      <c r="AO2145" s="12"/>
      <c r="AP2145" s="12"/>
      <c r="AQ2145" s="12"/>
      <c r="AR2145" s="12"/>
      <c r="AS2145" s="12"/>
      <c r="AT2145" s="12"/>
      <c r="AU2145" s="12"/>
      <c r="AV2145" s="12"/>
      <c r="AW2145" s="12"/>
      <c r="AX2145" s="12"/>
      <c r="AY2145" s="12"/>
      <c r="AZ2145" s="12"/>
      <c r="BA2145" s="12"/>
      <c r="BB2145" s="12"/>
      <c r="BC2145" s="12"/>
      <c r="BE2145" s="12"/>
      <c r="BF2145" s="12"/>
      <c r="BG2145" s="12"/>
      <c r="BH2145" s="12"/>
      <c r="BI2145" s="12"/>
      <c r="BJ2145" s="12"/>
      <c r="BK2145" s="12"/>
    </row>
    <row r="2146" spans="33:63" x14ac:dyDescent="0.15">
      <c r="AG2146" s="12"/>
      <c r="AH2146" s="12"/>
      <c r="AI2146" s="12"/>
      <c r="AJ2146" s="12"/>
      <c r="AK2146" s="12"/>
      <c r="AL2146" s="12"/>
      <c r="AM2146" s="12"/>
      <c r="AN2146" s="12"/>
      <c r="AO2146" s="12"/>
      <c r="AP2146" s="12"/>
      <c r="AQ2146" s="12"/>
      <c r="AR2146" s="12"/>
      <c r="AS2146" s="12"/>
      <c r="AT2146" s="12"/>
      <c r="AU2146" s="12"/>
      <c r="AV2146" s="12"/>
      <c r="AW2146" s="12"/>
      <c r="AX2146" s="12"/>
      <c r="AY2146" s="12"/>
      <c r="AZ2146" s="12"/>
      <c r="BA2146" s="12"/>
      <c r="BB2146" s="12"/>
      <c r="BC2146" s="12"/>
      <c r="BE2146" s="12"/>
      <c r="BF2146" s="12"/>
      <c r="BG2146" s="12"/>
      <c r="BH2146" s="12"/>
      <c r="BI2146" s="12"/>
      <c r="BJ2146" s="12"/>
      <c r="BK2146" s="12"/>
    </row>
    <row r="2147" spans="33:63" x14ac:dyDescent="0.15">
      <c r="AG2147" s="12"/>
      <c r="AH2147" s="12"/>
      <c r="AI2147" s="12"/>
      <c r="AJ2147" s="12"/>
      <c r="AK2147" s="12"/>
      <c r="AL2147" s="12"/>
      <c r="AM2147" s="12"/>
      <c r="AN2147" s="12"/>
      <c r="AO2147" s="12"/>
      <c r="AP2147" s="12"/>
      <c r="AQ2147" s="12"/>
      <c r="AR2147" s="12"/>
      <c r="AS2147" s="12"/>
      <c r="AT2147" s="12"/>
      <c r="AU2147" s="12"/>
      <c r="AV2147" s="12"/>
      <c r="AW2147" s="12"/>
      <c r="AX2147" s="12"/>
      <c r="AY2147" s="12"/>
      <c r="AZ2147" s="12"/>
      <c r="BA2147" s="12"/>
      <c r="BB2147" s="12"/>
      <c r="BC2147" s="12"/>
      <c r="BE2147" s="12"/>
      <c r="BF2147" s="12"/>
      <c r="BG2147" s="12"/>
      <c r="BH2147" s="12"/>
      <c r="BI2147" s="12"/>
      <c r="BJ2147" s="12"/>
      <c r="BK2147" s="12"/>
    </row>
    <row r="2148" spans="33:63" x14ac:dyDescent="0.15">
      <c r="AG2148" s="12"/>
      <c r="AH2148" s="12"/>
      <c r="AI2148" s="12"/>
      <c r="AJ2148" s="12"/>
      <c r="AK2148" s="12"/>
      <c r="AL2148" s="12"/>
      <c r="AM2148" s="12"/>
      <c r="AN2148" s="12"/>
      <c r="AO2148" s="12"/>
      <c r="AP2148" s="12"/>
      <c r="AQ2148" s="12"/>
      <c r="AR2148" s="12"/>
      <c r="AS2148" s="12"/>
      <c r="AT2148" s="12"/>
      <c r="AU2148" s="12"/>
      <c r="AV2148" s="12"/>
      <c r="AW2148" s="12"/>
      <c r="AX2148" s="12"/>
      <c r="AY2148" s="12"/>
      <c r="AZ2148" s="12"/>
      <c r="BA2148" s="12"/>
      <c r="BB2148" s="12"/>
      <c r="BC2148" s="12"/>
      <c r="BE2148" s="12"/>
      <c r="BF2148" s="12"/>
      <c r="BG2148" s="12"/>
      <c r="BH2148" s="12"/>
      <c r="BI2148" s="12"/>
      <c r="BJ2148" s="12"/>
      <c r="BK2148" s="12"/>
    </row>
    <row r="2149" spans="33:63" x14ac:dyDescent="0.15">
      <c r="AG2149" s="12"/>
      <c r="AH2149" s="12"/>
      <c r="AI2149" s="12"/>
      <c r="AJ2149" s="12"/>
      <c r="AK2149" s="12"/>
      <c r="AL2149" s="12"/>
      <c r="AM2149" s="12"/>
      <c r="AN2149" s="12"/>
      <c r="AO2149" s="12"/>
      <c r="AP2149" s="12"/>
      <c r="AQ2149" s="12"/>
      <c r="AR2149" s="12"/>
      <c r="AS2149" s="12"/>
      <c r="AT2149" s="12"/>
      <c r="AU2149" s="12"/>
      <c r="AV2149" s="12"/>
      <c r="AW2149" s="12"/>
      <c r="AX2149" s="12"/>
      <c r="AY2149" s="12"/>
      <c r="AZ2149" s="12"/>
      <c r="BA2149" s="12"/>
      <c r="BB2149" s="12"/>
      <c r="BC2149" s="12"/>
      <c r="BE2149" s="12"/>
      <c r="BF2149" s="12"/>
      <c r="BG2149" s="12"/>
      <c r="BH2149" s="12"/>
      <c r="BI2149" s="12"/>
      <c r="BJ2149" s="12"/>
      <c r="BK2149" s="12"/>
    </row>
    <row r="2150" spans="33:63" x14ac:dyDescent="0.15">
      <c r="AG2150" s="12"/>
      <c r="AH2150" s="12"/>
      <c r="AI2150" s="12"/>
      <c r="AJ2150" s="12"/>
      <c r="AK2150" s="12"/>
      <c r="AL2150" s="12"/>
      <c r="AM2150" s="12"/>
      <c r="AN2150" s="12"/>
      <c r="AO2150" s="12"/>
      <c r="AP2150" s="12"/>
      <c r="AQ2150" s="12"/>
      <c r="AR2150" s="12"/>
      <c r="AS2150" s="12"/>
      <c r="AT2150" s="12"/>
      <c r="AU2150" s="12"/>
      <c r="AV2150" s="12"/>
      <c r="AW2150" s="12"/>
      <c r="AX2150" s="12"/>
      <c r="AY2150" s="12"/>
      <c r="AZ2150" s="12"/>
      <c r="BA2150" s="12"/>
      <c r="BB2150" s="12"/>
      <c r="BC2150" s="12"/>
      <c r="BE2150" s="12"/>
      <c r="BF2150" s="12"/>
      <c r="BG2150" s="12"/>
      <c r="BH2150" s="12"/>
      <c r="BI2150" s="12"/>
      <c r="BJ2150" s="12"/>
      <c r="BK2150" s="12"/>
    </row>
    <row r="2151" spans="33:63" x14ac:dyDescent="0.15">
      <c r="AG2151" s="12"/>
      <c r="AH2151" s="12"/>
      <c r="AI2151" s="12"/>
      <c r="AJ2151" s="12"/>
      <c r="AK2151" s="12"/>
      <c r="AL2151" s="12"/>
      <c r="AM2151" s="12"/>
      <c r="AN2151" s="12"/>
      <c r="AO2151" s="12"/>
      <c r="AP2151" s="12"/>
      <c r="AQ2151" s="12"/>
      <c r="AR2151" s="12"/>
      <c r="AS2151" s="12"/>
      <c r="AT2151" s="12"/>
      <c r="AU2151" s="12"/>
      <c r="AV2151" s="12"/>
      <c r="AW2151" s="12"/>
      <c r="AX2151" s="12"/>
      <c r="AY2151" s="12"/>
      <c r="AZ2151" s="12"/>
      <c r="BA2151" s="12"/>
      <c r="BB2151" s="12"/>
      <c r="BC2151" s="12"/>
      <c r="BE2151" s="12"/>
      <c r="BF2151" s="12"/>
      <c r="BG2151" s="12"/>
      <c r="BH2151" s="12"/>
      <c r="BI2151" s="12"/>
      <c r="BJ2151" s="12"/>
      <c r="BK2151" s="12"/>
    </row>
    <row r="2152" spans="33:63" x14ac:dyDescent="0.15">
      <c r="AG2152" s="12"/>
      <c r="AH2152" s="12"/>
      <c r="AI2152" s="12"/>
      <c r="AJ2152" s="12"/>
      <c r="AK2152" s="12"/>
      <c r="AL2152" s="12"/>
      <c r="AM2152" s="12"/>
      <c r="AN2152" s="12"/>
      <c r="AO2152" s="12"/>
      <c r="AP2152" s="12"/>
      <c r="AQ2152" s="12"/>
      <c r="AR2152" s="12"/>
      <c r="AS2152" s="12"/>
      <c r="AT2152" s="12"/>
      <c r="AU2152" s="12"/>
      <c r="AV2152" s="12"/>
      <c r="AW2152" s="12"/>
      <c r="AX2152" s="12"/>
      <c r="AY2152" s="12"/>
      <c r="AZ2152" s="12"/>
      <c r="BA2152" s="12"/>
      <c r="BB2152" s="12"/>
      <c r="BC2152" s="12"/>
      <c r="BE2152" s="12"/>
      <c r="BF2152" s="12"/>
      <c r="BG2152" s="12"/>
      <c r="BH2152" s="12"/>
      <c r="BI2152" s="12"/>
      <c r="BJ2152" s="12"/>
      <c r="BK2152" s="12"/>
    </row>
    <row r="2153" spans="33:63" x14ac:dyDescent="0.15">
      <c r="AG2153" s="12"/>
      <c r="AH2153" s="12"/>
      <c r="AI2153" s="12"/>
      <c r="AJ2153" s="12"/>
      <c r="AK2153" s="12"/>
      <c r="AL2153" s="12"/>
      <c r="AM2153" s="12"/>
      <c r="AN2153" s="12"/>
      <c r="AO2153" s="12"/>
      <c r="AP2153" s="12"/>
      <c r="AQ2153" s="12"/>
      <c r="AR2153" s="12"/>
      <c r="AS2153" s="12"/>
      <c r="AT2153" s="12"/>
      <c r="AU2153" s="12"/>
      <c r="AV2153" s="12"/>
      <c r="AW2153" s="12"/>
      <c r="AX2153" s="12"/>
      <c r="AY2153" s="12"/>
      <c r="AZ2153" s="12"/>
      <c r="BA2153" s="12"/>
      <c r="BB2153" s="12"/>
      <c r="BC2153" s="12"/>
      <c r="BE2153" s="12"/>
      <c r="BF2153" s="12"/>
      <c r="BG2153" s="12"/>
      <c r="BH2153" s="12"/>
      <c r="BI2153" s="12"/>
      <c r="BJ2153" s="12"/>
      <c r="BK2153" s="12"/>
    </row>
    <row r="2154" spans="33:63" x14ac:dyDescent="0.15">
      <c r="AG2154" s="12"/>
      <c r="AH2154" s="12"/>
      <c r="AI2154" s="12"/>
      <c r="AJ2154" s="12"/>
      <c r="AK2154" s="12"/>
      <c r="AL2154" s="12"/>
      <c r="AM2154" s="12"/>
      <c r="AN2154" s="12"/>
      <c r="AO2154" s="12"/>
      <c r="AP2154" s="12"/>
      <c r="AQ2154" s="12"/>
      <c r="AR2154" s="12"/>
      <c r="AS2154" s="12"/>
      <c r="AT2154" s="12"/>
      <c r="AU2154" s="12"/>
      <c r="AV2154" s="12"/>
      <c r="AW2154" s="12"/>
      <c r="AX2154" s="12"/>
      <c r="AY2154" s="12"/>
      <c r="AZ2154" s="12"/>
      <c r="BA2154" s="12"/>
      <c r="BB2154" s="12"/>
      <c r="BC2154" s="12"/>
      <c r="BE2154" s="12"/>
      <c r="BF2154" s="12"/>
      <c r="BG2154" s="12"/>
      <c r="BH2154" s="12"/>
      <c r="BI2154" s="12"/>
      <c r="BJ2154" s="12"/>
      <c r="BK2154" s="12"/>
    </row>
    <row r="2155" spans="33:63" x14ac:dyDescent="0.15">
      <c r="AG2155" s="12"/>
      <c r="AH2155" s="12"/>
      <c r="AI2155" s="12"/>
      <c r="AJ2155" s="12"/>
      <c r="AK2155" s="12"/>
      <c r="AL2155" s="12"/>
      <c r="AM2155" s="12"/>
      <c r="AN2155" s="12"/>
      <c r="AO2155" s="12"/>
      <c r="AP2155" s="12"/>
      <c r="AQ2155" s="12"/>
      <c r="AR2155" s="12"/>
      <c r="AS2155" s="12"/>
      <c r="AT2155" s="12"/>
      <c r="AU2155" s="12"/>
      <c r="AV2155" s="12"/>
      <c r="AW2155" s="12"/>
      <c r="AX2155" s="12"/>
      <c r="AY2155" s="12"/>
      <c r="AZ2155" s="12"/>
      <c r="BA2155" s="12"/>
      <c r="BB2155" s="12"/>
      <c r="BC2155" s="12"/>
      <c r="BE2155" s="12"/>
      <c r="BF2155" s="12"/>
      <c r="BG2155" s="12"/>
      <c r="BH2155" s="12"/>
      <c r="BI2155" s="12"/>
      <c r="BJ2155" s="12"/>
      <c r="BK2155" s="12"/>
    </row>
    <row r="2156" spans="33:63" x14ac:dyDescent="0.15">
      <c r="AG2156" s="12"/>
      <c r="AH2156" s="12"/>
      <c r="AI2156" s="12"/>
      <c r="AJ2156" s="12"/>
      <c r="AK2156" s="12"/>
      <c r="AL2156" s="12"/>
      <c r="AM2156" s="12"/>
      <c r="AN2156" s="12"/>
      <c r="AO2156" s="12"/>
      <c r="AP2156" s="12"/>
      <c r="AQ2156" s="12"/>
      <c r="AR2156" s="12"/>
      <c r="AS2156" s="12"/>
      <c r="AT2156" s="12"/>
      <c r="AU2156" s="12"/>
      <c r="AV2156" s="12"/>
      <c r="AW2156" s="12"/>
      <c r="AX2156" s="12"/>
      <c r="AY2156" s="12"/>
      <c r="AZ2156" s="12"/>
      <c r="BA2156" s="12"/>
      <c r="BB2156" s="12"/>
      <c r="BC2156" s="12"/>
      <c r="BE2156" s="12"/>
      <c r="BF2156" s="12"/>
      <c r="BG2156" s="12"/>
      <c r="BH2156" s="12"/>
      <c r="BI2156" s="12"/>
      <c r="BJ2156" s="12"/>
      <c r="BK2156" s="12"/>
    </row>
    <row r="2157" spans="33:63" x14ac:dyDescent="0.15">
      <c r="AG2157" s="12"/>
      <c r="AH2157" s="12"/>
      <c r="AI2157" s="12"/>
      <c r="AJ2157" s="12"/>
      <c r="AK2157" s="12"/>
      <c r="AL2157" s="12"/>
      <c r="AM2157" s="12"/>
      <c r="AN2157" s="12"/>
      <c r="AO2157" s="12"/>
      <c r="AP2157" s="12"/>
      <c r="AQ2157" s="12"/>
      <c r="AR2157" s="12"/>
      <c r="AS2157" s="12"/>
      <c r="AT2157" s="12"/>
      <c r="AU2157" s="12"/>
      <c r="AV2157" s="12"/>
      <c r="AW2157" s="12"/>
      <c r="AX2157" s="12"/>
      <c r="AY2157" s="12"/>
      <c r="AZ2157" s="12"/>
      <c r="BA2157" s="12"/>
      <c r="BB2157" s="12"/>
      <c r="BC2157" s="12"/>
      <c r="BE2157" s="12"/>
      <c r="BF2157" s="12"/>
      <c r="BG2157" s="12"/>
      <c r="BH2157" s="12"/>
      <c r="BI2157" s="12"/>
      <c r="BJ2157" s="12"/>
      <c r="BK2157" s="12"/>
    </row>
    <row r="2158" spans="33:63" x14ac:dyDescent="0.15">
      <c r="AG2158" s="12"/>
      <c r="AH2158" s="12"/>
      <c r="AI2158" s="12"/>
      <c r="AJ2158" s="12"/>
      <c r="AK2158" s="12"/>
      <c r="AL2158" s="12"/>
      <c r="AM2158" s="12"/>
      <c r="AN2158" s="12"/>
      <c r="AO2158" s="12"/>
      <c r="AP2158" s="12"/>
      <c r="AQ2158" s="12"/>
      <c r="AR2158" s="12"/>
      <c r="AS2158" s="12"/>
      <c r="AT2158" s="12"/>
      <c r="AU2158" s="12"/>
      <c r="AV2158" s="12"/>
      <c r="AW2158" s="12"/>
      <c r="AX2158" s="12"/>
      <c r="AY2158" s="12"/>
      <c r="AZ2158" s="12"/>
      <c r="BA2158" s="12"/>
      <c r="BB2158" s="12"/>
      <c r="BC2158" s="12"/>
      <c r="BE2158" s="12"/>
      <c r="BF2158" s="12"/>
      <c r="BG2158" s="12"/>
      <c r="BH2158" s="12"/>
      <c r="BI2158" s="12"/>
      <c r="BJ2158" s="12"/>
      <c r="BK2158" s="12"/>
    </row>
    <row r="2159" spans="33:63" x14ac:dyDescent="0.15">
      <c r="AG2159" s="12"/>
      <c r="AH2159" s="12"/>
      <c r="AI2159" s="12"/>
      <c r="AJ2159" s="12"/>
      <c r="AK2159" s="12"/>
      <c r="AL2159" s="12"/>
      <c r="AM2159" s="12"/>
      <c r="AN2159" s="12"/>
      <c r="AO2159" s="12"/>
      <c r="AP2159" s="12"/>
      <c r="AQ2159" s="12"/>
      <c r="AR2159" s="12"/>
      <c r="AS2159" s="12"/>
      <c r="AT2159" s="12"/>
      <c r="AU2159" s="12"/>
      <c r="AV2159" s="12"/>
      <c r="AW2159" s="12"/>
      <c r="AX2159" s="12"/>
      <c r="AY2159" s="12"/>
      <c r="AZ2159" s="12"/>
      <c r="BA2159" s="12"/>
      <c r="BB2159" s="12"/>
      <c r="BC2159" s="12"/>
      <c r="BE2159" s="12"/>
      <c r="BF2159" s="12"/>
      <c r="BG2159" s="12"/>
      <c r="BH2159" s="12"/>
      <c r="BI2159" s="12"/>
      <c r="BJ2159" s="12"/>
      <c r="BK2159" s="12"/>
    </row>
    <row r="2160" spans="33:63" x14ac:dyDescent="0.15">
      <c r="AG2160" s="12"/>
      <c r="AH2160" s="12"/>
      <c r="AI2160" s="12"/>
      <c r="AJ2160" s="12"/>
      <c r="AK2160" s="12"/>
      <c r="AL2160" s="12"/>
      <c r="AM2160" s="12"/>
      <c r="AN2160" s="12"/>
      <c r="AO2160" s="12"/>
      <c r="AP2160" s="12"/>
      <c r="AQ2160" s="12"/>
      <c r="AR2160" s="12"/>
      <c r="AS2160" s="12"/>
      <c r="AT2160" s="12"/>
      <c r="AU2160" s="12"/>
      <c r="AV2160" s="12"/>
      <c r="AW2160" s="12"/>
      <c r="AX2160" s="12"/>
      <c r="AY2160" s="12"/>
      <c r="AZ2160" s="12"/>
      <c r="BA2160" s="12"/>
      <c r="BB2160" s="12"/>
      <c r="BC2160" s="12"/>
      <c r="BE2160" s="12"/>
      <c r="BF2160" s="12"/>
      <c r="BG2160" s="12"/>
      <c r="BH2160" s="12"/>
      <c r="BI2160" s="12"/>
      <c r="BJ2160" s="12"/>
      <c r="BK2160" s="12"/>
    </row>
    <row r="2161" spans="33:63" x14ac:dyDescent="0.15">
      <c r="AG2161" s="12"/>
      <c r="AH2161" s="12"/>
      <c r="AI2161" s="12"/>
      <c r="AJ2161" s="12"/>
      <c r="AK2161" s="12"/>
      <c r="AL2161" s="12"/>
      <c r="AM2161" s="12"/>
      <c r="AN2161" s="12"/>
      <c r="AO2161" s="12"/>
      <c r="AP2161" s="12"/>
      <c r="AQ2161" s="12"/>
      <c r="AR2161" s="12"/>
      <c r="AS2161" s="12"/>
      <c r="AT2161" s="12"/>
      <c r="AU2161" s="12"/>
      <c r="AV2161" s="12"/>
      <c r="AW2161" s="12"/>
      <c r="AX2161" s="12"/>
      <c r="AY2161" s="12"/>
      <c r="AZ2161" s="12"/>
      <c r="BA2161" s="12"/>
      <c r="BB2161" s="12"/>
      <c r="BC2161" s="12"/>
      <c r="BE2161" s="12"/>
      <c r="BF2161" s="12"/>
      <c r="BG2161" s="12"/>
      <c r="BH2161" s="12"/>
      <c r="BI2161" s="12"/>
      <c r="BJ2161" s="12"/>
      <c r="BK2161" s="12"/>
    </row>
    <row r="2162" spans="33:63" x14ac:dyDescent="0.15">
      <c r="AG2162" s="12"/>
      <c r="AH2162" s="12"/>
      <c r="AI2162" s="12"/>
      <c r="AJ2162" s="12"/>
      <c r="AK2162" s="12"/>
      <c r="AL2162" s="12"/>
      <c r="AM2162" s="12"/>
      <c r="AN2162" s="12"/>
      <c r="AO2162" s="12"/>
      <c r="AP2162" s="12"/>
      <c r="AQ2162" s="12"/>
      <c r="AR2162" s="12"/>
      <c r="AS2162" s="12"/>
      <c r="AT2162" s="12"/>
      <c r="AU2162" s="12"/>
      <c r="AV2162" s="12"/>
      <c r="AW2162" s="12"/>
      <c r="AX2162" s="12"/>
      <c r="AY2162" s="12"/>
      <c r="AZ2162" s="12"/>
      <c r="BA2162" s="12"/>
      <c r="BB2162" s="12"/>
      <c r="BC2162" s="12"/>
      <c r="BE2162" s="12"/>
      <c r="BF2162" s="12"/>
      <c r="BG2162" s="12"/>
      <c r="BH2162" s="12"/>
      <c r="BI2162" s="12"/>
      <c r="BJ2162" s="12"/>
      <c r="BK2162" s="12"/>
    </row>
    <row r="2163" spans="33:63" x14ac:dyDescent="0.15">
      <c r="AG2163" s="12"/>
      <c r="AH2163" s="12"/>
      <c r="AI2163" s="12"/>
      <c r="AJ2163" s="12"/>
      <c r="AK2163" s="12"/>
      <c r="AL2163" s="12"/>
      <c r="AM2163" s="12"/>
      <c r="AN2163" s="12"/>
      <c r="AO2163" s="12"/>
      <c r="AP2163" s="12"/>
      <c r="AQ2163" s="12"/>
      <c r="AR2163" s="12"/>
      <c r="AS2163" s="12"/>
      <c r="AT2163" s="12"/>
      <c r="AU2163" s="12"/>
      <c r="AV2163" s="12"/>
      <c r="AW2163" s="12"/>
      <c r="AX2163" s="12"/>
      <c r="AY2163" s="12"/>
      <c r="AZ2163" s="12"/>
      <c r="BA2163" s="12"/>
      <c r="BB2163" s="12"/>
      <c r="BC2163" s="12"/>
      <c r="BE2163" s="12"/>
      <c r="BF2163" s="12"/>
      <c r="BG2163" s="12"/>
      <c r="BH2163" s="12"/>
      <c r="BI2163" s="12"/>
      <c r="BJ2163" s="12"/>
      <c r="BK2163" s="12"/>
    </row>
    <row r="2164" spans="33:63" x14ac:dyDescent="0.15">
      <c r="AG2164" s="12"/>
      <c r="AH2164" s="12"/>
      <c r="AI2164" s="12"/>
      <c r="AJ2164" s="12"/>
      <c r="AK2164" s="12"/>
      <c r="AL2164" s="12"/>
      <c r="AM2164" s="12"/>
      <c r="AN2164" s="12"/>
      <c r="AO2164" s="12"/>
      <c r="AP2164" s="12"/>
      <c r="AQ2164" s="12"/>
      <c r="AR2164" s="12"/>
      <c r="AS2164" s="12"/>
      <c r="AT2164" s="12"/>
      <c r="AU2164" s="12"/>
      <c r="AV2164" s="12"/>
      <c r="AW2164" s="12"/>
      <c r="AX2164" s="12"/>
      <c r="AY2164" s="12"/>
      <c r="AZ2164" s="12"/>
      <c r="BA2164" s="12"/>
      <c r="BB2164" s="12"/>
      <c r="BC2164" s="12"/>
      <c r="BE2164" s="12"/>
      <c r="BF2164" s="12"/>
      <c r="BG2164" s="12"/>
      <c r="BH2164" s="12"/>
      <c r="BI2164" s="12"/>
      <c r="BJ2164" s="12"/>
      <c r="BK2164" s="12"/>
    </row>
    <row r="2165" spans="33:63" x14ac:dyDescent="0.15">
      <c r="AG2165" s="12"/>
      <c r="AH2165" s="12"/>
      <c r="AI2165" s="12"/>
      <c r="AJ2165" s="12"/>
      <c r="AK2165" s="12"/>
      <c r="AL2165" s="12"/>
      <c r="AM2165" s="12"/>
      <c r="AN2165" s="12"/>
      <c r="AO2165" s="12"/>
      <c r="AP2165" s="12"/>
      <c r="AQ2165" s="12"/>
      <c r="AR2165" s="12"/>
      <c r="AS2165" s="12"/>
      <c r="AT2165" s="12"/>
      <c r="AU2165" s="12"/>
      <c r="AV2165" s="12"/>
      <c r="AW2165" s="12"/>
      <c r="AX2165" s="12"/>
      <c r="AY2165" s="12"/>
      <c r="AZ2165" s="12"/>
      <c r="BA2165" s="12"/>
      <c r="BB2165" s="12"/>
      <c r="BC2165" s="12"/>
      <c r="BE2165" s="12"/>
      <c r="BF2165" s="12"/>
      <c r="BG2165" s="12"/>
      <c r="BH2165" s="12"/>
      <c r="BI2165" s="12"/>
      <c r="BJ2165" s="12"/>
      <c r="BK2165" s="12"/>
    </row>
    <row r="2166" spans="33:63" x14ac:dyDescent="0.15">
      <c r="AG2166" s="12"/>
      <c r="AH2166" s="12"/>
      <c r="AI2166" s="12"/>
      <c r="AJ2166" s="12"/>
      <c r="AK2166" s="12"/>
      <c r="AL2166" s="12"/>
      <c r="AM2166" s="12"/>
      <c r="AN2166" s="12"/>
      <c r="AO2166" s="12"/>
      <c r="AP2166" s="12"/>
      <c r="AQ2166" s="12"/>
      <c r="AR2166" s="12"/>
      <c r="AS2166" s="12"/>
      <c r="AT2166" s="12"/>
      <c r="AU2166" s="12"/>
      <c r="AV2166" s="12"/>
      <c r="AW2166" s="12"/>
      <c r="AX2166" s="12"/>
      <c r="AY2166" s="12"/>
      <c r="AZ2166" s="12"/>
      <c r="BA2166" s="12"/>
      <c r="BB2166" s="12"/>
      <c r="BC2166" s="12"/>
      <c r="BE2166" s="12"/>
      <c r="BF2166" s="12"/>
      <c r="BG2166" s="12"/>
      <c r="BH2166" s="12"/>
      <c r="BI2166" s="12"/>
      <c r="BJ2166" s="12"/>
      <c r="BK2166" s="12"/>
    </row>
    <row r="2167" spans="33:63" x14ac:dyDescent="0.15">
      <c r="AG2167" s="12"/>
      <c r="AH2167" s="12"/>
      <c r="AI2167" s="12"/>
      <c r="AJ2167" s="12"/>
      <c r="AK2167" s="12"/>
      <c r="AL2167" s="12"/>
      <c r="AM2167" s="12"/>
      <c r="AN2167" s="12"/>
      <c r="AO2167" s="12"/>
      <c r="AP2167" s="12"/>
      <c r="AQ2167" s="12"/>
      <c r="AR2167" s="12"/>
      <c r="AS2167" s="12"/>
      <c r="AT2167" s="12"/>
      <c r="AU2167" s="12"/>
      <c r="AV2167" s="12"/>
      <c r="AW2167" s="12"/>
      <c r="AX2167" s="12"/>
      <c r="AY2167" s="12"/>
      <c r="AZ2167" s="12"/>
      <c r="BA2167" s="12"/>
      <c r="BB2167" s="12"/>
      <c r="BC2167" s="12"/>
      <c r="BE2167" s="12"/>
      <c r="BF2167" s="12"/>
      <c r="BG2167" s="12"/>
      <c r="BH2167" s="12"/>
      <c r="BI2167" s="12"/>
      <c r="BJ2167" s="12"/>
      <c r="BK2167" s="12"/>
    </row>
    <row r="2168" spans="33:63" x14ac:dyDescent="0.15">
      <c r="AG2168" s="12"/>
      <c r="AH2168" s="12"/>
      <c r="AI2168" s="12"/>
      <c r="AJ2168" s="12"/>
      <c r="AK2168" s="12"/>
      <c r="AL2168" s="12"/>
      <c r="AM2168" s="12"/>
      <c r="AN2168" s="12"/>
      <c r="AO2168" s="12"/>
      <c r="AP2168" s="12"/>
      <c r="AQ2168" s="12"/>
      <c r="AR2168" s="12"/>
      <c r="AS2168" s="12"/>
      <c r="AT2168" s="12"/>
      <c r="AU2168" s="12"/>
      <c r="AV2168" s="12"/>
      <c r="AW2168" s="12"/>
      <c r="AX2168" s="12"/>
      <c r="AY2168" s="12"/>
      <c r="AZ2168" s="12"/>
      <c r="BA2168" s="12"/>
      <c r="BB2168" s="12"/>
      <c r="BC2168" s="12"/>
      <c r="BE2168" s="12"/>
      <c r="BF2168" s="12"/>
      <c r="BG2168" s="12"/>
      <c r="BH2168" s="12"/>
      <c r="BI2168" s="12"/>
      <c r="BJ2168" s="12"/>
      <c r="BK2168" s="12"/>
    </row>
    <row r="2169" spans="33:63" x14ac:dyDescent="0.15">
      <c r="AG2169" s="12"/>
      <c r="AH2169" s="12"/>
      <c r="AI2169" s="12"/>
      <c r="AJ2169" s="12"/>
      <c r="AK2169" s="12"/>
      <c r="AL2169" s="12"/>
      <c r="AM2169" s="12"/>
      <c r="AN2169" s="12"/>
      <c r="AO2169" s="12"/>
      <c r="AP2169" s="12"/>
      <c r="AQ2169" s="12"/>
      <c r="AR2169" s="12"/>
      <c r="AS2169" s="12"/>
      <c r="AT2169" s="12"/>
      <c r="AU2169" s="12"/>
      <c r="AV2169" s="12"/>
      <c r="AW2169" s="12"/>
      <c r="AX2169" s="12"/>
      <c r="AY2169" s="12"/>
      <c r="AZ2169" s="12"/>
      <c r="BA2169" s="12"/>
      <c r="BB2169" s="12"/>
      <c r="BC2169" s="12"/>
      <c r="BE2169" s="12"/>
      <c r="BF2169" s="12"/>
      <c r="BG2169" s="12"/>
      <c r="BH2169" s="12"/>
      <c r="BI2169" s="12"/>
      <c r="BJ2169" s="12"/>
      <c r="BK2169" s="12"/>
    </row>
    <row r="2170" spans="33:63" x14ac:dyDescent="0.15">
      <c r="AG2170" s="12"/>
      <c r="AH2170" s="12"/>
      <c r="AI2170" s="12"/>
      <c r="AJ2170" s="12"/>
      <c r="AK2170" s="12"/>
      <c r="AL2170" s="12"/>
      <c r="AM2170" s="12"/>
      <c r="AN2170" s="12"/>
      <c r="AO2170" s="12"/>
      <c r="AP2170" s="12"/>
      <c r="AQ2170" s="12"/>
      <c r="AR2170" s="12"/>
      <c r="AS2170" s="12"/>
      <c r="AT2170" s="12"/>
      <c r="AU2170" s="12"/>
      <c r="AV2170" s="12"/>
      <c r="AW2170" s="12"/>
      <c r="AX2170" s="12"/>
      <c r="AY2170" s="12"/>
      <c r="AZ2170" s="12"/>
      <c r="BA2170" s="12"/>
      <c r="BB2170" s="12"/>
      <c r="BC2170" s="12"/>
      <c r="BE2170" s="12"/>
      <c r="BF2170" s="12"/>
      <c r="BG2170" s="12"/>
      <c r="BH2170" s="12"/>
      <c r="BI2170" s="12"/>
      <c r="BJ2170" s="12"/>
      <c r="BK2170" s="12"/>
    </row>
    <row r="2171" spans="33:63" x14ac:dyDescent="0.15">
      <c r="AG2171" s="12"/>
      <c r="AH2171" s="12"/>
      <c r="AI2171" s="12"/>
      <c r="AJ2171" s="12"/>
      <c r="AK2171" s="12"/>
      <c r="AL2171" s="12"/>
      <c r="AM2171" s="12"/>
      <c r="AN2171" s="12"/>
      <c r="AO2171" s="12"/>
      <c r="AP2171" s="12"/>
      <c r="AQ2171" s="12"/>
      <c r="AR2171" s="12"/>
      <c r="AS2171" s="12"/>
      <c r="AT2171" s="12"/>
      <c r="AU2171" s="12"/>
      <c r="AV2171" s="12"/>
      <c r="AW2171" s="12"/>
      <c r="AX2171" s="12"/>
      <c r="AY2171" s="12"/>
      <c r="AZ2171" s="12"/>
      <c r="BA2171" s="12"/>
      <c r="BB2171" s="12"/>
      <c r="BC2171" s="12"/>
      <c r="BE2171" s="12"/>
      <c r="BF2171" s="12"/>
      <c r="BG2171" s="12"/>
      <c r="BH2171" s="12"/>
      <c r="BI2171" s="12"/>
      <c r="BJ2171" s="12"/>
      <c r="BK2171" s="12"/>
    </row>
    <row r="2172" spans="33:63" x14ac:dyDescent="0.15">
      <c r="AG2172" s="12"/>
      <c r="AH2172" s="12"/>
      <c r="AI2172" s="12"/>
      <c r="AJ2172" s="12"/>
      <c r="AK2172" s="12"/>
      <c r="AL2172" s="12"/>
      <c r="AM2172" s="12"/>
      <c r="AN2172" s="12"/>
      <c r="AO2172" s="12"/>
      <c r="AP2172" s="12"/>
      <c r="AQ2172" s="12"/>
      <c r="AR2172" s="12"/>
      <c r="AS2172" s="12"/>
      <c r="AT2172" s="12"/>
      <c r="AU2172" s="12"/>
      <c r="AV2172" s="12"/>
      <c r="AW2172" s="12"/>
      <c r="AX2172" s="12"/>
      <c r="AY2172" s="12"/>
      <c r="AZ2172" s="12"/>
      <c r="BA2172" s="12"/>
      <c r="BB2172" s="12"/>
      <c r="BC2172" s="12"/>
      <c r="BE2172" s="12"/>
      <c r="BF2172" s="12"/>
      <c r="BG2172" s="12"/>
      <c r="BH2172" s="12"/>
      <c r="BI2172" s="12"/>
      <c r="BJ2172" s="12"/>
      <c r="BK2172" s="12"/>
    </row>
    <row r="2173" spans="33:63" x14ac:dyDescent="0.15">
      <c r="AG2173" s="12"/>
      <c r="AH2173" s="12"/>
      <c r="AI2173" s="12"/>
      <c r="AJ2173" s="12"/>
      <c r="AK2173" s="12"/>
      <c r="AL2173" s="12"/>
      <c r="AM2173" s="12"/>
      <c r="AN2173" s="12"/>
      <c r="AO2173" s="12"/>
      <c r="AP2173" s="12"/>
      <c r="AQ2173" s="12"/>
      <c r="AR2173" s="12"/>
      <c r="AS2173" s="12"/>
      <c r="AT2173" s="12"/>
      <c r="AU2173" s="12"/>
      <c r="AV2173" s="12"/>
      <c r="AW2173" s="12"/>
      <c r="AX2173" s="12"/>
      <c r="AY2173" s="12"/>
      <c r="AZ2173" s="12"/>
      <c r="BA2173" s="12"/>
      <c r="BB2173" s="12"/>
      <c r="BC2173" s="12"/>
      <c r="BE2173" s="12"/>
      <c r="BF2173" s="12"/>
      <c r="BG2173" s="12"/>
      <c r="BH2173" s="12"/>
      <c r="BI2173" s="12"/>
      <c r="BJ2173" s="12"/>
      <c r="BK2173" s="12"/>
    </row>
    <row r="2174" spans="33:63" x14ac:dyDescent="0.15">
      <c r="AG2174" s="12"/>
      <c r="AH2174" s="12"/>
      <c r="AI2174" s="12"/>
      <c r="AJ2174" s="12"/>
      <c r="AK2174" s="12"/>
      <c r="AL2174" s="12"/>
      <c r="AM2174" s="12"/>
      <c r="AN2174" s="12"/>
      <c r="AO2174" s="12"/>
      <c r="AP2174" s="12"/>
      <c r="AQ2174" s="12"/>
      <c r="AR2174" s="12"/>
      <c r="AS2174" s="12"/>
      <c r="AT2174" s="12"/>
      <c r="AU2174" s="12"/>
      <c r="AV2174" s="12"/>
      <c r="AW2174" s="12"/>
      <c r="AX2174" s="12"/>
      <c r="AY2174" s="12"/>
      <c r="AZ2174" s="12"/>
      <c r="BA2174" s="12"/>
      <c r="BB2174" s="12"/>
      <c r="BC2174" s="12"/>
      <c r="BE2174" s="12"/>
      <c r="BF2174" s="12"/>
      <c r="BG2174" s="12"/>
      <c r="BH2174" s="12"/>
      <c r="BI2174" s="12"/>
      <c r="BJ2174" s="12"/>
      <c r="BK2174" s="12"/>
    </row>
    <row r="2175" spans="33:63" x14ac:dyDescent="0.15">
      <c r="AG2175" s="12"/>
      <c r="AH2175" s="12"/>
      <c r="AI2175" s="12"/>
      <c r="AJ2175" s="12"/>
      <c r="AK2175" s="12"/>
      <c r="AL2175" s="12"/>
      <c r="AM2175" s="12"/>
      <c r="AN2175" s="12"/>
      <c r="AO2175" s="12"/>
      <c r="AP2175" s="12"/>
      <c r="AQ2175" s="12"/>
      <c r="AR2175" s="12"/>
      <c r="AS2175" s="12"/>
      <c r="AT2175" s="12"/>
      <c r="AU2175" s="12"/>
      <c r="AV2175" s="12"/>
      <c r="AW2175" s="12"/>
      <c r="AX2175" s="12"/>
      <c r="AY2175" s="12"/>
      <c r="AZ2175" s="12"/>
      <c r="BA2175" s="12"/>
      <c r="BB2175" s="12"/>
      <c r="BC2175" s="12"/>
      <c r="BE2175" s="12"/>
      <c r="BF2175" s="12"/>
      <c r="BG2175" s="12"/>
      <c r="BH2175" s="12"/>
      <c r="BI2175" s="12"/>
      <c r="BJ2175" s="12"/>
      <c r="BK2175" s="12"/>
    </row>
    <row r="2176" spans="33:63" x14ac:dyDescent="0.15">
      <c r="AG2176" s="12"/>
      <c r="AH2176" s="12"/>
      <c r="AI2176" s="12"/>
      <c r="AJ2176" s="12"/>
      <c r="AK2176" s="12"/>
      <c r="AL2176" s="12"/>
      <c r="AM2176" s="12"/>
      <c r="AN2176" s="12"/>
      <c r="AO2176" s="12"/>
      <c r="AP2176" s="12"/>
      <c r="AQ2176" s="12"/>
      <c r="AR2176" s="12"/>
      <c r="AS2176" s="12"/>
      <c r="AT2176" s="12"/>
      <c r="AU2176" s="12"/>
      <c r="AV2176" s="12"/>
      <c r="AW2176" s="12"/>
      <c r="AX2176" s="12"/>
      <c r="AY2176" s="12"/>
      <c r="AZ2176" s="12"/>
      <c r="BA2176" s="12"/>
      <c r="BB2176" s="12"/>
      <c r="BC2176" s="12"/>
      <c r="BE2176" s="12"/>
      <c r="BF2176" s="12"/>
      <c r="BG2176" s="12"/>
      <c r="BH2176" s="12"/>
      <c r="BI2176" s="12"/>
      <c r="BJ2176" s="12"/>
      <c r="BK2176" s="12"/>
    </row>
    <row r="2177" spans="33:63" x14ac:dyDescent="0.15">
      <c r="AG2177" s="12"/>
      <c r="AH2177" s="12"/>
      <c r="AI2177" s="12"/>
      <c r="AJ2177" s="12"/>
      <c r="AK2177" s="12"/>
      <c r="AL2177" s="12"/>
      <c r="AM2177" s="12"/>
      <c r="AN2177" s="12"/>
      <c r="AO2177" s="12"/>
      <c r="AP2177" s="12"/>
      <c r="AQ2177" s="12"/>
      <c r="AR2177" s="12"/>
      <c r="AS2177" s="12"/>
      <c r="AT2177" s="12"/>
      <c r="AU2177" s="12"/>
      <c r="AV2177" s="12"/>
      <c r="AW2177" s="12"/>
      <c r="AX2177" s="12"/>
      <c r="AY2177" s="12"/>
      <c r="AZ2177" s="12"/>
      <c r="BA2177" s="12"/>
      <c r="BB2177" s="12"/>
      <c r="BC2177" s="12"/>
      <c r="BE2177" s="12"/>
      <c r="BF2177" s="12"/>
      <c r="BG2177" s="12"/>
      <c r="BH2177" s="12"/>
      <c r="BI2177" s="12"/>
      <c r="BJ2177" s="12"/>
      <c r="BK2177" s="12"/>
    </row>
    <row r="2178" spans="33:63" x14ac:dyDescent="0.15">
      <c r="AG2178" s="12"/>
      <c r="AH2178" s="12"/>
      <c r="AI2178" s="12"/>
      <c r="AJ2178" s="12"/>
      <c r="AK2178" s="12"/>
      <c r="AL2178" s="12"/>
      <c r="AM2178" s="12"/>
      <c r="AN2178" s="12"/>
      <c r="AO2178" s="12"/>
      <c r="AP2178" s="12"/>
      <c r="AQ2178" s="12"/>
      <c r="AR2178" s="12"/>
      <c r="AS2178" s="12"/>
      <c r="AT2178" s="12"/>
      <c r="AU2178" s="12"/>
      <c r="AV2178" s="12"/>
      <c r="AW2178" s="12"/>
      <c r="AX2178" s="12"/>
      <c r="AY2178" s="12"/>
      <c r="AZ2178" s="12"/>
      <c r="BA2178" s="12"/>
      <c r="BB2178" s="12"/>
      <c r="BC2178" s="12"/>
      <c r="BE2178" s="12"/>
      <c r="BF2178" s="12"/>
      <c r="BG2178" s="12"/>
      <c r="BH2178" s="12"/>
      <c r="BI2178" s="12"/>
      <c r="BJ2178" s="12"/>
      <c r="BK2178" s="12"/>
    </row>
    <row r="2179" spans="33:63" x14ac:dyDescent="0.15">
      <c r="AG2179" s="12"/>
      <c r="AH2179" s="12"/>
      <c r="AI2179" s="12"/>
      <c r="AJ2179" s="12"/>
      <c r="AK2179" s="12"/>
      <c r="AL2179" s="12"/>
      <c r="AM2179" s="12"/>
      <c r="AN2179" s="12"/>
      <c r="AO2179" s="12"/>
      <c r="AP2179" s="12"/>
      <c r="AQ2179" s="12"/>
      <c r="AR2179" s="12"/>
      <c r="AS2179" s="12"/>
      <c r="AT2179" s="12"/>
      <c r="AU2179" s="12"/>
      <c r="AV2179" s="12"/>
      <c r="AW2179" s="12"/>
      <c r="AX2179" s="12"/>
      <c r="AY2179" s="12"/>
      <c r="AZ2179" s="12"/>
      <c r="BA2179" s="12"/>
      <c r="BB2179" s="12"/>
      <c r="BC2179" s="12"/>
      <c r="BE2179" s="12"/>
      <c r="BF2179" s="12"/>
      <c r="BG2179" s="12"/>
      <c r="BH2179" s="12"/>
      <c r="BI2179" s="12"/>
      <c r="BJ2179" s="12"/>
      <c r="BK2179" s="12"/>
    </row>
    <row r="2180" spans="33:63" x14ac:dyDescent="0.15">
      <c r="AG2180" s="12"/>
      <c r="AH2180" s="12"/>
      <c r="AI2180" s="12"/>
      <c r="AJ2180" s="12"/>
      <c r="AK2180" s="12"/>
      <c r="AL2180" s="12"/>
      <c r="AM2180" s="12"/>
      <c r="AN2180" s="12"/>
      <c r="AO2180" s="12"/>
      <c r="AP2180" s="12"/>
      <c r="AQ2180" s="12"/>
      <c r="AR2180" s="12"/>
      <c r="AS2180" s="12"/>
      <c r="AT2180" s="12"/>
      <c r="AU2180" s="12"/>
      <c r="AV2180" s="12"/>
      <c r="AW2180" s="12"/>
      <c r="AX2180" s="12"/>
      <c r="AY2180" s="12"/>
      <c r="AZ2180" s="12"/>
      <c r="BA2180" s="12"/>
      <c r="BB2180" s="12"/>
      <c r="BC2180" s="12"/>
      <c r="BE2180" s="12"/>
      <c r="BF2180" s="12"/>
      <c r="BG2180" s="12"/>
      <c r="BH2180" s="12"/>
      <c r="BI2180" s="12"/>
      <c r="BJ2180" s="12"/>
      <c r="BK2180" s="12"/>
    </row>
    <row r="2181" spans="33:63" x14ac:dyDescent="0.15">
      <c r="AG2181" s="12"/>
      <c r="AH2181" s="12"/>
      <c r="AI2181" s="12"/>
      <c r="AJ2181" s="12"/>
      <c r="AK2181" s="12"/>
      <c r="AL2181" s="12"/>
      <c r="AM2181" s="12"/>
      <c r="AN2181" s="12"/>
      <c r="AO2181" s="12"/>
      <c r="AP2181" s="12"/>
      <c r="AQ2181" s="12"/>
      <c r="AR2181" s="12"/>
      <c r="AS2181" s="12"/>
      <c r="AT2181" s="12"/>
      <c r="AU2181" s="12"/>
      <c r="AV2181" s="12"/>
      <c r="AW2181" s="12"/>
      <c r="AX2181" s="12"/>
      <c r="AY2181" s="12"/>
      <c r="AZ2181" s="12"/>
      <c r="BA2181" s="12"/>
      <c r="BB2181" s="12"/>
      <c r="BC2181" s="12"/>
      <c r="BE2181" s="12"/>
      <c r="BF2181" s="12"/>
      <c r="BG2181" s="12"/>
      <c r="BH2181" s="12"/>
      <c r="BI2181" s="12"/>
      <c r="BJ2181" s="12"/>
      <c r="BK2181" s="12"/>
    </row>
    <row r="2182" spans="33:63" x14ac:dyDescent="0.15">
      <c r="AG2182" s="12"/>
      <c r="AH2182" s="12"/>
      <c r="AI2182" s="12"/>
      <c r="AJ2182" s="12"/>
      <c r="AK2182" s="12"/>
      <c r="AL2182" s="12"/>
      <c r="AM2182" s="12"/>
      <c r="AN2182" s="12"/>
      <c r="AO2182" s="12"/>
      <c r="AP2182" s="12"/>
      <c r="AQ2182" s="12"/>
      <c r="AR2182" s="12"/>
      <c r="AS2182" s="12"/>
      <c r="AT2182" s="12"/>
      <c r="AU2182" s="12"/>
      <c r="AV2182" s="12"/>
      <c r="AW2182" s="12"/>
      <c r="AX2182" s="12"/>
      <c r="AY2182" s="12"/>
      <c r="AZ2182" s="12"/>
      <c r="BA2182" s="12"/>
      <c r="BB2182" s="12"/>
      <c r="BC2182" s="12"/>
      <c r="BE2182" s="12"/>
      <c r="BF2182" s="12"/>
      <c r="BG2182" s="12"/>
      <c r="BH2182" s="12"/>
      <c r="BI2182" s="12"/>
      <c r="BJ2182" s="12"/>
      <c r="BK2182" s="12"/>
    </row>
    <row r="2183" spans="33:63" x14ac:dyDescent="0.15">
      <c r="AG2183" s="12"/>
      <c r="AH2183" s="12"/>
      <c r="AI2183" s="12"/>
      <c r="AJ2183" s="12"/>
      <c r="AK2183" s="12"/>
      <c r="AL2183" s="12"/>
      <c r="AM2183" s="12"/>
      <c r="AN2183" s="12"/>
      <c r="AO2183" s="12"/>
      <c r="AP2183" s="12"/>
      <c r="AQ2183" s="12"/>
      <c r="AR2183" s="12"/>
      <c r="AS2183" s="12"/>
      <c r="AT2183" s="12"/>
      <c r="AU2183" s="12"/>
      <c r="AV2183" s="12"/>
      <c r="AW2183" s="12"/>
      <c r="AX2183" s="12"/>
      <c r="AY2183" s="12"/>
      <c r="AZ2183" s="12"/>
      <c r="BA2183" s="12"/>
      <c r="BB2183" s="12"/>
      <c r="BC2183" s="12"/>
      <c r="BE2183" s="12"/>
      <c r="BF2183" s="12"/>
      <c r="BG2183" s="12"/>
      <c r="BH2183" s="12"/>
      <c r="BI2183" s="12"/>
      <c r="BJ2183" s="12"/>
      <c r="BK2183" s="12"/>
    </row>
    <row r="2184" spans="33:63" x14ac:dyDescent="0.15">
      <c r="AG2184" s="12"/>
      <c r="AH2184" s="12"/>
      <c r="AI2184" s="12"/>
      <c r="AJ2184" s="12"/>
      <c r="AK2184" s="12"/>
      <c r="AL2184" s="12"/>
      <c r="AM2184" s="12"/>
      <c r="AN2184" s="12"/>
      <c r="AO2184" s="12"/>
      <c r="AP2184" s="12"/>
      <c r="AQ2184" s="12"/>
      <c r="AR2184" s="12"/>
      <c r="AS2184" s="12"/>
      <c r="AT2184" s="12"/>
      <c r="AU2184" s="12"/>
      <c r="AV2184" s="12"/>
      <c r="AW2184" s="12"/>
      <c r="AX2184" s="12"/>
      <c r="AY2184" s="12"/>
      <c r="AZ2184" s="12"/>
      <c r="BA2184" s="12"/>
      <c r="BB2184" s="12"/>
      <c r="BC2184" s="12"/>
      <c r="BE2184" s="12"/>
      <c r="BF2184" s="12"/>
      <c r="BG2184" s="12"/>
      <c r="BH2184" s="12"/>
      <c r="BI2184" s="12"/>
      <c r="BJ2184" s="12"/>
      <c r="BK2184" s="12"/>
    </row>
    <row r="2185" spans="33:63" x14ac:dyDescent="0.15">
      <c r="AG2185" s="12"/>
      <c r="AH2185" s="12"/>
      <c r="AI2185" s="12"/>
      <c r="AJ2185" s="12"/>
      <c r="AK2185" s="12"/>
      <c r="AL2185" s="12"/>
      <c r="AM2185" s="12"/>
      <c r="AN2185" s="12"/>
      <c r="AO2185" s="12"/>
      <c r="AP2185" s="12"/>
      <c r="AQ2185" s="12"/>
      <c r="AR2185" s="12"/>
      <c r="AS2185" s="12"/>
      <c r="AT2185" s="12"/>
      <c r="AU2185" s="12"/>
      <c r="AV2185" s="12"/>
      <c r="AW2185" s="12"/>
      <c r="AX2185" s="12"/>
      <c r="AY2185" s="12"/>
      <c r="AZ2185" s="12"/>
      <c r="BA2185" s="12"/>
      <c r="BB2185" s="12"/>
      <c r="BC2185" s="12"/>
      <c r="BE2185" s="12"/>
      <c r="BF2185" s="12"/>
      <c r="BG2185" s="12"/>
      <c r="BH2185" s="12"/>
      <c r="BI2185" s="12"/>
      <c r="BJ2185" s="12"/>
      <c r="BK2185" s="12"/>
    </row>
    <row r="2186" spans="33:63" x14ac:dyDescent="0.15">
      <c r="AG2186" s="12"/>
      <c r="AH2186" s="12"/>
      <c r="AI2186" s="12"/>
      <c r="AJ2186" s="12"/>
      <c r="AK2186" s="12"/>
      <c r="AL2186" s="12"/>
      <c r="AM2186" s="12"/>
      <c r="AN2186" s="12"/>
      <c r="AO2186" s="12"/>
      <c r="AP2186" s="12"/>
      <c r="AQ2186" s="12"/>
      <c r="AR2186" s="12"/>
      <c r="AS2186" s="12"/>
      <c r="AT2186" s="12"/>
      <c r="AU2186" s="12"/>
      <c r="AV2186" s="12"/>
      <c r="AW2186" s="12"/>
      <c r="AX2186" s="12"/>
      <c r="AY2186" s="12"/>
      <c r="AZ2186" s="12"/>
      <c r="BA2186" s="12"/>
      <c r="BB2186" s="12"/>
      <c r="BC2186" s="12"/>
      <c r="BE2186" s="12"/>
      <c r="BF2186" s="12"/>
      <c r="BG2186" s="12"/>
      <c r="BH2186" s="12"/>
      <c r="BI2186" s="12"/>
      <c r="BJ2186" s="12"/>
      <c r="BK2186" s="12"/>
    </row>
    <row r="2187" spans="33:63" x14ac:dyDescent="0.15">
      <c r="AG2187" s="12"/>
      <c r="AH2187" s="12"/>
      <c r="AI2187" s="12"/>
      <c r="AJ2187" s="12"/>
      <c r="AK2187" s="12"/>
      <c r="AL2187" s="12"/>
      <c r="AM2187" s="12"/>
      <c r="AN2187" s="12"/>
      <c r="AO2187" s="12"/>
      <c r="AP2187" s="12"/>
      <c r="AQ2187" s="12"/>
      <c r="AR2187" s="12"/>
      <c r="AS2187" s="12"/>
      <c r="AT2187" s="12"/>
      <c r="AU2187" s="12"/>
      <c r="AV2187" s="12"/>
      <c r="AW2187" s="12"/>
      <c r="AX2187" s="12"/>
      <c r="AY2187" s="12"/>
      <c r="AZ2187" s="12"/>
      <c r="BA2187" s="12"/>
      <c r="BB2187" s="12"/>
      <c r="BC2187" s="12"/>
      <c r="BE2187" s="12"/>
      <c r="BF2187" s="12"/>
      <c r="BG2187" s="12"/>
      <c r="BH2187" s="12"/>
      <c r="BI2187" s="12"/>
      <c r="BJ2187" s="12"/>
      <c r="BK2187" s="12"/>
    </row>
    <row r="2188" spans="33:63" x14ac:dyDescent="0.15">
      <c r="AG2188" s="12"/>
      <c r="AH2188" s="12"/>
      <c r="AI2188" s="12"/>
      <c r="AJ2188" s="12"/>
      <c r="AK2188" s="12"/>
      <c r="AL2188" s="12"/>
      <c r="AM2188" s="12"/>
      <c r="AN2188" s="12"/>
      <c r="AO2188" s="12"/>
      <c r="AP2188" s="12"/>
      <c r="AQ2188" s="12"/>
      <c r="AR2188" s="12"/>
      <c r="AS2188" s="12"/>
      <c r="AT2188" s="12"/>
      <c r="AU2188" s="12"/>
      <c r="AV2188" s="12"/>
      <c r="AW2188" s="12"/>
      <c r="AX2188" s="12"/>
      <c r="AY2188" s="12"/>
      <c r="AZ2188" s="12"/>
      <c r="BA2188" s="12"/>
      <c r="BB2188" s="12"/>
      <c r="BC2188" s="12"/>
      <c r="BE2188" s="12"/>
      <c r="BF2188" s="12"/>
      <c r="BG2188" s="12"/>
      <c r="BH2188" s="12"/>
      <c r="BI2188" s="12"/>
      <c r="BJ2188" s="12"/>
      <c r="BK2188" s="12"/>
    </row>
    <row r="2189" spans="33:63" x14ac:dyDescent="0.15">
      <c r="AG2189" s="12"/>
      <c r="AH2189" s="12"/>
      <c r="AI2189" s="12"/>
      <c r="AJ2189" s="12"/>
      <c r="AK2189" s="12"/>
      <c r="AL2189" s="12"/>
      <c r="AM2189" s="12"/>
      <c r="AN2189" s="12"/>
      <c r="AO2189" s="12"/>
      <c r="AP2189" s="12"/>
      <c r="AQ2189" s="12"/>
      <c r="AR2189" s="12"/>
      <c r="AS2189" s="12"/>
      <c r="AT2189" s="12"/>
      <c r="AU2189" s="12"/>
      <c r="AV2189" s="12"/>
      <c r="AW2189" s="12"/>
      <c r="AX2189" s="12"/>
      <c r="AY2189" s="12"/>
      <c r="AZ2189" s="12"/>
      <c r="BA2189" s="12"/>
      <c r="BB2189" s="12"/>
      <c r="BC2189" s="12"/>
      <c r="BE2189" s="12"/>
      <c r="BF2189" s="12"/>
      <c r="BG2189" s="12"/>
      <c r="BH2189" s="12"/>
      <c r="BI2189" s="12"/>
      <c r="BJ2189" s="12"/>
      <c r="BK2189" s="12"/>
    </row>
    <row r="2190" spans="33:63" x14ac:dyDescent="0.15">
      <c r="AG2190" s="12"/>
      <c r="AH2190" s="12"/>
      <c r="AI2190" s="12"/>
      <c r="AJ2190" s="12"/>
      <c r="AK2190" s="12"/>
      <c r="AL2190" s="12"/>
      <c r="AM2190" s="12"/>
      <c r="AN2190" s="12"/>
      <c r="AO2190" s="12"/>
      <c r="AP2190" s="12"/>
      <c r="AQ2190" s="12"/>
      <c r="AR2190" s="12"/>
      <c r="AS2190" s="12"/>
      <c r="AT2190" s="12"/>
      <c r="AU2190" s="12"/>
      <c r="AV2190" s="12"/>
      <c r="AW2190" s="12"/>
      <c r="AX2190" s="12"/>
      <c r="AY2190" s="12"/>
      <c r="AZ2190" s="12"/>
      <c r="BA2190" s="12"/>
      <c r="BB2190" s="12"/>
      <c r="BC2190" s="12"/>
      <c r="BE2190" s="12"/>
      <c r="BF2190" s="12"/>
      <c r="BG2190" s="12"/>
      <c r="BH2190" s="12"/>
      <c r="BI2190" s="12"/>
      <c r="BJ2190" s="12"/>
      <c r="BK2190" s="12"/>
    </row>
    <row r="2191" spans="33:63" x14ac:dyDescent="0.15">
      <c r="AG2191" s="12"/>
      <c r="AH2191" s="12"/>
      <c r="AI2191" s="12"/>
      <c r="AJ2191" s="12"/>
      <c r="AK2191" s="12"/>
      <c r="AL2191" s="12"/>
      <c r="AM2191" s="12"/>
      <c r="AN2191" s="12"/>
      <c r="AO2191" s="12"/>
      <c r="AP2191" s="12"/>
      <c r="AQ2191" s="12"/>
      <c r="AR2191" s="12"/>
      <c r="AS2191" s="12"/>
      <c r="AT2191" s="12"/>
      <c r="AU2191" s="12"/>
      <c r="AV2191" s="12"/>
      <c r="AW2191" s="12"/>
      <c r="AX2191" s="12"/>
      <c r="AY2191" s="12"/>
      <c r="AZ2191" s="12"/>
      <c r="BA2191" s="12"/>
      <c r="BB2191" s="12"/>
      <c r="BC2191" s="12"/>
      <c r="BE2191" s="12"/>
      <c r="BF2191" s="12"/>
      <c r="BG2191" s="12"/>
      <c r="BH2191" s="12"/>
      <c r="BI2191" s="12"/>
      <c r="BJ2191" s="12"/>
      <c r="BK2191" s="12"/>
    </row>
    <row r="2192" spans="33:63" x14ac:dyDescent="0.15">
      <c r="AG2192" s="12"/>
      <c r="AH2192" s="12"/>
      <c r="AI2192" s="12"/>
      <c r="AJ2192" s="12"/>
      <c r="AK2192" s="12"/>
      <c r="AL2192" s="12"/>
      <c r="AM2192" s="12"/>
      <c r="AN2192" s="12"/>
      <c r="AO2192" s="12"/>
      <c r="AP2192" s="12"/>
      <c r="AQ2192" s="12"/>
      <c r="AR2192" s="12"/>
      <c r="AS2192" s="12"/>
      <c r="AT2192" s="12"/>
      <c r="AU2192" s="12"/>
      <c r="AV2192" s="12"/>
      <c r="AW2192" s="12"/>
      <c r="AX2192" s="12"/>
      <c r="AY2192" s="12"/>
      <c r="AZ2192" s="12"/>
      <c r="BA2192" s="12"/>
      <c r="BB2192" s="12"/>
      <c r="BC2192" s="12"/>
      <c r="BE2192" s="12"/>
      <c r="BF2192" s="12"/>
      <c r="BG2192" s="12"/>
      <c r="BH2192" s="12"/>
      <c r="BI2192" s="12"/>
      <c r="BJ2192" s="12"/>
      <c r="BK2192" s="12"/>
    </row>
    <row r="2193" spans="33:63" x14ac:dyDescent="0.15">
      <c r="AG2193" s="12"/>
      <c r="AH2193" s="12"/>
      <c r="AI2193" s="12"/>
      <c r="AJ2193" s="12"/>
      <c r="AK2193" s="12"/>
      <c r="AL2193" s="12"/>
      <c r="AM2193" s="12"/>
      <c r="AN2193" s="12"/>
      <c r="AO2193" s="12"/>
      <c r="AP2193" s="12"/>
      <c r="AQ2193" s="12"/>
      <c r="AR2193" s="12"/>
      <c r="AS2193" s="12"/>
      <c r="AT2193" s="12"/>
      <c r="AU2193" s="12"/>
      <c r="AV2193" s="12"/>
      <c r="AW2193" s="12"/>
      <c r="AX2193" s="12"/>
      <c r="AY2193" s="12"/>
      <c r="AZ2193" s="12"/>
      <c r="BA2193" s="12"/>
      <c r="BB2193" s="12"/>
      <c r="BC2193" s="12"/>
      <c r="BE2193" s="12"/>
      <c r="BF2193" s="12"/>
      <c r="BG2193" s="12"/>
      <c r="BH2193" s="12"/>
      <c r="BI2193" s="12"/>
      <c r="BJ2193" s="12"/>
      <c r="BK2193" s="12"/>
    </row>
    <row r="2194" spans="33:63" x14ac:dyDescent="0.15">
      <c r="AG2194" s="12"/>
      <c r="AH2194" s="12"/>
      <c r="AI2194" s="12"/>
      <c r="AJ2194" s="12"/>
      <c r="AK2194" s="12"/>
      <c r="AL2194" s="12"/>
      <c r="AM2194" s="12"/>
      <c r="AN2194" s="12"/>
      <c r="AO2194" s="12"/>
      <c r="AP2194" s="12"/>
      <c r="AQ2194" s="12"/>
      <c r="AR2194" s="12"/>
      <c r="AS2194" s="12"/>
      <c r="AT2194" s="12"/>
      <c r="AU2194" s="12"/>
      <c r="AV2194" s="12"/>
      <c r="AW2194" s="12"/>
      <c r="AX2194" s="12"/>
      <c r="AY2194" s="12"/>
      <c r="AZ2194" s="12"/>
      <c r="BA2194" s="12"/>
      <c r="BB2194" s="12"/>
      <c r="BC2194" s="12"/>
      <c r="BE2194" s="12"/>
      <c r="BF2194" s="12"/>
      <c r="BG2194" s="12"/>
      <c r="BH2194" s="12"/>
      <c r="BI2194" s="12"/>
      <c r="BJ2194" s="12"/>
      <c r="BK2194" s="12"/>
    </row>
    <row r="2195" spans="33:63" x14ac:dyDescent="0.15">
      <c r="AG2195" s="12"/>
      <c r="AH2195" s="12"/>
      <c r="AI2195" s="12"/>
      <c r="AJ2195" s="12"/>
      <c r="AK2195" s="12"/>
      <c r="AL2195" s="12"/>
      <c r="AM2195" s="12"/>
      <c r="AN2195" s="12"/>
      <c r="AO2195" s="12"/>
      <c r="AP2195" s="12"/>
      <c r="AQ2195" s="12"/>
      <c r="AR2195" s="12"/>
      <c r="AS2195" s="12"/>
      <c r="AT2195" s="12"/>
      <c r="AU2195" s="12"/>
      <c r="AV2195" s="12"/>
      <c r="AW2195" s="12"/>
      <c r="AX2195" s="12"/>
      <c r="AY2195" s="12"/>
      <c r="AZ2195" s="12"/>
      <c r="BA2195" s="12"/>
      <c r="BB2195" s="12"/>
      <c r="BC2195" s="12"/>
      <c r="BE2195" s="12"/>
      <c r="BF2195" s="12"/>
      <c r="BG2195" s="12"/>
      <c r="BH2195" s="12"/>
      <c r="BI2195" s="12"/>
      <c r="BJ2195" s="12"/>
      <c r="BK2195" s="12"/>
    </row>
    <row r="2196" spans="33:63" x14ac:dyDescent="0.15">
      <c r="AG2196" s="12"/>
      <c r="AH2196" s="12"/>
      <c r="AI2196" s="12"/>
      <c r="AJ2196" s="12"/>
      <c r="AK2196" s="12"/>
      <c r="AL2196" s="12"/>
      <c r="AM2196" s="12"/>
      <c r="AN2196" s="12"/>
      <c r="AO2196" s="12"/>
      <c r="AP2196" s="12"/>
      <c r="AQ2196" s="12"/>
      <c r="AR2196" s="12"/>
      <c r="AS2196" s="12"/>
      <c r="AT2196" s="12"/>
      <c r="AU2196" s="12"/>
      <c r="AV2196" s="12"/>
      <c r="AW2196" s="12"/>
      <c r="AX2196" s="12"/>
      <c r="AY2196" s="12"/>
      <c r="AZ2196" s="12"/>
      <c r="BA2196" s="12"/>
      <c r="BB2196" s="12"/>
      <c r="BC2196" s="12"/>
      <c r="BE2196" s="12"/>
      <c r="BF2196" s="12"/>
      <c r="BG2196" s="12"/>
      <c r="BH2196" s="12"/>
      <c r="BI2196" s="12"/>
      <c r="BJ2196" s="12"/>
      <c r="BK2196" s="12"/>
    </row>
    <row r="2197" spans="33:63" x14ac:dyDescent="0.15">
      <c r="AG2197" s="12"/>
      <c r="AH2197" s="12"/>
      <c r="AI2197" s="12"/>
      <c r="AJ2197" s="12"/>
      <c r="AK2197" s="12"/>
      <c r="AL2197" s="12"/>
      <c r="AM2197" s="12"/>
      <c r="AN2197" s="12"/>
      <c r="AO2197" s="12"/>
      <c r="AP2197" s="12"/>
      <c r="AQ2197" s="12"/>
      <c r="AR2197" s="12"/>
      <c r="AS2197" s="12"/>
      <c r="AT2197" s="12"/>
      <c r="AU2197" s="12"/>
      <c r="AV2197" s="12"/>
      <c r="AW2197" s="12"/>
      <c r="AX2197" s="12"/>
      <c r="AY2197" s="12"/>
      <c r="AZ2197" s="12"/>
      <c r="BA2197" s="12"/>
      <c r="BB2197" s="12"/>
      <c r="BC2197" s="12"/>
      <c r="BE2197" s="12"/>
      <c r="BF2197" s="12"/>
      <c r="BG2197" s="12"/>
      <c r="BH2197" s="12"/>
      <c r="BI2197" s="12"/>
      <c r="BJ2197" s="12"/>
      <c r="BK2197" s="12"/>
    </row>
    <row r="2198" spans="33:63" x14ac:dyDescent="0.15">
      <c r="AG2198" s="12"/>
      <c r="AH2198" s="12"/>
      <c r="AI2198" s="12"/>
      <c r="AJ2198" s="12"/>
      <c r="AK2198" s="12"/>
      <c r="AL2198" s="12"/>
      <c r="AM2198" s="12"/>
      <c r="AN2198" s="12"/>
      <c r="AO2198" s="12"/>
      <c r="AP2198" s="12"/>
      <c r="AQ2198" s="12"/>
      <c r="AR2198" s="12"/>
      <c r="AS2198" s="12"/>
      <c r="AT2198" s="12"/>
      <c r="AU2198" s="12"/>
      <c r="AV2198" s="12"/>
      <c r="AW2198" s="12"/>
      <c r="AX2198" s="12"/>
      <c r="AY2198" s="12"/>
      <c r="AZ2198" s="12"/>
      <c r="BA2198" s="12"/>
      <c r="BB2198" s="12"/>
      <c r="BC2198" s="12"/>
      <c r="BE2198" s="12"/>
      <c r="BF2198" s="12"/>
      <c r="BG2198" s="12"/>
      <c r="BH2198" s="12"/>
      <c r="BI2198" s="12"/>
      <c r="BJ2198" s="12"/>
      <c r="BK2198" s="12"/>
    </row>
    <row r="2199" spans="33:63" x14ac:dyDescent="0.15">
      <c r="AG2199" s="12"/>
      <c r="AH2199" s="12"/>
      <c r="AI2199" s="12"/>
      <c r="AJ2199" s="12"/>
      <c r="AK2199" s="12"/>
      <c r="AL2199" s="12"/>
      <c r="AM2199" s="12"/>
      <c r="AN2199" s="12"/>
      <c r="AO2199" s="12"/>
      <c r="AP2199" s="12"/>
      <c r="AQ2199" s="12"/>
      <c r="AR2199" s="12"/>
      <c r="AS2199" s="12"/>
      <c r="AT2199" s="12"/>
      <c r="AU2199" s="12"/>
      <c r="AV2199" s="12"/>
      <c r="AW2199" s="12"/>
      <c r="AX2199" s="12"/>
      <c r="AY2199" s="12"/>
      <c r="AZ2199" s="12"/>
      <c r="BA2199" s="12"/>
      <c r="BB2199" s="12"/>
      <c r="BC2199" s="12"/>
      <c r="BE2199" s="12"/>
      <c r="BF2199" s="12"/>
      <c r="BG2199" s="12"/>
      <c r="BH2199" s="12"/>
      <c r="BI2199" s="12"/>
      <c r="BJ2199" s="12"/>
      <c r="BK2199" s="12"/>
    </row>
    <row r="2200" spans="33:63" x14ac:dyDescent="0.15">
      <c r="AG2200" s="12"/>
      <c r="AH2200" s="12"/>
      <c r="AI2200" s="12"/>
      <c r="AJ2200" s="12"/>
      <c r="AK2200" s="12"/>
      <c r="AL2200" s="12"/>
      <c r="AM2200" s="12"/>
      <c r="AN2200" s="12"/>
      <c r="AO2200" s="12"/>
      <c r="AP2200" s="12"/>
      <c r="AQ2200" s="12"/>
      <c r="AR2200" s="12"/>
      <c r="AS2200" s="12"/>
      <c r="AT2200" s="12"/>
      <c r="AU2200" s="12"/>
      <c r="AV2200" s="12"/>
      <c r="AW2200" s="12"/>
      <c r="AX2200" s="12"/>
      <c r="AY2200" s="12"/>
      <c r="AZ2200" s="12"/>
      <c r="BA2200" s="12"/>
      <c r="BB2200" s="12"/>
      <c r="BC2200" s="12"/>
      <c r="BE2200" s="12"/>
      <c r="BF2200" s="12"/>
      <c r="BG2200" s="12"/>
      <c r="BH2200" s="12"/>
      <c r="BI2200" s="12"/>
      <c r="BJ2200" s="12"/>
      <c r="BK2200" s="12"/>
    </row>
    <row r="2201" spans="33:63" x14ac:dyDescent="0.15">
      <c r="AG2201" s="12"/>
      <c r="AH2201" s="12"/>
      <c r="AI2201" s="12"/>
      <c r="AJ2201" s="12"/>
      <c r="AK2201" s="12"/>
      <c r="AL2201" s="12"/>
      <c r="AM2201" s="12"/>
      <c r="AN2201" s="12"/>
      <c r="AO2201" s="12"/>
      <c r="AP2201" s="12"/>
      <c r="AQ2201" s="12"/>
      <c r="AR2201" s="12"/>
      <c r="AS2201" s="12"/>
      <c r="AT2201" s="12"/>
      <c r="AU2201" s="12"/>
      <c r="AV2201" s="12"/>
      <c r="AW2201" s="12"/>
      <c r="AX2201" s="12"/>
      <c r="AY2201" s="12"/>
      <c r="AZ2201" s="12"/>
      <c r="BA2201" s="12"/>
      <c r="BB2201" s="12"/>
      <c r="BC2201" s="12"/>
      <c r="BE2201" s="12"/>
      <c r="BF2201" s="12"/>
      <c r="BG2201" s="12"/>
      <c r="BH2201" s="12"/>
      <c r="BI2201" s="12"/>
      <c r="BJ2201" s="12"/>
      <c r="BK2201" s="12"/>
    </row>
    <row r="2202" spans="33:63" x14ac:dyDescent="0.15">
      <c r="AG2202" s="12"/>
      <c r="AH2202" s="12"/>
      <c r="AI2202" s="12"/>
      <c r="AJ2202" s="12"/>
      <c r="AK2202" s="12"/>
      <c r="AL2202" s="12"/>
      <c r="AM2202" s="12"/>
      <c r="AN2202" s="12"/>
      <c r="AO2202" s="12"/>
      <c r="AP2202" s="12"/>
      <c r="AQ2202" s="12"/>
      <c r="AR2202" s="12"/>
      <c r="AS2202" s="12"/>
      <c r="AT2202" s="12"/>
      <c r="AU2202" s="12"/>
      <c r="AV2202" s="12"/>
      <c r="AW2202" s="12"/>
      <c r="AX2202" s="12"/>
      <c r="AY2202" s="12"/>
      <c r="AZ2202" s="12"/>
      <c r="BA2202" s="12"/>
      <c r="BB2202" s="12"/>
      <c r="BC2202" s="12"/>
      <c r="BE2202" s="12"/>
      <c r="BF2202" s="12"/>
      <c r="BG2202" s="12"/>
      <c r="BH2202" s="12"/>
      <c r="BI2202" s="12"/>
      <c r="BJ2202" s="12"/>
      <c r="BK2202" s="12"/>
    </row>
    <row r="2203" spans="33:63" x14ac:dyDescent="0.15">
      <c r="AG2203" s="12"/>
      <c r="AH2203" s="12"/>
      <c r="AI2203" s="12"/>
      <c r="AJ2203" s="12"/>
      <c r="AK2203" s="12"/>
      <c r="AL2203" s="12"/>
      <c r="AM2203" s="12"/>
      <c r="AN2203" s="12"/>
      <c r="AO2203" s="12"/>
      <c r="AP2203" s="12"/>
      <c r="AQ2203" s="12"/>
      <c r="AR2203" s="12"/>
      <c r="AS2203" s="12"/>
      <c r="AT2203" s="12"/>
      <c r="AU2203" s="12"/>
      <c r="AV2203" s="12"/>
      <c r="AW2203" s="12"/>
      <c r="AX2203" s="12"/>
      <c r="AY2203" s="12"/>
      <c r="AZ2203" s="12"/>
      <c r="BA2203" s="12"/>
      <c r="BB2203" s="12"/>
      <c r="BC2203" s="12"/>
      <c r="BE2203" s="12"/>
      <c r="BF2203" s="12"/>
      <c r="BG2203" s="12"/>
      <c r="BH2203" s="12"/>
      <c r="BI2203" s="12"/>
      <c r="BJ2203" s="12"/>
      <c r="BK2203" s="12"/>
    </row>
    <row r="2204" spans="33:63" x14ac:dyDescent="0.15">
      <c r="AG2204" s="12"/>
      <c r="AH2204" s="12"/>
      <c r="AI2204" s="12"/>
      <c r="AJ2204" s="12"/>
      <c r="AK2204" s="12"/>
      <c r="AL2204" s="12"/>
      <c r="AM2204" s="12"/>
      <c r="AN2204" s="12"/>
      <c r="AO2204" s="12"/>
      <c r="AP2204" s="12"/>
      <c r="AQ2204" s="12"/>
      <c r="AR2204" s="12"/>
      <c r="AS2204" s="12"/>
      <c r="AT2204" s="12"/>
      <c r="AU2204" s="12"/>
      <c r="AV2204" s="12"/>
      <c r="AW2204" s="12"/>
      <c r="AX2204" s="12"/>
      <c r="AY2204" s="12"/>
      <c r="AZ2204" s="12"/>
      <c r="BA2204" s="12"/>
      <c r="BB2204" s="12"/>
      <c r="BC2204" s="12"/>
      <c r="BE2204" s="12"/>
      <c r="BF2204" s="12"/>
      <c r="BG2204" s="12"/>
      <c r="BH2204" s="12"/>
      <c r="BI2204" s="12"/>
      <c r="BJ2204" s="12"/>
      <c r="BK2204" s="12"/>
    </row>
    <row r="2205" spans="33:63" x14ac:dyDescent="0.15">
      <c r="AG2205" s="12"/>
      <c r="AH2205" s="12"/>
      <c r="AI2205" s="12"/>
      <c r="AJ2205" s="12"/>
      <c r="AK2205" s="12"/>
      <c r="AL2205" s="12"/>
      <c r="AM2205" s="12"/>
      <c r="AN2205" s="12"/>
      <c r="AO2205" s="12"/>
      <c r="AP2205" s="12"/>
      <c r="AQ2205" s="12"/>
      <c r="AR2205" s="12"/>
      <c r="AS2205" s="12"/>
      <c r="AT2205" s="12"/>
      <c r="AU2205" s="12"/>
      <c r="AV2205" s="12"/>
      <c r="AW2205" s="12"/>
      <c r="AX2205" s="12"/>
      <c r="AY2205" s="12"/>
      <c r="AZ2205" s="12"/>
      <c r="BA2205" s="12"/>
      <c r="BB2205" s="12"/>
      <c r="BC2205" s="12"/>
      <c r="BE2205" s="12"/>
      <c r="BF2205" s="12"/>
      <c r="BG2205" s="12"/>
      <c r="BH2205" s="12"/>
      <c r="BI2205" s="12"/>
      <c r="BJ2205" s="12"/>
      <c r="BK2205" s="12"/>
    </row>
    <row r="2206" spans="33:63" x14ac:dyDescent="0.15">
      <c r="AG2206" s="12"/>
      <c r="AH2206" s="12"/>
      <c r="AI2206" s="12"/>
      <c r="AJ2206" s="12"/>
      <c r="AK2206" s="12"/>
      <c r="AL2206" s="12"/>
      <c r="AM2206" s="12"/>
      <c r="AN2206" s="12"/>
      <c r="AO2206" s="12"/>
      <c r="AP2206" s="12"/>
      <c r="AQ2206" s="12"/>
      <c r="AR2206" s="12"/>
      <c r="AS2206" s="12"/>
      <c r="AT2206" s="12"/>
      <c r="AU2206" s="12"/>
      <c r="AV2206" s="12"/>
      <c r="AW2206" s="12"/>
      <c r="AX2206" s="12"/>
      <c r="AY2206" s="12"/>
      <c r="AZ2206" s="12"/>
      <c r="BA2206" s="12"/>
      <c r="BB2206" s="12"/>
      <c r="BC2206" s="12"/>
      <c r="BE2206" s="12"/>
      <c r="BF2206" s="12"/>
      <c r="BG2206" s="12"/>
      <c r="BH2206" s="12"/>
      <c r="BI2206" s="12"/>
      <c r="BJ2206" s="12"/>
      <c r="BK2206" s="12"/>
    </row>
    <row r="2207" spans="33:63" x14ac:dyDescent="0.15">
      <c r="AG2207" s="12"/>
      <c r="AH2207" s="12"/>
      <c r="AI2207" s="12"/>
      <c r="AJ2207" s="12"/>
      <c r="AK2207" s="12"/>
      <c r="AL2207" s="12"/>
      <c r="AM2207" s="12"/>
      <c r="AN2207" s="12"/>
      <c r="AO2207" s="12"/>
      <c r="AP2207" s="12"/>
      <c r="AQ2207" s="12"/>
      <c r="AR2207" s="12"/>
      <c r="AS2207" s="12"/>
      <c r="AT2207" s="12"/>
      <c r="AU2207" s="12"/>
      <c r="AV2207" s="12"/>
      <c r="AW2207" s="12"/>
      <c r="AX2207" s="12"/>
      <c r="AY2207" s="12"/>
      <c r="AZ2207" s="12"/>
      <c r="BA2207" s="12"/>
      <c r="BB2207" s="12"/>
      <c r="BC2207" s="12"/>
      <c r="BE2207" s="12"/>
      <c r="BF2207" s="12"/>
      <c r="BG2207" s="12"/>
      <c r="BH2207" s="12"/>
      <c r="BI2207" s="12"/>
      <c r="BJ2207" s="12"/>
      <c r="BK2207" s="12"/>
    </row>
    <row r="2208" spans="33:63" x14ac:dyDescent="0.15">
      <c r="AG2208" s="12"/>
      <c r="AH2208" s="12"/>
      <c r="AI2208" s="12"/>
      <c r="AJ2208" s="12"/>
      <c r="AK2208" s="12"/>
      <c r="AL2208" s="12"/>
      <c r="AM2208" s="12"/>
      <c r="AN2208" s="12"/>
      <c r="AO2208" s="12"/>
      <c r="AP2208" s="12"/>
      <c r="AQ2208" s="12"/>
      <c r="AR2208" s="12"/>
      <c r="AS2208" s="12"/>
      <c r="AT2208" s="12"/>
      <c r="AU2208" s="12"/>
      <c r="AV2208" s="12"/>
      <c r="AW2208" s="12"/>
      <c r="AX2208" s="12"/>
      <c r="AY2208" s="12"/>
      <c r="AZ2208" s="12"/>
      <c r="BA2208" s="12"/>
      <c r="BB2208" s="12"/>
      <c r="BC2208" s="12"/>
      <c r="BE2208" s="12"/>
      <c r="BF2208" s="12"/>
      <c r="BG2208" s="12"/>
      <c r="BH2208" s="12"/>
      <c r="BI2208" s="12"/>
      <c r="BJ2208" s="12"/>
      <c r="BK2208" s="12"/>
    </row>
    <row r="2209" spans="33:63" x14ac:dyDescent="0.15">
      <c r="AG2209" s="12"/>
      <c r="AH2209" s="12"/>
      <c r="AI2209" s="12"/>
      <c r="AJ2209" s="12"/>
      <c r="AK2209" s="12"/>
      <c r="AL2209" s="12"/>
      <c r="AM2209" s="12"/>
      <c r="AN2209" s="12"/>
      <c r="AO2209" s="12"/>
      <c r="AP2209" s="12"/>
      <c r="AQ2209" s="12"/>
      <c r="AR2209" s="12"/>
      <c r="AS2209" s="12"/>
      <c r="AT2209" s="12"/>
      <c r="AU2209" s="12"/>
      <c r="AV2209" s="12"/>
      <c r="AW2209" s="12"/>
      <c r="AX2209" s="12"/>
      <c r="AY2209" s="12"/>
      <c r="AZ2209" s="12"/>
      <c r="BA2209" s="12"/>
      <c r="BB2209" s="12"/>
      <c r="BC2209" s="12"/>
      <c r="BE2209" s="12"/>
      <c r="BF2209" s="12"/>
      <c r="BG2209" s="12"/>
      <c r="BH2209" s="12"/>
      <c r="BI2209" s="12"/>
      <c r="BJ2209" s="12"/>
      <c r="BK2209" s="12"/>
    </row>
    <row r="2210" spans="33:63" x14ac:dyDescent="0.15">
      <c r="AG2210" s="12"/>
      <c r="AH2210" s="12"/>
      <c r="AI2210" s="12"/>
      <c r="AJ2210" s="12"/>
      <c r="AK2210" s="12"/>
      <c r="AL2210" s="12"/>
      <c r="AM2210" s="12"/>
      <c r="AN2210" s="12"/>
      <c r="AO2210" s="12"/>
      <c r="AP2210" s="12"/>
      <c r="AQ2210" s="12"/>
      <c r="AR2210" s="12"/>
      <c r="AS2210" s="12"/>
      <c r="AT2210" s="12"/>
      <c r="AU2210" s="12"/>
      <c r="AV2210" s="12"/>
      <c r="AW2210" s="12"/>
      <c r="AX2210" s="12"/>
      <c r="AY2210" s="12"/>
      <c r="AZ2210" s="12"/>
      <c r="BA2210" s="12"/>
      <c r="BB2210" s="12"/>
      <c r="BC2210" s="12"/>
      <c r="BE2210" s="12"/>
      <c r="BF2210" s="12"/>
      <c r="BG2210" s="12"/>
      <c r="BH2210" s="12"/>
      <c r="BI2210" s="12"/>
      <c r="BJ2210" s="12"/>
      <c r="BK2210" s="12"/>
    </row>
    <row r="2211" spans="33:63" x14ac:dyDescent="0.15">
      <c r="AG2211" s="12"/>
      <c r="AH2211" s="12"/>
      <c r="AI2211" s="12"/>
      <c r="AJ2211" s="12"/>
      <c r="AK2211" s="12"/>
      <c r="AL2211" s="12"/>
      <c r="AM2211" s="12"/>
      <c r="AN2211" s="12"/>
      <c r="AO2211" s="12"/>
      <c r="AP2211" s="12"/>
      <c r="AQ2211" s="12"/>
      <c r="AR2211" s="12"/>
      <c r="AS2211" s="12"/>
      <c r="AT2211" s="12"/>
      <c r="AU2211" s="12"/>
      <c r="AV2211" s="12"/>
      <c r="AW2211" s="12"/>
      <c r="AX2211" s="12"/>
      <c r="AY2211" s="12"/>
      <c r="AZ2211" s="12"/>
      <c r="BA2211" s="12"/>
      <c r="BB2211" s="12"/>
      <c r="BC2211" s="12"/>
      <c r="BE2211" s="12"/>
      <c r="BF2211" s="12"/>
      <c r="BG2211" s="12"/>
      <c r="BH2211" s="12"/>
      <c r="BI2211" s="12"/>
      <c r="BJ2211" s="12"/>
      <c r="BK2211" s="12"/>
    </row>
    <row r="2212" spans="33:63" x14ac:dyDescent="0.15">
      <c r="AG2212" s="12"/>
      <c r="AH2212" s="12"/>
      <c r="AI2212" s="12"/>
      <c r="AJ2212" s="12"/>
      <c r="AK2212" s="12"/>
      <c r="AL2212" s="12"/>
      <c r="AM2212" s="12"/>
      <c r="AN2212" s="12"/>
      <c r="AO2212" s="12"/>
      <c r="AP2212" s="12"/>
      <c r="AQ2212" s="12"/>
      <c r="AR2212" s="12"/>
      <c r="AS2212" s="12"/>
      <c r="AT2212" s="12"/>
      <c r="AU2212" s="12"/>
      <c r="AV2212" s="12"/>
      <c r="AW2212" s="12"/>
      <c r="AX2212" s="12"/>
      <c r="AY2212" s="12"/>
      <c r="AZ2212" s="12"/>
      <c r="BA2212" s="12"/>
      <c r="BB2212" s="12"/>
      <c r="BC2212" s="12"/>
      <c r="BE2212" s="12"/>
      <c r="BF2212" s="12"/>
      <c r="BG2212" s="12"/>
      <c r="BH2212" s="12"/>
      <c r="BI2212" s="12"/>
      <c r="BJ2212" s="12"/>
      <c r="BK2212" s="12"/>
    </row>
    <row r="2213" spans="33:63" x14ac:dyDescent="0.15">
      <c r="AG2213" s="12"/>
      <c r="AH2213" s="12"/>
      <c r="AI2213" s="12"/>
      <c r="AJ2213" s="12"/>
      <c r="AK2213" s="12"/>
      <c r="AL2213" s="12"/>
      <c r="AM2213" s="12"/>
      <c r="AN2213" s="12"/>
      <c r="AO2213" s="12"/>
      <c r="AP2213" s="12"/>
      <c r="AQ2213" s="12"/>
      <c r="AR2213" s="12"/>
      <c r="AS2213" s="12"/>
      <c r="AT2213" s="12"/>
      <c r="AU2213" s="12"/>
      <c r="AV2213" s="12"/>
      <c r="AW2213" s="12"/>
      <c r="AX2213" s="12"/>
      <c r="AY2213" s="12"/>
      <c r="AZ2213" s="12"/>
      <c r="BA2213" s="12"/>
      <c r="BB2213" s="12"/>
      <c r="BC2213" s="12"/>
      <c r="BE2213" s="12"/>
      <c r="BF2213" s="12"/>
      <c r="BG2213" s="12"/>
      <c r="BH2213" s="12"/>
      <c r="BI2213" s="12"/>
      <c r="BJ2213" s="12"/>
      <c r="BK2213" s="12"/>
    </row>
    <row r="2214" spans="33:63" x14ac:dyDescent="0.15">
      <c r="AG2214" s="12"/>
      <c r="AH2214" s="12"/>
      <c r="AI2214" s="12"/>
      <c r="AJ2214" s="12"/>
      <c r="AK2214" s="12"/>
      <c r="AL2214" s="12"/>
      <c r="AM2214" s="12"/>
      <c r="AN2214" s="12"/>
      <c r="AO2214" s="12"/>
      <c r="AP2214" s="12"/>
      <c r="AQ2214" s="12"/>
      <c r="AR2214" s="12"/>
      <c r="AS2214" s="12"/>
      <c r="AT2214" s="12"/>
      <c r="AU2214" s="12"/>
      <c r="AV2214" s="12"/>
      <c r="AW2214" s="12"/>
      <c r="AX2214" s="12"/>
      <c r="AY2214" s="12"/>
      <c r="AZ2214" s="12"/>
      <c r="BA2214" s="12"/>
      <c r="BB2214" s="12"/>
      <c r="BC2214" s="12"/>
      <c r="BE2214" s="12"/>
      <c r="BF2214" s="12"/>
      <c r="BG2214" s="12"/>
      <c r="BH2214" s="12"/>
      <c r="BI2214" s="12"/>
      <c r="BJ2214" s="12"/>
      <c r="BK2214" s="12"/>
    </row>
    <row r="2215" spans="33:63" x14ac:dyDescent="0.15">
      <c r="AG2215" s="12"/>
      <c r="AH2215" s="12"/>
      <c r="AI2215" s="12"/>
      <c r="AJ2215" s="12"/>
      <c r="AK2215" s="12"/>
      <c r="AL2215" s="12"/>
      <c r="AM2215" s="12"/>
      <c r="AN2215" s="12"/>
      <c r="AO2215" s="12"/>
      <c r="AP2215" s="12"/>
      <c r="AQ2215" s="12"/>
      <c r="AR2215" s="12"/>
      <c r="AS2215" s="12"/>
      <c r="AT2215" s="12"/>
      <c r="AU2215" s="12"/>
      <c r="AV2215" s="12"/>
      <c r="AW2215" s="12"/>
      <c r="AX2215" s="12"/>
      <c r="AY2215" s="12"/>
      <c r="AZ2215" s="12"/>
      <c r="BA2215" s="12"/>
      <c r="BB2215" s="12"/>
      <c r="BC2215" s="12"/>
      <c r="BE2215" s="12"/>
      <c r="BF2215" s="12"/>
      <c r="BG2215" s="12"/>
      <c r="BH2215" s="12"/>
      <c r="BI2215" s="12"/>
      <c r="BJ2215" s="12"/>
      <c r="BK2215" s="12"/>
    </row>
    <row r="2216" spans="33:63" x14ac:dyDescent="0.15">
      <c r="AG2216" s="12"/>
      <c r="AH2216" s="12"/>
      <c r="AI2216" s="12"/>
      <c r="AJ2216" s="12"/>
      <c r="AK2216" s="12"/>
      <c r="AL2216" s="12"/>
      <c r="AM2216" s="12"/>
      <c r="AN2216" s="12"/>
      <c r="AO2216" s="12"/>
      <c r="AP2216" s="12"/>
      <c r="AQ2216" s="12"/>
      <c r="AR2216" s="12"/>
      <c r="AS2216" s="12"/>
      <c r="AT2216" s="12"/>
      <c r="AU2216" s="12"/>
      <c r="AV2216" s="12"/>
      <c r="AW2216" s="12"/>
      <c r="AX2216" s="12"/>
      <c r="AY2216" s="12"/>
      <c r="AZ2216" s="12"/>
      <c r="BA2216" s="12"/>
      <c r="BB2216" s="12"/>
      <c r="BC2216" s="12"/>
      <c r="BE2216" s="12"/>
      <c r="BF2216" s="12"/>
      <c r="BG2216" s="12"/>
      <c r="BH2216" s="12"/>
      <c r="BI2216" s="12"/>
      <c r="BJ2216" s="12"/>
      <c r="BK2216" s="12"/>
    </row>
    <row r="2217" spans="33:63" x14ac:dyDescent="0.15">
      <c r="AG2217" s="12"/>
      <c r="AH2217" s="12"/>
      <c r="AI2217" s="12"/>
      <c r="AJ2217" s="12"/>
      <c r="AK2217" s="12"/>
      <c r="AL2217" s="12"/>
      <c r="AM2217" s="12"/>
      <c r="AN2217" s="12"/>
      <c r="AO2217" s="12"/>
      <c r="AP2217" s="12"/>
      <c r="AQ2217" s="12"/>
      <c r="AR2217" s="12"/>
      <c r="AS2217" s="12"/>
      <c r="AT2217" s="12"/>
      <c r="AU2217" s="12"/>
      <c r="AV2217" s="12"/>
      <c r="AW2217" s="12"/>
      <c r="AX2217" s="12"/>
      <c r="AY2217" s="12"/>
      <c r="AZ2217" s="12"/>
      <c r="BA2217" s="12"/>
      <c r="BB2217" s="12"/>
      <c r="BC2217" s="12"/>
      <c r="BE2217" s="12"/>
      <c r="BF2217" s="12"/>
      <c r="BG2217" s="12"/>
      <c r="BH2217" s="12"/>
      <c r="BI2217" s="12"/>
      <c r="BJ2217" s="12"/>
      <c r="BK2217" s="12"/>
    </row>
    <row r="2218" spans="33:63" x14ac:dyDescent="0.15">
      <c r="AG2218" s="12"/>
      <c r="AH2218" s="12"/>
      <c r="AI2218" s="12"/>
      <c r="AJ2218" s="12"/>
      <c r="AK2218" s="12"/>
      <c r="AL2218" s="12"/>
      <c r="AM2218" s="12"/>
      <c r="AN2218" s="12"/>
      <c r="AO2218" s="12"/>
      <c r="AP2218" s="12"/>
      <c r="AQ2218" s="12"/>
      <c r="AR2218" s="12"/>
      <c r="AS2218" s="12"/>
      <c r="AT2218" s="12"/>
      <c r="AU2218" s="12"/>
      <c r="AV2218" s="12"/>
      <c r="AW2218" s="12"/>
      <c r="AX2218" s="12"/>
      <c r="AY2218" s="12"/>
      <c r="AZ2218" s="12"/>
      <c r="BA2218" s="12"/>
      <c r="BB2218" s="12"/>
      <c r="BC2218" s="12"/>
      <c r="BE2218" s="12"/>
      <c r="BF2218" s="12"/>
      <c r="BG2218" s="12"/>
      <c r="BH2218" s="12"/>
      <c r="BI2218" s="12"/>
      <c r="BJ2218" s="12"/>
      <c r="BK2218" s="12"/>
    </row>
    <row r="2219" spans="33:63" x14ac:dyDescent="0.15">
      <c r="AG2219" s="12"/>
      <c r="AH2219" s="12"/>
      <c r="AI2219" s="12"/>
      <c r="AJ2219" s="12"/>
      <c r="AK2219" s="12"/>
      <c r="AL2219" s="12"/>
      <c r="AM2219" s="12"/>
      <c r="AN2219" s="12"/>
      <c r="AO2219" s="12"/>
      <c r="AP2219" s="12"/>
      <c r="AQ2219" s="12"/>
      <c r="AR2219" s="12"/>
      <c r="AS2219" s="12"/>
      <c r="AT2219" s="12"/>
      <c r="AU2219" s="12"/>
      <c r="AV2219" s="12"/>
      <c r="AW2219" s="12"/>
      <c r="AX2219" s="12"/>
      <c r="AY2219" s="12"/>
      <c r="AZ2219" s="12"/>
      <c r="BA2219" s="12"/>
      <c r="BB2219" s="12"/>
      <c r="BC2219" s="12"/>
      <c r="BE2219" s="12"/>
      <c r="BF2219" s="12"/>
      <c r="BG2219" s="12"/>
      <c r="BH2219" s="12"/>
      <c r="BI2219" s="12"/>
      <c r="BJ2219" s="12"/>
      <c r="BK2219" s="12"/>
    </row>
    <row r="2220" spans="33:63" x14ac:dyDescent="0.15">
      <c r="AG2220" s="12"/>
      <c r="AH2220" s="12"/>
      <c r="AI2220" s="12"/>
      <c r="AJ2220" s="12"/>
      <c r="AK2220" s="12"/>
      <c r="AL2220" s="12"/>
      <c r="AM2220" s="12"/>
      <c r="AN2220" s="12"/>
      <c r="AO2220" s="12"/>
      <c r="AP2220" s="12"/>
      <c r="AQ2220" s="12"/>
      <c r="AR2220" s="12"/>
      <c r="AS2220" s="12"/>
      <c r="AT2220" s="12"/>
      <c r="AU2220" s="12"/>
      <c r="AV2220" s="12"/>
      <c r="AW2220" s="12"/>
      <c r="AX2220" s="12"/>
      <c r="AY2220" s="12"/>
      <c r="AZ2220" s="12"/>
      <c r="BA2220" s="12"/>
      <c r="BB2220" s="12"/>
      <c r="BC2220" s="12"/>
      <c r="BE2220" s="12"/>
      <c r="BF2220" s="12"/>
      <c r="BG2220" s="12"/>
      <c r="BH2220" s="12"/>
      <c r="BI2220" s="12"/>
      <c r="BJ2220" s="12"/>
      <c r="BK2220" s="12"/>
    </row>
    <row r="2221" spans="33:63" x14ac:dyDescent="0.15">
      <c r="AG2221" s="12"/>
      <c r="AH2221" s="12"/>
      <c r="AI2221" s="12"/>
      <c r="AJ2221" s="12"/>
      <c r="AK2221" s="12"/>
      <c r="AL2221" s="12"/>
      <c r="AM2221" s="12"/>
      <c r="AN2221" s="12"/>
      <c r="AO2221" s="12"/>
      <c r="AP2221" s="12"/>
      <c r="AQ2221" s="12"/>
      <c r="AR2221" s="12"/>
      <c r="AS2221" s="12"/>
      <c r="AT2221" s="12"/>
      <c r="AU2221" s="12"/>
      <c r="AV2221" s="12"/>
      <c r="AW2221" s="12"/>
      <c r="AX2221" s="12"/>
      <c r="AY2221" s="12"/>
      <c r="AZ2221" s="12"/>
      <c r="BA2221" s="12"/>
      <c r="BB2221" s="12"/>
      <c r="BC2221" s="12"/>
      <c r="BE2221" s="12"/>
      <c r="BF2221" s="12"/>
      <c r="BG2221" s="12"/>
      <c r="BH2221" s="12"/>
      <c r="BI2221" s="12"/>
      <c r="BJ2221" s="12"/>
      <c r="BK2221" s="12"/>
    </row>
    <row r="2222" spans="33:63" x14ac:dyDescent="0.15">
      <c r="AG2222" s="12"/>
      <c r="AH2222" s="12"/>
      <c r="AI2222" s="12"/>
      <c r="AJ2222" s="12"/>
      <c r="AK2222" s="12"/>
      <c r="AL2222" s="12"/>
      <c r="AM2222" s="12"/>
      <c r="AN2222" s="12"/>
      <c r="AO2222" s="12"/>
      <c r="AP2222" s="12"/>
      <c r="AQ2222" s="12"/>
      <c r="AR2222" s="12"/>
      <c r="AS2222" s="12"/>
      <c r="AT2222" s="12"/>
      <c r="AU2222" s="12"/>
      <c r="AV2222" s="12"/>
      <c r="AW2222" s="12"/>
      <c r="AX2222" s="12"/>
      <c r="AY2222" s="12"/>
      <c r="AZ2222" s="12"/>
      <c r="BA2222" s="12"/>
      <c r="BB2222" s="12"/>
      <c r="BC2222" s="12"/>
      <c r="BE2222" s="12"/>
      <c r="BF2222" s="12"/>
      <c r="BG2222" s="12"/>
      <c r="BH2222" s="12"/>
      <c r="BI2222" s="12"/>
      <c r="BJ2222" s="12"/>
      <c r="BK2222" s="12"/>
    </row>
    <row r="2223" spans="33:63" x14ac:dyDescent="0.15">
      <c r="AG2223" s="12"/>
      <c r="AH2223" s="12"/>
      <c r="AI2223" s="12"/>
      <c r="AJ2223" s="12"/>
      <c r="AK2223" s="12"/>
      <c r="AL2223" s="12"/>
      <c r="AM2223" s="12"/>
      <c r="AN2223" s="12"/>
      <c r="AO2223" s="12"/>
      <c r="AP2223" s="12"/>
      <c r="AQ2223" s="12"/>
      <c r="AR2223" s="12"/>
      <c r="AS2223" s="12"/>
      <c r="AT2223" s="12"/>
      <c r="AU2223" s="12"/>
      <c r="AV2223" s="12"/>
      <c r="AW2223" s="12"/>
      <c r="AX2223" s="12"/>
      <c r="AY2223" s="12"/>
      <c r="AZ2223" s="12"/>
      <c r="BA2223" s="12"/>
      <c r="BB2223" s="12"/>
      <c r="BC2223" s="12"/>
      <c r="BE2223" s="12"/>
      <c r="BF2223" s="12"/>
      <c r="BG2223" s="12"/>
      <c r="BH2223" s="12"/>
      <c r="BI2223" s="12"/>
      <c r="BJ2223" s="12"/>
      <c r="BK2223" s="12"/>
    </row>
    <row r="2224" spans="33:63" x14ac:dyDescent="0.15">
      <c r="AG2224" s="12"/>
      <c r="AH2224" s="12"/>
      <c r="AI2224" s="12"/>
      <c r="AJ2224" s="12"/>
      <c r="AK2224" s="12"/>
      <c r="AL2224" s="12"/>
      <c r="AM2224" s="12"/>
      <c r="AN2224" s="12"/>
      <c r="AO2224" s="12"/>
      <c r="AP2224" s="12"/>
      <c r="AQ2224" s="12"/>
      <c r="AR2224" s="12"/>
      <c r="AS2224" s="12"/>
      <c r="AT2224" s="12"/>
      <c r="AU2224" s="12"/>
      <c r="AV2224" s="12"/>
      <c r="AW2224" s="12"/>
      <c r="AX2224" s="12"/>
      <c r="AY2224" s="12"/>
      <c r="AZ2224" s="12"/>
      <c r="BA2224" s="12"/>
      <c r="BB2224" s="12"/>
      <c r="BC2224" s="12"/>
      <c r="BE2224" s="12"/>
      <c r="BF2224" s="12"/>
      <c r="BG2224" s="12"/>
      <c r="BH2224" s="12"/>
      <c r="BI2224" s="12"/>
      <c r="BJ2224" s="12"/>
      <c r="BK2224" s="12"/>
    </row>
    <row r="2225" spans="33:63" x14ac:dyDescent="0.15">
      <c r="AG2225" s="12"/>
      <c r="AH2225" s="12"/>
      <c r="AI2225" s="12"/>
      <c r="AJ2225" s="12"/>
      <c r="AK2225" s="12"/>
      <c r="AL2225" s="12"/>
      <c r="AM2225" s="12"/>
      <c r="AN2225" s="12"/>
      <c r="AO2225" s="12"/>
      <c r="AP2225" s="12"/>
      <c r="AQ2225" s="12"/>
      <c r="AR2225" s="12"/>
      <c r="AS2225" s="12"/>
      <c r="AT2225" s="12"/>
      <c r="AU2225" s="12"/>
      <c r="AV2225" s="12"/>
      <c r="AW2225" s="12"/>
      <c r="AX2225" s="12"/>
      <c r="AY2225" s="12"/>
      <c r="AZ2225" s="12"/>
      <c r="BA2225" s="12"/>
      <c r="BB2225" s="12"/>
      <c r="BC2225" s="12"/>
      <c r="BE2225" s="12"/>
      <c r="BF2225" s="12"/>
      <c r="BG2225" s="12"/>
      <c r="BH2225" s="12"/>
      <c r="BI2225" s="12"/>
      <c r="BJ2225" s="12"/>
      <c r="BK2225" s="12"/>
    </row>
    <row r="2226" spans="33:63" x14ac:dyDescent="0.15">
      <c r="AG2226" s="12"/>
      <c r="AH2226" s="12"/>
      <c r="AI2226" s="12"/>
      <c r="AJ2226" s="12"/>
      <c r="AK2226" s="12"/>
      <c r="AL2226" s="12"/>
      <c r="AM2226" s="12"/>
      <c r="AN2226" s="12"/>
      <c r="AO2226" s="12"/>
      <c r="AP2226" s="12"/>
      <c r="AQ2226" s="12"/>
      <c r="AR2226" s="12"/>
      <c r="AS2226" s="12"/>
      <c r="AT2226" s="12"/>
      <c r="AU2226" s="12"/>
      <c r="AV2226" s="12"/>
      <c r="AW2226" s="12"/>
      <c r="AX2226" s="12"/>
      <c r="AY2226" s="12"/>
      <c r="AZ2226" s="12"/>
      <c r="BA2226" s="12"/>
      <c r="BB2226" s="12"/>
      <c r="BC2226" s="12"/>
      <c r="BE2226" s="12"/>
      <c r="BF2226" s="12"/>
      <c r="BG2226" s="12"/>
      <c r="BH2226" s="12"/>
      <c r="BI2226" s="12"/>
      <c r="BJ2226" s="12"/>
      <c r="BK2226" s="12"/>
    </row>
    <row r="2227" spans="33:63" x14ac:dyDescent="0.15">
      <c r="AG2227" s="12"/>
      <c r="AH2227" s="12"/>
      <c r="AI2227" s="12"/>
      <c r="AJ2227" s="12"/>
      <c r="AK2227" s="12"/>
      <c r="AL2227" s="12"/>
      <c r="AM2227" s="12"/>
      <c r="AN2227" s="12"/>
      <c r="AO2227" s="12"/>
      <c r="AP2227" s="12"/>
      <c r="AQ2227" s="12"/>
      <c r="AR2227" s="12"/>
      <c r="AS2227" s="12"/>
      <c r="AT2227" s="12"/>
      <c r="AU2227" s="12"/>
      <c r="AV2227" s="12"/>
      <c r="AW2227" s="12"/>
      <c r="AX2227" s="12"/>
      <c r="AY2227" s="12"/>
      <c r="AZ2227" s="12"/>
      <c r="BA2227" s="12"/>
      <c r="BB2227" s="12"/>
      <c r="BC2227" s="12"/>
      <c r="BE2227" s="12"/>
      <c r="BF2227" s="12"/>
      <c r="BG2227" s="12"/>
      <c r="BH2227" s="12"/>
      <c r="BI2227" s="12"/>
      <c r="BJ2227" s="12"/>
      <c r="BK2227" s="12"/>
    </row>
    <row r="2228" spans="33:63" x14ac:dyDescent="0.15">
      <c r="AG2228" s="12"/>
      <c r="AH2228" s="12"/>
      <c r="AI2228" s="12"/>
      <c r="AJ2228" s="12"/>
      <c r="AK2228" s="12"/>
      <c r="AL2228" s="12"/>
      <c r="AM2228" s="12"/>
      <c r="AN2228" s="12"/>
      <c r="AO2228" s="12"/>
      <c r="AP2228" s="12"/>
      <c r="AQ2228" s="12"/>
      <c r="AR2228" s="12"/>
      <c r="AS2228" s="12"/>
      <c r="AT2228" s="12"/>
      <c r="AU2228" s="12"/>
      <c r="AV2228" s="12"/>
      <c r="AW2228" s="12"/>
      <c r="AX2228" s="12"/>
      <c r="AY2228" s="12"/>
      <c r="AZ2228" s="12"/>
      <c r="BA2228" s="12"/>
      <c r="BB2228" s="12"/>
      <c r="BC2228" s="12"/>
      <c r="BE2228" s="12"/>
      <c r="BF2228" s="12"/>
      <c r="BG2228" s="12"/>
      <c r="BH2228" s="12"/>
      <c r="BI2228" s="12"/>
      <c r="BJ2228" s="12"/>
      <c r="BK2228" s="12"/>
    </row>
    <row r="2229" spans="33:63" x14ac:dyDescent="0.15">
      <c r="AG2229" s="12"/>
      <c r="AH2229" s="12"/>
      <c r="AI2229" s="12"/>
      <c r="AJ2229" s="12"/>
      <c r="AK2229" s="12"/>
      <c r="AL2229" s="12"/>
      <c r="AM2229" s="12"/>
      <c r="AN2229" s="12"/>
      <c r="AO2229" s="12"/>
      <c r="AP2229" s="12"/>
      <c r="AQ2229" s="12"/>
      <c r="AR2229" s="12"/>
      <c r="AS2229" s="12"/>
      <c r="AT2229" s="12"/>
      <c r="AU2229" s="12"/>
      <c r="AV2229" s="12"/>
      <c r="AW2229" s="12"/>
      <c r="AX2229" s="12"/>
      <c r="AY2229" s="12"/>
      <c r="AZ2229" s="12"/>
      <c r="BA2229" s="12"/>
      <c r="BB2229" s="12"/>
      <c r="BC2229" s="12"/>
      <c r="BE2229" s="12"/>
      <c r="BF2229" s="12"/>
      <c r="BG2229" s="12"/>
      <c r="BH2229" s="12"/>
      <c r="BI2229" s="12"/>
      <c r="BJ2229" s="12"/>
      <c r="BK2229" s="12"/>
    </row>
    <row r="2230" spans="33:63" x14ac:dyDescent="0.15">
      <c r="AG2230" s="12"/>
      <c r="AH2230" s="12"/>
      <c r="AI2230" s="12"/>
      <c r="AJ2230" s="12"/>
      <c r="AK2230" s="12"/>
      <c r="AL2230" s="12"/>
      <c r="AM2230" s="12"/>
      <c r="AN2230" s="12"/>
      <c r="AO2230" s="12"/>
      <c r="AP2230" s="12"/>
      <c r="AQ2230" s="12"/>
      <c r="AR2230" s="12"/>
      <c r="AS2230" s="12"/>
      <c r="AT2230" s="12"/>
      <c r="AU2230" s="12"/>
      <c r="AV2230" s="12"/>
      <c r="AW2230" s="12"/>
      <c r="AX2230" s="12"/>
      <c r="AY2230" s="12"/>
      <c r="AZ2230" s="12"/>
      <c r="BA2230" s="12"/>
      <c r="BB2230" s="12"/>
      <c r="BC2230" s="12"/>
      <c r="BE2230" s="12"/>
      <c r="BF2230" s="12"/>
      <c r="BG2230" s="12"/>
      <c r="BH2230" s="12"/>
      <c r="BI2230" s="12"/>
      <c r="BJ2230" s="12"/>
      <c r="BK2230" s="12"/>
    </row>
    <row r="2231" spans="33:63" x14ac:dyDescent="0.15">
      <c r="AG2231" s="12"/>
      <c r="AH2231" s="12"/>
      <c r="AI2231" s="12"/>
      <c r="AJ2231" s="12"/>
      <c r="AK2231" s="12"/>
      <c r="AL2231" s="12"/>
      <c r="AM2231" s="12"/>
      <c r="AN2231" s="12"/>
      <c r="AO2231" s="12"/>
      <c r="AP2231" s="12"/>
      <c r="AQ2231" s="12"/>
      <c r="AR2231" s="12"/>
      <c r="AS2231" s="12"/>
      <c r="AT2231" s="12"/>
      <c r="AU2231" s="12"/>
      <c r="AV2231" s="12"/>
      <c r="AW2231" s="12"/>
      <c r="AX2231" s="12"/>
      <c r="AY2231" s="12"/>
      <c r="AZ2231" s="12"/>
      <c r="BA2231" s="12"/>
      <c r="BB2231" s="12"/>
      <c r="BC2231" s="12"/>
      <c r="BE2231" s="12"/>
      <c r="BF2231" s="12"/>
      <c r="BG2231" s="12"/>
      <c r="BH2231" s="12"/>
      <c r="BI2231" s="12"/>
      <c r="BJ2231" s="12"/>
      <c r="BK2231" s="12"/>
    </row>
    <row r="2232" spans="33:63" x14ac:dyDescent="0.15">
      <c r="AG2232" s="12"/>
      <c r="AH2232" s="12"/>
      <c r="AI2232" s="12"/>
      <c r="AJ2232" s="12"/>
      <c r="AK2232" s="12"/>
      <c r="AL2232" s="12"/>
      <c r="AM2232" s="12"/>
      <c r="AN2232" s="12"/>
      <c r="AO2232" s="12"/>
      <c r="AP2232" s="12"/>
      <c r="AQ2232" s="12"/>
      <c r="AR2232" s="12"/>
      <c r="AS2232" s="12"/>
      <c r="AT2232" s="12"/>
      <c r="AU2232" s="12"/>
      <c r="AV2232" s="12"/>
      <c r="AW2232" s="12"/>
      <c r="AX2232" s="12"/>
      <c r="AY2232" s="12"/>
      <c r="AZ2232" s="12"/>
      <c r="BA2232" s="12"/>
      <c r="BB2232" s="12"/>
      <c r="BC2232" s="12"/>
      <c r="BE2232" s="12"/>
      <c r="BF2232" s="12"/>
      <c r="BG2232" s="12"/>
      <c r="BH2232" s="12"/>
      <c r="BI2232" s="12"/>
      <c r="BJ2232" s="12"/>
      <c r="BK2232" s="12"/>
    </row>
    <row r="2233" spans="33:63" x14ac:dyDescent="0.15">
      <c r="AG2233" s="12"/>
      <c r="AH2233" s="12"/>
      <c r="AI2233" s="12"/>
      <c r="AJ2233" s="12"/>
      <c r="AK2233" s="12"/>
      <c r="AL2233" s="12"/>
      <c r="AM2233" s="12"/>
      <c r="AN2233" s="12"/>
      <c r="AO2233" s="12"/>
      <c r="AP2233" s="12"/>
      <c r="AQ2233" s="12"/>
      <c r="AR2233" s="12"/>
      <c r="AS2233" s="12"/>
      <c r="AT2233" s="12"/>
      <c r="AU2233" s="12"/>
      <c r="AV2233" s="12"/>
      <c r="AW2233" s="12"/>
      <c r="AX2233" s="12"/>
      <c r="AY2233" s="12"/>
      <c r="AZ2233" s="12"/>
      <c r="BA2233" s="12"/>
      <c r="BB2233" s="12"/>
      <c r="BC2233" s="12"/>
      <c r="BE2233" s="12"/>
      <c r="BF2233" s="12"/>
      <c r="BG2233" s="12"/>
      <c r="BH2233" s="12"/>
      <c r="BI2233" s="12"/>
      <c r="BJ2233" s="12"/>
      <c r="BK2233" s="12"/>
    </row>
    <row r="2234" spans="33:63" x14ac:dyDescent="0.15">
      <c r="AG2234" s="12"/>
      <c r="AH2234" s="12"/>
      <c r="AI2234" s="12"/>
      <c r="AJ2234" s="12"/>
      <c r="AK2234" s="12"/>
      <c r="AL2234" s="12"/>
      <c r="AM2234" s="12"/>
      <c r="AN2234" s="12"/>
      <c r="AO2234" s="12"/>
      <c r="AP2234" s="12"/>
      <c r="AQ2234" s="12"/>
      <c r="AR2234" s="12"/>
      <c r="AS2234" s="12"/>
      <c r="AT2234" s="12"/>
      <c r="AU2234" s="12"/>
      <c r="AV2234" s="12"/>
      <c r="AW2234" s="12"/>
      <c r="AX2234" s="12"/>
      <c r="AY2234" s="12"/>
      <c r="AZ2234" s="12"/>
      <c r="BA2234" s="12"/>
      <c r="BB2234" s="12"/>
      <c r="BC2234" s="12"/>
      <c r="BE2234" s="12"/>
      <c r="BF2234" s="12"/>
      <c r="BG2234" s="12"/>
      <c r="BH2234" s="12"/>
      <c r="BI2234" s="12"/>
      <c r="BJ2234" s="12"/>
      <c r="BK2234" s="12"/>
    </row>
    <row r="2235" spans="33:63" x14ac:dyDescent="0.15">
      <c r="AG2235" s="12"/>
      <c r="AH2235" s="12"/>
      <c r="AI2235" s="12"/>
      <c r="AJ2235" s="12"/>
      <c r="AK2235" s="12"/>
      <c r="AL2235" s="12"/>
      <c r="AM2235" s="12"/>
      <c r="AN2235" s="12"/>
      <c r="AO2235" s="12"/>
      <c r="AP2235" s="12"/>
      <c r="AQ2235" s="12"/>
      <c r="AR2235" s="12"/>
      <c r="AS2235" s="12"/>
      <c r="AT2235" s="12"/>
      <c r="AU2235" s="12"/>
      <c r="AV2235" s="12"/>
      <c r="AW2235" s="12"/>
      <c r="AX2235" s="12"/>
      <c r="AY2235" s="12"/>
      <c r="AZ2235" s="12"/>
      <c r="BA2235" s="12"/>
      <c r="BB2235" s="12"/>
      <c r="BC2235" s="12"/>
      <c r="BE2235" s="12"/>
      <c r="BF2235" s="12"/>
      <c r="BG2235" s="12"/>
      <c r="BH2235" s="12"/>
      <c r="BI2235" s="12"/>
      <c r="BJ2235" s="12"/>
      <c r="BK2235" s="12"/>
    </row>
  </sheetData>
  <phoneticPr fontId="7" type="noConversion"/>
  <pageMargins left="0.75" right="0.75" top="1" bottom="1" header="0.5" footer="0.5"/>
  <pageSetup paperSize="9" orientation="portrait" horizontalDpi="1200" verticalDpi="1200"/>
  <headerFooter alignWithMargins="0"/>
  <ignoredErrors>
    <ignoredError sqref="L5:W5 X5:AC5 L4:AC4 L15:AC25 L3:AC3 L35:AC36 L29:AC29 L26:AC28 L6:AC14 AD3:AF29 AD35:AF36 AD30:AF33 L31:AC33 L30:AC30 BM31:BU34 BM30:BU30 AG30:AU30 AG31:AU34 AG5:AU5 AG4:AU4 AG15:AU25 AG3:AU3 AG35:AU36 AG29:AU29 AG26:AU28 AG6:AU14 AV3:AX22 G30:I30 G31:I33 G6:I14 G26:I28 G29:I29 G35:I36 G3:I3 G15:I25 G4:I4 G5:I5 J3:K33 AV24:AX36 AV23 AY30:BB30 AY31:BB34 AY5:BB5 AY4:BB4 AY15:BB25 AY3:BB3 AY35:BB36 AY29:BB29 AY27:BB27 AY6:BB14 BD3:BH3 BD30:BH30 BD31:BH34 BD5:BH5 BD4:BH4 BD15:BH25 BD35:BH36 BD29:BH29 BD27:BH27 BD6:BH14 X34:AF34 J35:K36 G34:W34"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95</vt:i4>
      </vt:variant>
    </vt:vector>
  </HeadingPairs>
  <TitlesOfParts>
    <vt:vector size="101" baseType="lpstr">
      <vt:lpstr>League Positions</vt:lpstr>
      <vt:lpstr>League Events</vt:lpstr>
      <vt:lpstr>Calendar</vt:lpstr>
      <vt:lpstr>Event Points</vt:lpstr>
      <vt:lpstr>Your Points</vt:lpstr>
      <vt:lpstr>Calculation</vt:lpstr>
      <vt:lpstr>Aqua_01</vt:lpstr>
      <vt:lpstr>Aqua_02</vt:lpstr>
      <vt:lpstr>Aqua_03</vt:lpstr>
      <vt:lpstr>Aqua_04</vt:lpstr>
      <vt:lpstr>Aqua_05</vt:lpstr>
      <vt:lpstr>Aqua_06</vt:lpstr>
      <vt:lpstr>Aqua_07</vt:lpstr>
      <vt:lpstr>Aqua_08</vt:lpstr>
      <vt:lpstr>Aqua_09</vt:lpstr>
      <vt:lpstr>Aqua01head</vt:lpstr>
      <vt:lpstr>Aqua02head</vt:lpstr>
      <vt:lpstr>Aqua03head</vt:lpstr>
      <vt:lpstr>Aqua04head</vt:lpstr>
      <vt:lpstr>Aqua05head</vt:lpstr>
      <vt:lpstr>Aqua06head</vt:lpstr>
      <vt:lpstr>Aqua07head</vt:lpstr>
      <vt:lpstr>Aqua08head</vt:lpstr>
      <vt:lpstr>Aqua09head</vt:lpstr>
      <vt:lpstr>Bike_1</vt:lpstr>
      <vt:lpstr>Bike_2</vt:lpstr>
      <vt:lpstr>Bike_3</vt:lpstr>
      <vt:lpstr>Bike_4</vt:lpstr>
      <vt:lpstr>Bike_5</vt:lpstr>
      <vt:lpstr>Bike_6</vt:lpstr>
      <vt:lpstr>Bike_7</vt:lpstr>
      <vt:lpstr>Bike1head</vt:lpstr>
      <vt:lpstr>Bike2head</vt:lpstr>
      <vt:lpstr>Bike3head</vt:lpstr>
      <vt:lpstr>Bike4head</vt:lpstr>
      <vt:lpstr>Bike5head</vt:lpstr>
      <vt:lpstr>Bike6head</vt:lpstr>
      <vt:lpstr>Bike7head</vt:lpstr>
      <vt:lpstr>home</vt:lpstr>
      <vt:lpstr>League_events</vt:lpstr>
      <vt:lpstr>league_positions</vt:lpstr>
      <vt:lpstr>mentots</vt:lpstr>
      <vt:lpstr>name</vt:lpstr>
      <vt:lpstr>'Event Points'!Print_Area</vt:lpstr>
      <vt:lpstr>Run_1</vt:lpstr>
      <vt:lpstr>Run_2</vt:lpstr>
      <vt:lpstr>Run_3</vt:lpstr>
      <vt:lpstr>Run_4</vt:lpstr>
      <vt:lpstr>Run_5</vt:lpstr>
      <vt:lpstr>Run1head</vt:lpstr>
      <vt:lpstr>Run2head</vt:lpstr>
      <vt:lpstr>Run3head</vt:lpstr>
      <vt:lpstr>Run4head</vt:lpstr>
      <vt:lpstr>Run5head</vt:lpstr>
      <vt:lpstr>Swim_A</vt:lpstr>
      <vt:lpstr>Swim_B</vt:lpstr>
      <vt:lpstr>Swim_C</vt:lpstr>
      <vt:lpstr>Swim_D</vt:lpstr>
      <vt:lpstr>Swim_E</vt:lpstr>
      <vt:lpstr>SwimAhead</vt:lpstr>
      <vt:lpstr>SwimBhead</vt:lpstr>
      <vt:lpstr>SwimChead</vt:lpstr>
      <vt:lpstr>SwimDhead</vt:lpstr>
      <vt:lpstr>SwimEhead</vt:lpstr>
      <vt:lpstr>Tri_01</vt:lpstr>
      <vt:lpstr>Tri_02</vt:lpstr>
      <vt:lpstr>Tri_03</vt:lpstr>
      <vt:lpstr>Tri_04</vt:lpstr>
      <vt:lpstr>Tri_05</vt:lpstr>
      <vt:lpstr>Tri_06</vt:lpstr>
      <vt:lpstr>Tri_07</vt:lpstr>
      <vt:lpstr>Tri_08</vt:lpstr>
      <vt:lpstr>Tri_09</vt:lpstr>
      <vt:lpstr>Tri_10</vt:lpstr>
      <vt:lpstr>Tri_11</vt:lpstr>
      <vt:lpstr>Tri_12</vt:lpstr>
      <vt:lpstr>Tri_13</vt:lpstr>
      <vt:lpstr>Tri_14</vt:lpstr>
      <vt:lpstr>Tri_15</vt:lpstr>
      <vt:lpstr>Tri_16</vt:lpstr>
      <vt:lpstr>Tri_17</vt:lpstr>
      <vt:lpstr>Tri_18</vt:lpstr>
      <vt:lpstr>Tri01head</vt:lpstr>
      <vt:lpstr>Tri02head</vt:lpstr>
      <vt:lpstr>Tri03head</vt:lpstr>
      <vt:lpstr>Tri04head</vt:lpstr>
      <vt:lpstr>Tri05head</vt:lpstr>
      <vt:lpstr>Tri06head</vt:lpstr>
      <vt:lpstr>Tri07head</vt:lpstr>
      <vt:lpstr>Tri08head</vt:lpstr>
      <vt:lpstr>Tri09head</vt:lpstr>
      <vt:lpstr>Tri10head</vt:lpstr>
      <vt:lpstr>Tri11head</vt:lpstr>
      <vt:lpstr>Tri12head</vt:lpstr>
      <vt:lpstr>Tri13head</vt:lpstr>
      <vt:lpstr>Tri14head</vt:lpstr>
      <vt:lpstr>Tri15head</vt:lpstr>
      <vt:lpstr>Tri16head</vt:lpstr>
      <vt:lpstr>Tri17head</vt:lpstr>
      <vt:lpstr>Tri18head</vt:lpstr>
      <vt:lpstr>womentots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Fuller</dc:creator>
  <cp:lastModifiedBy>Jenny Harley</cp:lastModifiedBy>
  <cp:lastPrinted>2023-11-28T09:59:01Z</cp:lastPrinted>
  <dcterms:created xsi:type="dcterms:W3CDTF">2004-12-13T17:41:10Z</dcterms:created>
  <dcterms:modified xsi:type="dcterms:W3CDTF">2024-04-02T10:19:46Z</dcterms:modified>
</cp:coreProperties>
</file>