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1"/>
  <workbookPr autoCompressPictures="0"/>
  <mc:AlternateContent xmlns:mc="http://schemas.openxmlformats.org/markup-compatibility/2006">
    <mc:Choice Requires="x15">
      <x15ac:absPath xmlns:x15ac="http://schemas.microsoft.com/office/spreadsheetml/2010/11/ac" url="/Users/jennyharley/Documents/EETC Leagues/2024/2024 Youth League/"/>
    </mc:Choice>
  </mc:AlternateContent>
  <xr:revisionPtr revIDLastSave="0" documentId="13_ncr:1_{358D7C2F-F9F0-1543-896D-CA11FB8176A1}" xr6:coauthVersionLast="47" xr6:coauthVersionMax="47" xr10:uidLastSave="{00000000-0000-0000-0000-000000000000}"/>
  <bookViews>
    <workbookView xWindow="0" yWindow="760" windowWidth="34560" windowHeight="21580" xr2:uid="{00000000-000D-0000-FFFF-FFFF00000000}"/>
  </bookViews>
  <sheets>
    <sheet name="League Positions" sheetId="3" r:id="rId1"/>
    <sheet name="League Events" sheetId="5" r:id="rId2"/>
    <sheet name="Calendar" sheetId="6" r:id="rId3"/>
    <sheet name="Event Points" sheetId="2" r:id="rId4"/>
    <sheet name="Your Points" sheetId="7" r:id="rId5"/>
    <sheet name="Calculation" sheetId="4" r:id="rId6"/>
  </sheets>
  <definedNames>
    <definedName name="Aqua_01">'Event Points'!$B$9:$E$15</definedName>
    <definedName name="Aqua_02">'Event Points'!$B$20:$E$26</definedName>
    <definedName name="Aqua_03">'Event Points'!$B$31:$E$37</definedName>
    <definedName name="Aqua_04">'Event Points'!$B$42:$E$48</definedName>
    <definedName name="Aqua_05">'Event Points'!$B$53:$E$59</definedName>
    <definedName name="Aqua_06">'Event Points'!$B$64:$E$70</definedName>
    <definedName name="Aqua_07">'Event Points'!$B$75:$E$81</definedName>
    <definedName name="Aqua_08">'Event Points'!$B$86:$E$92</definedName>
    <definedName name="Aqua_09">'Event Points'!$B$97:$E$103</definedName>
    <definedName name="Aqua_10">'Event Points'!#REF!</definedName>
    <definedName name="Aqua01head">'Event Points'!$B$7</definedName>
    <definedName name="Aqua02head">'Event Points'!$B$18</definedName>
    <definedName name="Aqua03head">'Event Points'!$B$29</definedName>
    <definedName name="Aqua04head">'Event Points'!$B$40</definedName>
    <definedName name="Aqua05head">'Event Points'!$B$51</definedName>
    <definedName name="Aqua06head">'Event Points'!$B$62</definedName>
    <definedName name="Aqua07head">'Event Points'!$B$73</definedName>
    <definedName name="Aqua08head">'Event Points'!$B$84:$E$84</definedName>
    <definedName name="Aqua09head">'Event Points'!$B$95:$E$95</definedName>
    <definedName name="Aqua10head">'Event Points'!#REF!</definedName>
    <definedName name="Bike_1">'Event Points'!$B$411:$E$417</definedName>
    <definedName name="Bike_2">'Event Points'!$B$422:$E$428</definedName>
    <definedName name="Bike_3">'Event Points'!$B$433:$E$439</definedName>
    <definedName name="Bike_4">'Event Points'!$B$444:$E$450</definedName>
    <definedName name="Bike_5">'Event Points'!$B$455:$E$461</definedName>
    <definedName name="Bike_6">'Event Points'!$B$466:$E$472</definedName>
    <definedName name="Bike_7">'Event Points'!$B$477:$E$483</definedName>
    <definedName name="Bike1head">'Event Points'!$B$409</definedName>
    <definedName name="Bike2head">'Event Points'!$B$420</definedName>
    <definedName name="Bike3head">'Event Points'!$B$431</definedName>
    <definedName name="Bike4head">'Event Points'!$B$442</definedName>
    <definedName name="Bike5head">'Event Points'!$B$453</definedName>
    <definedName name="Bike6head">'Event Points'!$B$464</definedName>
    <definedName name="Bike7head">'Event Points'!$B$475</definedName>
    <definedName name="home">'League Positions'!$C$2</definedName>
    <definedName name="League_events">'League Events'!$A$2</definedName>
    <definedName name="league_points">'Event Points'!#REF!</definedName>
    <definedName name="league_positions">'League Positions'!$B$1</definedName>
    <definedName name="M_Youth_Winner">'Event Points'!#REF!</definedName>
    <definedName name="mentots">Calculation!$C$3:$F$8</definedName>
    <definedName name="name">Calculation!$C$1:$D$41</definedName>
    <definedName name="_xlnm.Print_Area" localSheetId="3">'Event Points'!$A$7:$E$48</definedName>
    <definedName name="Run_1">'Event Points'!$B$302:$E$308</definedName>
    <definedName name="Run_2">'Event Points'!$B$313:$E$319</definedName>
    <definedName name="Run_3">'Event Points'!$B$324:$E$330</definedName>
    <definedName name="Run_4">'Event Points'!$B$335:$E$341</definedName>
    <definedName name="Run_5">'Event Points'!$B$346:$E$352</definedName>
    <definedName name="Run1head">'Event Points'!$B$300</definedName>
    <definedName name="Run2head">'Event Points'!$B$311</definedName>
    <definedName name="Run3head">'Event Points'!$B$322</definedName>
    <definedName name="Run4head">'Event Points'!$B$333</definedName>
    <definedName name="Run5head">'Event Points'!$B$344</definedName>
    <definedName name="Swim_A">'Event Points'!$B$357:$E$362</definedName>
    <definedName name="Swim_B">'Event Points'!$B$367:$E$373</definedName>
    <definedName name="Swim_C">'Event Points'!$B$378:$E$384</definedName>
    <definedName name="Swim_D">'Event Points'!$B$389:$E$395</definedName>
    <definedName name="Swim_E">'Event Points'!$B$400:$E$406</definedName>
    <definedName name="SwimAhead">'Event Points'!$B$355</definedName>
    <definedName name="SwimBhead">'Event Points'!$B$365</definedName>
    <definedName name="SwimChead">'Event Points'!$B$376</definedName>
    <definedName name="SwimDhead">'Event Points'!$B$387</definedName>
    <definedName name="SwimEhead">'Event Points'!$B$398</definedName>
    <definedName name="Tri_01">'Event Points'!$B$108:$E$114</definedName>
    <definedName name="Tri_02">'Event Points'!$B$119:$E$125</definedName>
    <definedName name="Tri_03">'Event Points'!$B$130:$E$136</definedName>
    <definedName name="Tri_04">'Event Points'!$B$141:$E$147</definedName>
    <definedName name="Tri_05">'Event Points'!$B$152:$E$158</definedName>
    <definedName name="Tri_06">'Event Points'!$B$163:$E$169</definedName>
    <definedName name="Tri_07">'Event Points'!$B$174:$E$180</definedName>
    <definedName name="Tri_08">'Event Points'!$B$185:$E$191</definedName>
    <definedName name="Tri_09">'Event Points'!$B$196:$E$202</definedName>
    <definedName name="Tri_10">'Event Points'!$B$207:$E$213</definedName>
    <definedName name="Tri_11">'Event Points'!$B$218:$E$224</definedName>
    <definedName name="Tri_12">'Event Points'!$B$229:$E$235</definedName>
    <definedName name="Tri_13">'Event Points'!$B$240:$E$246</definedName>
    <definedName name="Tri_14">'Event Points'!$B$251:$E$257</definedName>
    <definedName name="Tri_15">'Event Points'!$B$262:$E$268</definedName>
    <definedName name="Tri_16">'Event Points'!$B$273:$E$279</definedName>
    <definedName name="Tri_17">'Event Points'!$B$284:$E$288</definedName>
    <definedName name="Tri_18">'Event Points'!$B$293:$E$297</definedName>
    <definedName name="Tri01head">'Event Points'!$B$106</definedName>
    <definedName name="Tri02head">'Event Points'!$B$117</definedName>
    <definedName name="Tri03head">'Event Points'!$B$128</definedName>
    <definedName name="Tri04head">'Event Points'!$B$139</definedName>
    <definedName name="Tri05head">'Event Points'!$B$150</definedName>
    <definedName name="Tri06head">'Event Points'!$B$161</definedName>
    <definedName name="Tri07head">'Event Points'!$B$172</definedName>
    <definedName name="Tri08head">'Event Points'!$B$183</definedName>
    <definedName name="Tri09head">'Event Points'!$B$194</definedName>
    <definedName name="Tri10head">'Event Points'!$B$205</definedName>
    <definedName name="Tri11head">'Event Points'!$B$216</definedName>
    <definedName name="Tri12head">'Event Points'!$B$227</definedName>
    <definedName name="Tri13head">'Event Points'!$B$238</definedName>
    <definedName name="Tri14head">'Event Points'!$B$249</definedName>
    <definedName name="Tri15head">'Event Points'!$B$260</definedName>
    <definedName name="Tri16head">'Event Points'!$B$271</definedName>
    <definedName name="Tri17head">'Event Points'!$B$282:$E$282</definedName>
    <definedName name="Tri18head">'Event Points'!$B$291:$E$291</definedName>
    <definedName name="vettots">Calculation!#REF!</definedName>
    <definedName name="womentots">Calculation!$C$9:$F$9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68" i="2" l="1"/>
  <c r="E167" i="2"/>
  <c r="E165" i="2"/>
  <c r="E164" i="2"/>
  <c r="E146" i="2"/>
  <c r="E145" i="2"/>
  <c r="E143" i="2"/>
  <c r="E142" i="2"/>
  <c r="F25" i="2" l="1"/>
  <c r="E22" i="2"/>
  <c r="F22" i="2"/>
  <c r="E25" i="2" l="1"/>
  <c r="G34" i="4" l="1"/>
  <c r="H34" i="4"/>
  <c r="I34" i="4"/>
  <c r="E393" i="2"/>
  <c r="J30" i="4" s="1"/>
  <c r="J34" i="4"/>
  <c r="E404" i="2"/>
  <c r="K34" i="4"/>
  <c r="E306" i="2"/>
  <c r="L24" i="4" s="1"/>
  <c r="L34" i="4"/>
  <c r="M34" i="4"/>
  <c r="N34" i="4"/>
  <c r="O34" i="4"/>
  <c r="E347" i="2"/>
  <c r="P34" i="4"/>
  <c r="Q34" i="4"/>
  <c r="R34" i="4"/>
  <c r="E437" i="2"/>
  <c r="S28" i="4" s="1"/>
  <c r="S34" i="4"/>
  <c r="T34" i="4"/>
  <c r="U34" i="4"/>
  <c r="V34" i="4"/>
  <c r="W34" i="4"/>
  <c r="X34" i="4"/>
  <c r="Y34" i="4"/>
  <c r="Z34" i="4"/>
  <c r="AA34" i="4"/>
  <c r="E57" i="2"/>
  <c r="AB34" i="4"/>
  <c r="AC34" i="4"/>
  <c r="AD34" i="4"/>
  <c r="AE34" i="4"/>
  <c r="AF34" i="4"/>
  <c r="F482" i="2"/>
  <c r="F481" i="2"/>
  <c r="F479" i="2"/>
  <c r="F478" i="2"/>
  <c r="F471" i="2"/>
  <c r="F470" i="2"/>
  <c r="F468" i="2"/>
  <c r="F467" i="2"/>
  <c r="F460" i="2"/>
  <c r="F459" i="2"/>
  <c r="F457" i="2"/>
  <c r="F456" i="2"/>
  <c r="F449" i="2"/>
  <c r="F448" i="2"/>
  <c r="F446" i="2"/>
  <c r="F445" i="2"/>
  <c r="F438" i="2"/>
  <c r="F437" i="2"/>
  <c r="F435" i="2"/>
  <c r="F434" i="2"/>
  <c r="F424" i="2"/>
  <c r="F423" i="2"/>
  <c r="F416" i="2"/>
  <c r="F415" i="2"/>
  <c r="F413" i="2"/>
  <c r="F412" i="2"/>
  <c r="F405" i="2"/>
  <c r="F404" i="2"/>
  <c r="F402" i="2"/>
  <c r="F401" i="2"/>
  <c r="F394" i="2"/>
  <c r="F393" i="2"/>
  <c r="F391" i="2"/>
  <c r="F390" i="2"/>
  <c r="F383" i="2"/>
  <c r="F382" i="2"/>
  <c r="F380" i="2"/>
  <c r="F379" i="2"/>
  <c r="F372" i="2"/>
  <c r="F371" i="2"/>
  <c r="F369" i="2"/>
  <c r="F368" i="2"/>
  <c r="F361" i="2"/>
  <c r="F360" i="2"/>
  <c r="F358" i="2"/>
  <c r="F351" i="2"/>
  <c r="F350" i="2"/>
  <c r="F348" i="2"/>
  <c r="F347" i="2"/>
  <c r="F340" i="2"/>
  <c r="F339" i="2"/>
  <c r="F337" i="2"/>
  <c r="F336" i="2"/>
  <c r="F329" i="2"/>
  <c r="F328" i="2"/>
  <c r="F326" i="2"/>
  <c r="F325" i="2"/>
  <c r="F318" i="2"/>
  <c r="F317" i="2"/>
  <c r="F315" i="2"/>
  <c r="F314" i="2"/>
  <c r="F307" i="2"/>
  <c r="F306" i="2"/>
  <c r="F304" i="2"/>
  <c r="F303" i="2"/>
  <c r="F296" i="2"/>
  <c r="F295" i="2"/>
  <c r="F294" i="2"/>
  <c r="F293" i="2"/>
  <c r="F287" i="2"/>
  <c r="F286" i="2"/>
  <c r="F285" i="2"/>
  <c r="F284" i="2"/>
  <c r="F278" i="2"/>
  <c r="F277" i="2"/>
  <c r="F275" i="2"/>
  <c r="F274" i="2"/>
  <c r="F267" i="2"/>
  <c r="F266" i="2"/>
  <c r="F264" i="2"/>
  <c r="F263" i="2"/>
  <c r="F256" i="2"/>
  <c r="F255" i="2"/>
  <c r="F253" i="2"/>
  <c r="F252" i="2"/>
  <c r="F245" i="2"/>
  <c r="F244" i="2"/>
  <c r="F242" i="2"/>
  <c r="F241" i="2"/>
  <c r="F234" i="2"/>
  <c r="F233" i="2"/>
  <c r="F231" i="2"/>
  <c r="F230" i="2"/>
  <c r="F223" i="2"/>
  <c r="F222" i="2"/>
  <c r="F220" i="2"/>
  <c r="F219" i="2"/>
  <c r="F212" i="2"/>
  <c r="F211" i="2"/>
  <c r="F209" i="2"/>
  <c r="F208" i="2"/>
  <c r="F201" i="2"/>
  <c r="F200" i="2"/>
  <c r="F198" i="2"/>
  <c r="F197" i="2"/>
  <c r="F190" i="2"/>
  <c r="F189" i="2"/>
  <c r="F187" i="2"/>
  <c r="F186" i="2"/>
  <c r="F179" i="2"/>
  <c r="F178" i="2"/>
  <c r="F176" i="2"/>
  <c r="F175" i="2"/>
  <c r="F168" i="2"/>
  <c r="F167" i="2"/>
  <c r="F165" i="2"/>
  <c r="F164" i="2"/>
  <c r="F157" i="2"/>
  <c r="F156" i="2"/>
  <c r="F154" i="2"/>
  <c r="F153" i="2"/>
  <c r="F146" i="2"/>
  <c r="F145" i="2"/>
  <c r="F143" i="2"/>
  <c r="F142" i="2"/>
  <c r="F135" i="2"/>
  <c r="F134" i="2"/>
  <c r="F132" i="2"/>
  <c r="F131" i="2"/>
  <c r="F124" i="2"/>
  <c r="F123" i="2"/>
  <c r="F121" i="2"/>
  <c r="F120" i="2"/>
  <c r="F113" i="2"/>
  <c r="F112" i="2"/>
  <c r="F110" i="2"/>
  <c r="F109" i="2"/>
  <c r="F102" i="2"/>
  <c r="F101" i="2"/>
  <c r="F99" i="2"/>
  <c r="F98" i="2"/>
  <c r="F91" i="2"/>
  <c r="F90" i="2"/>
  <c r="F88" i="2"/>
  <c r="F87" i="2"/>
  <c r="F80" i="2"/>
  <c r="F79" i="2"/>
  <c r="F77" i="2"/>
  <c r="F76" i="2"/>
  <c r="F69" i="2"/>
  <c r="F68" i="2"/>
  <c r="F66" i="2"/>
  <c r="F65" i="2"/>
  <c r="F58" i="2"/>
  <c r="F57" i="2"/>
  <c r="F55" i="2"/>
  <c r="F54" i="2"/>
  <c r="F47" i="2"/>
  <c r="F46" i="2"/>
  <c r="F44" i="2"/>
  <c r="F43" i="2"/>
  <c r="F36" i="2"/>
  <c r="F35" i="2"/>
  <c r="F33" i="2"/>
  <c r="F32" i="2"/>
  <c r="F24" i="2"/>
  <c r="F21" i="2"/>
  <c r="F11" i="2"/>
  <c r="F10" i="2"/>
  <c r="F14" i="2"/>
  <c r="F13" i="2"/>
  <c r="E124" i="2"/>
  <c r="E112" i="2"/>
  <c r="AG25" i="4" s="1"/>
  <c r="AG34" i="4"/>
  <c r="AH34" i="4"/>
  <c r="AI34" i="4"/>
  <c r="AJ34" i="4"/>
  <c r="AK34" i="4"/>
  <c r="AL34" i="4"/>
  <c r="AM34" i="4"/>
  <c r="AN34" i="4"/>
  <c r="AO34" i="4"/>
  <c r="AP34" i="4"/>
  <c r="E222" i="2"/>
  <c r="AQ34" i="4"/>
  <c r="AR34" i="4"/>
  <c r="AS34" i="4"/>
  <c r="AT34" i="4"/>
  <c r="AU34" i="4"/>
  <c r="AV34" i="4"/>
  <c r="AW34" i="4"/>
  <c r="E293" i="2"/>
  <c r="AX34" i="4"/>
  <c r="AG33" i="4"/>
  <c r="AH33" i="4"/>
  <c r="AI33" i="4"/>
  <c r="AJ33" i="4"/>
  <c r="AK33" i="4"/>
  <c r="AL33" i="4"/>
  <c r="AM33" i="4"/>
  <c r="AN33" i="4"/>
  <c r="AO33" i="4"/>
  <c r="AP33" i="4"/>
  <c r="AQ33" i="4"/>
  <c r="AR33" i="4"/>
  <c r="AS33" i="4"/>
  <c r="AT33" i="4"/>
  <c r="AU33" i="4"/>
  <c r="AV33" i="4"/>
  <c r="X33" i="4"/>
  <c r="Y33" i="4"/>
  <c r="Z33" i="4"/>
  <c r="AA33" i="4"/>
  <c r="AB33" i="4"/>
  <c r="AC33" i="4"/>
  <c r="AD33" i="4"/>
  <c r="AE33" i="4"/>
  <c r="AF33" i="4"/>
  <c r="E307" i="2"/>
  <c r="L33" i="4"/>
  <c r="M33" i="4"/>
  <c r="N33" i="4"/>
  <c r="O33" i="4"/>
  <c r="P33" i="4"/>
  <c r="G33" i="4"/>
  <c r="H33" i="4"/>
  <c r="I33" i="4"/>
  <c r="J33" i="4"/>
  <c r="K33" i="4"/>
  <c r="Q33" i="4"/>
  <c r="R33" i="4"/>
  <c r="S33" i="4"/>
  <c r="T33" i="4"/>
  <c r="U33" i="4"/>
  <c r="V33" i="4"/>
  <c r="W33" i="4"/>
  <c r="AW33" i="4"/>
  <c r="AX33" i="4"/>
  <c r="E361" i="2"/>
  <c r="G25" i="4" s="1"/>
  <c r="AG31" i="4"/>
  <c r="AH31" i="4"/>
  <c r="AI31" i="4"/>
  <c r="AJ31" i="4"/>
  <c r="AK31" i="4"/>
  <c r="AL31" i="4"/>
  <c r="AM31" i="4"/>
  <c r="AN31" i="4"/>
  <c r="AO31" i="4"/>
  <c r="AP31" i="4"/>
  <c r="AQ31" i="4"/>
  <c r="AR31" i="4"/>
  <c r="AS31" i="4"/>
  <c r="AT31" i="4"/>
  <c r="AU31" i="4"/>
  <c r="AV31" i="4"/>
  <c r="X31" i="4"/>
  <c r="Y31" i="4"/>
  <c r="Z31" i="4"/>
  <c r="AA31" i="4"/>
  <c r="AB31" i="4"/>
  <c r="AC31" i="4"/>
  <c r="AD31" i="4"/>
  <c r="AE31" i="4"/>
  <c r="AF31" i="4"/>
  <c r="L31" i="4"/>
  <c r="M31" i="4"/>
  <c r="N31" i="4"/>
  <c r="O31" i="4"/>
  <c r="P31" i="4"/>
  <c r="G31" i="4"/>
  <c r="H31" i="4"/>
  <c r="I31" i="4"/>
  <c r="J31" i="4"/>
  <c r="K31" i="4"/>
  <c r="Q31" i="4"/>
  <c r="R31" i="4"/>
  <c r="S31" i="4"/>
  <c r="T31" i="4"/>
  <c r="U31" i="4"/>
  <c r="V31" i="4"/>
  <c r="W31" i="4"/>
  <c r="E286" i="2"/>
  <c r="AW31" i="4"/>
  <c r="AX31" i="4"/>
  <c r="AG32" i="4"/>
  <c r="AH32" i="4"/>
  <c r="AI32" i="4"/>
  <c r="AJ32" i="4"/>
  <c r="AK32" i="4"/>
  <c r="AL32" i="4"/>
  <c r="AM32" i="4"/>
  <c r="AN32" i="4"/>
  <c r="AO32" i="4"/>
  <c r="AP32" i="4"/>
  <c r="AQ32" i="4"/>
  <c r="AR32" i="4"/>
  <c r="AS32" i="4"/>
  <c r="AT32" i="4"/>
  <c r="AU32" i="4"/>
  <c r="AV32" i="4"/>
  <c r="X32" i="4"/>
  <c r="Y32" i="4"/>
  <c r="Z32" i="4"/>
  <c r="AA32" i="4"/>
  <c r="AB32" i="4"/>
  <c r="AC32" i="4"/>
  <c r="AD32" i="4"/>
  <c r="AE32" i="4"/>
  <c r="AF32" i="4"/>
  <c r="L32" i="4"/>
  <c r="M32" i="4"/>
  <c r="N32" i="4"/>
  <c r="O32" i="4"/>
  <c r="P32" i="4"/>
  <c r="G32" i="4"/>
  <c r="H32" i="4"/>
  <c r="I32" i="4"/>
  <c r="J32" i="4"/>
  <c r="K32" i="4"/>
  <c r="Q32" i="4"/>
  <c r="R32" i="4"/>
  <c r="S32" i="4"/>
  <c r="T32" i="4"/>
  <c r="U32" i="4"/>
  <c r="V32" i="4"/>
  <c r="E481" i="2"/>
  <c r="W32" i="4"/>
  <c r="AW32" i="4"/>
  <c r="AX32" i="4"/>
  <c r="AJ4" i="4"/>
  <c r="AH4" i="4"/>
  <c r="AI4" i="4"/>
  <c r="AK4" i="4"/>
  <c r="AL4" i="4"/>
  <c r="AM4" i="4"/>
  <c r="AN4" i="4"/>
  <c r="AO4" i="4"/>
  <c r="AP4" i="4"/>
  <c r="AQ4" i="4"/>
  <c r="AR4" i="4"/>
  <c r="AS4" i="4"/>
  <c r="AT4" i="4"/>
  <c r="AU4" i="4"/>
  <c r="AV4" i="4"/>
  <c r="Y4" i="4"/>
  <c r="Z4" i="4"/>
  <c r="AA4" i="4"/>
  <c r="AB4" i="4"/>
  <c r="AC4" i="4"/>
  <c r="AD4" i="4"/>
  <c r="AE4" i="4"/>
  <c r="AF4" i="4"/>
  <c r="L4" i="4"/>
  <c r="M4" i="4"/>
  <c r="N4" i="4"/>
  <c r="O4" i="4"/>
  <c r="P4" i="4"/>
  <c r="H4" i="4"/>
  <c r="I4" i="4"/>
  <c r="J4" i="4"/>
  <c r="K4" i="4"/>
  <c r="Q4" i="4"/>
  <c r="R4" i="4"/>
  <c r="S4" i="4"/>
  <c r="T4" i="4"/>
  <c r="U4" i="4"/>
  <c r="V4" i="4"/>
  <c r="W4" i="4"/>
  <c r="AJ5" i="4"/>
  <c r="AG5" i="4"/>
  <c r="AH5" i="4"/>
  <c r="AI5" i="4"/>
  <c r="AK5" i="4"/>
  <c r="AL5" i="4"/>
  <c r="AM5" i="4"/>
  <c r="AN5" i="4"/>
  <c r="AO5" i="4"/>
  <c r="AP5" i="4"/>
  <c r="AQ5" i="4"/>
  <c r="AR5" i="4"/>
  <c r="AS5" i="4"/>
  <c r="AT5" i="4"/>
  <c r="AU5" i="4"/>
  <c r="AV5" i="4"/>
  <c r="X5" i="4"/>
  <c r="E21" i="2"/>
  <c r="Y5" i="4"/>
  <c r="Z5" i="4"/>
  <c r="AA5" i="4"/>
  <c r="AB5" i="4"/>
  <c r="AC5" i="4"/>
  <c r="AD5" i="4"/>
  <c r="AE5" i="4"/>
  <c r="AF5" i="4"/>
  <c r="L5" i="4"/>
  <c r="M5" i="4"/>
  <c r="N5" i="4"/>
  <c r="O5" i="4"/>
  <c r="P5" i="4"/>
  <c r="E358" i="2"/>
  <c r="G4" i="4" s="1"/>
  <c r="G5" i="4"/>
  <c r="H5" i="4"/>
  <c r="I5" i="4"/>
  <c r="J5" i="4"/>
  <c r="K5" i="4"/>
  <c r="Q5" i="4"/>
  <c r="R5" i="4"/>
  <c r="S5" i="4"/>
  <c r="T5" i="4"/>
  <c r="U5" i="4"/>
  <c r="V5" i="4"/>
  <c r="W5" i="4"/>
  <c r="AJ6" i="4"/>
  <c r="AG6" i="4"/>
  <c r="AH6" i="4"/>
  <c r="AI6" i="4"/>
  <c r="AK6" i="4"/>
  <c r="AL6" i="4"/>
  <c r="AM6" i="4"/>
  <c r="AN6" i="4"/>
  <c r="AO6" i="4"/>
  <c r="AP6" i="4"/>
  <c r="AQ6" i="4"/>
  <c r="AR6" i="4"/>
  <c r="AS6" i="4"/>
  <c r="AT6" i="4"/>
  <c r="AU6" i="4"/>
  <c r="AV6" i="4"/>
  <c r="E11" i="2"/>
  <c r="X6" i="4"/>
  <c r="Y6" i="4"/>
  <c r="Z6" i="4"/>
  <c r="AA6" i="4"/>
  <c r="AB6" i="4"/>
  <c r="AC6" i="4"/>
  <c r="AD6" i="4"/>
  <c r="AE6" i="4"/>
  <c r="AF6" i="4"/>
  <c r="L6" i="4"/>
  <c r="M6" i="4"/>
  <c r="N6" i="4"/>
  <c r="O6" i="4"/>
  <c r="P6" i="4"/>
  <c r="G6" i="4"/>
  <c r="H6" i="4"/>
  <c r="I6" i="4"/>
  <c r="J6" i="4"/>
  <c r="K6" i="4"/>
  <c r="Q6" i="4"/>
  <c r="R6" i="4"/>
  <c r="E434" i="2"/>
  <c r="S6" i="4"/>
  <c r="T6" i="4"/>
  <c r="U6" i="4"/>
  <c r="V6" i="4"/>
  <c r="W6" i="4"/>
  <c r="AJ7" i="4"/>
  <c r="AG7" i="4"/>
  <c r="AH7" i="4"/>
  <c r="AI7" i="4"/>
  <c r="AK7" i="4"/>
  <c r="AL7" i="4"/>
  <c r="AM7" i="4"/>
  <c r="AN7" i="4"/>
  <c r="AO7" i="4"/>
  <c r="AP7" i="4"/>
  <c r="AQ7" i="4"/>
  <c r="AR7" i="4"/>
  <c r="AS7" i="4"/>
  <c r="AT7" i="4"/>
  <c r="AU7" i="4"/>
  <c r="AV7" i="4"/>
  <c r="X7" i="4"/>
  <c r="Y7" i="4"/>
  <c r="Z7" i="4"/>
  <c r="AA7" i="4"/>
  <c r="AB7" i="4"/>
  <c r="AC7" i="4"/>
  <c r="AD7" i="4"/>
  <c r="AE7" i="4"/>
  <c r="AF7" i="4"/>
  <c r="L7" i="4"/>
  <c r="M7" i="4"/>
  <c r="N7" i="4"/>
  <c r="O7" i="4"/>
  <c r="P7" i="4"/>
  <c r="G7" i="4"/>
  <c r="H7" i="4"/>
  <c r="I7" i="4"/>
  <c r="J7" i="4"/>
  <c r="K7" i="4"/>
  <c r="Q7" i="4"/>
  <c r="R7" i="4"/>
  <c r="S7" i="4"/>
  <c r="T7" i="4"/>
  <c r="U7" i="4"/>
  <c r="V7" i="4"/>
  <c r="W7" i="4"/>
  <c r="AJ8" i="4"/>
  <c r="AG8" i="4"/>
  <c r="AH8" i="4"/>
  <c r="AI8" i="4"/>
  <c r="AK8" i="4"/>
  <c r="AL8" i="4"/>
  <c r="AM8" i="4"/>
  <c r="AN8" i="4"/>
  <c r="AO8" i="4"/>
  <c r="AP8" i="4"/>
  <c r="AQ8" i="4"/>
  <c r="AR8" i="4"/>
  <c r="AS8" i="4"/>
  <c r="AT8" i="4"/>
  <c r="AU8" i="4"/>
  <c r="AV8" i="4"/>
  <c r="X8" i="4"/>
  <c r="Y8" i="4"/>
  <c r="Z8" i="4"/>
  <c r="AA8" i="4"/>
  <c r="AB8" i="4"/>
  <c r="AC8" i="4"/>
  <c r="AD8" i="4"/>
  <c r="AE8" i="4"/>
  <c r="AF8" i="4"/>
  <c r="E303" i="2"/>
  <c r="L8" i="4"/>
  <c r="M8" i="4"/>
  <c r="N8" i="4"/>
  <c r="O8" i="4"/>
  <c r="P8" i="4"/>
  <c r="G8" i="4"/>
  <c r="H8" i="4"/>
  <c r="I8" i="4"/>
  <c r="J8" i="4"/>
  <c r="K8" i="4"/>
  <c r="Q8" i="4"/>
  <c r="R8" i="4"/>
  <c r="S8" i="4"/>
  <c r="T8" i="4"/>
  <c r="U8" i="4"/>
  <c r="V8" i="4"/>
  <c r="W8" i="4"/>
  <c r="AJ9" i="4"/>
  <c r="AG9" i="4"/>
  <c r="AH9" i="4"/>
  <c r="AI9" i="4"/>
  <c r="AK9" i="4"/>
  <c r="AL9" i="4"/>
  <c r="AM9" i="4"/>
  <c r="AN9" i="4"/>
  <c r="AO9" i="4"/>
  <c r="AP9" i="4"/>
  <c r="AQ9" i="4"/>
  <c r="AR9" i="4"/>
  <c r="AS9" i="4"/>
  <c r="AT9" i="4"/>
  <c r="AU9" i="4"/>
  <c r="AV9" i="4"/>
  <c r="X9" i="4"/>
  <c r="Y9" i="4"/>
  <c r="Z9" i="4"/>
  <c r="AA9" i="4"/>
  <c r="AB9" i="4"/>
  <c r="AC9" i="4"/>
  <c r="AD9" i="4"/>
  <c r="AE9" i="4"/>
  <c r="AF9" i="4"/>
  <c r="L9" i="4"/>
  <c r="M9" i="4"/>
  <c r="N9" i="4"/>
  <c r="O9" i="4"/>
  <c r="P9" i="4"/>
  <c r="G9" i="4"/>
  <c r="H9" i="4"/>
  <c r="I9" i="4"/>
  <c r="J9" i="4"/>
  <c r="K9" i="4"/>
  <c r="Q9" i="4"/>
  <c r="R9" i="4"/>
  <c r="S9" i="4"/>
  <c r="T9" i="4"/>
  <c r="U9" i="4"/>
  <c r="V9" i="4"/>
  <c r="W9" i="4"/>
  <c r="AJ10" i="4"/>
  <c r="AG10" i="4"/>
  <c r="AH10" i="4"/>
  <c r="AI10" i="4"/>
  <c r="AK10" i="4"/>
  <c r="AL10" i="4"/>
  <c r="AM10" i="4"/>
  <c r="AN10" i="4"/>
  <c r="AO10" i="4"/>
  <c r="AP10" i="4"/>
  <c r="AQ10" i="4"/>
  <c r="AR10" i="4"/>
  <c r="AS10" i="4"/>
  <c r="AT10" i="4"/>
  <c r="AU10" i="4"/>
  <c r="AV10" i="4"/>
  <c r="X10" i="4"/>
  <c r="Y10" i="4"/>
  <c r="Z10" i="4"/>
  <c r="AA10" i="4"/>
  <c r="AB10" i="4"/>
  <c r="AC10" i="4"/>
  <c r="AD10" i="4"/>
  <c r="AE10" i="4"/>
  <c r="AF10" i="4"/>
  <c r="L10" i="4"/>
  <c r="M10" i="4"/>
  <c r="N10" i="4"/>
  <c r="O10" i="4"/>
  <c r="P10" i="4"/>
  <c r="G10" i="4"/>
  <c r="H10" i="4"/>
  <c r="I10" i="4"/>
  <c r="J10" i="4"/>
  <c r="K10" i="4"/>
  <c r="Q10" i="4"/>
  <c r="R10" i="4"/>
  <c r="S10" i="4"/>
  <c r="T10" i="4"/>
  <c r="U10" i="4"/>
  <c r="V10" i="4"/>
  <c r="W10" i="4"/>
  <c r="AJ11" i="4"/>
  <c r="AG11" i="4"/>
  <c r="AH11" i="4"/>
  <c r="AI11" i="4"/>
  <c r="AK11" i="4"/>
  <c r="AL11" i="4"/>
  <c r="AM11" i="4"/>
  <c r="AN11" i="4"/>
  <c r="AO11" i="4"/>
  <c r="AP11" i="4"/>
  <c r="AQ11" i="4"/>
  <c r="AR11" i="4"/>
  <c r="AS11" i="4"/>
  <c r="AT11" i="4"/>
  <c r="AU11" i="4"/>
  <c r="AV11" i="4"/>
  <c r="X11" i="4"/>
  <c r="Y11" i="4"/>
  <c r="Z11" i="4"/>
  <c r="AA11" i="4"/>
  <c r="AB11" i="4"/>
  <c r="AC11" i="4"/>
  <c r="AD11" i="4"/>
  <c r="AE11" i="4"/>
  <c r="AF11" i="4"/>
  <c r="L11" i="4"/>
  <c r="M11" i="4"/>
  <c r="N11" i="4"/>
  <c r="O11" i="4"/>
  <c r="P11" i="4"/>
  <c r="G11" i="4"/>
  <c r="H11" i="4"/>
  <c r="I11" i="4"/>
  <c r="J11" i="4"/>
  <c r="K11" i="4"/>
  <c r="Q11" i="4"/>
  <c r="R11" i="4"/>
  <c r="S11" i="4"/>
  <c r="T11" i="4"/>
  <c r="U11" i="4"/>
  <c r="V11" i="4"/>
  <c r="W11" i="4"/>
  <c r="AJ12" i="4"/>
  <c r="AG12" i="4"/>
  <c r="AH12" i="4"/>
  <c r="AI12" i="4"/>
  <c r="AK12" i="4"/>
  <c r="AL12" i="4"/>
  <c r="AM12" i="4"/>
  <c r="AN12" i="4"/>
  <c r="AO12" i="4"/>
  <c r="AP12" i="4"/>
  <c r="AQ12" i="4"/>
  <c r="AR12" i="4"/>
  <c r="AS12" i="4"/>
  <c r="AT12" i="4"/>
  <c r="AU12" i="4"/>
  <c r="AV12" i="4"/>
  <c r="X12" i="4"/>
  <c r="Y12" i="4"/>
  <c r="Z12" i="4"/>
  <c r="AA12" i="4"/>
  <c r="AB12" i="4"/>
  <c r="AC12" i="4"/>
  <c r="AD12" i="4"/>
  <c r="AE12" i="4"/>
  <c r="AF12" i="4"/>
  <c r="L12" i="4"/>
  <c r="M12" i="4"/>
  <c r="N12" i="4"/>
  <c r="O12" i="4"/>
  <c r="P12" i="4"/>
  <c r="G12" i="4"/>
  <c r="H12" i="4"/>
  <c r="I12" i="4"/>
  <c r="J12" i="4"/>
  <c r="K12" i="4"/>
  <c r="Q12" i="4"/>
  <c r="R12" i="4"/>
  <c r="S12" i="4"/>
  <c r="T12" i="4"/>
  <c r="U12" i="4"/>
  <c r="V12" i="4"/>
  <c r="W12" i="4"/>
  <c r="AJ13" i="4"/>
  <c r="AG13" i="4"/>
  <c r="AH13" i="4"/>
  <c r="AI13" i="4"/>
  <c r="AK13" i="4"/>
  <c r="AL13" i="4"/>
  <c r="AM13" i="4"/>
  <c r="AN13" i="4"/>
  <c r="AO13" i="4"/>
  <c r="AP13" i="4"/>
  <c r="AQ13" i="4"/>
  <c r="AR13" i="4"/>
  <c r="AS13" i="4"/>
  <c r="AT13" i="4"/>
  <c r="AU13" i="4"/>
  <c r="AV13" i="4"/>
  <c r="X13" i="4"/>
  <c r="Y13" i="4"/>
  <c r="Z13" i="4"/>
  <c r="AA13" i="4"/>
  <c r="AB13" i="4"/>
  <c r="AC13" i="4"/>
  <c r="AD13" i="4"/>
  <c r="AE13" i="4"/>
  <c r="AF13" i="4"/>
  <c r="L13" i="4"/>
  <c r="M13" i="4"/>
  <c r="N13" i="4"/>
  <c r="O13" i="4"/>
  <c r="P13" i="4"/>
  <c r="G13" i="4"/>
  <c r="H13" i="4"/>
  <c r="I13" i="4"/>
  <c r="J13" i="4"/>
  <c r="K13" i="4"/>
  <c r="Q13" i="4"/>
  <c r="R13" i="4"/>
  <c r="S13" i="4"/>
  <c r="T13" i="4"/>
  <c r="U13" i="4"/>
  <c r="V13" i="4"/>
  <c r="W13" i="4"/>
  <c r="AJ14" i="4"/>
  <c r="AG14" i="4"/>
  <c r="AH14" i="4"/>
  <c r="AI14" i="4"/>
  <c r="AK14" i="4"/>
  <c r="AL14" i="4"/>
  <c r="AM14" i="4"/>
  <c r="AN14" i="4"/>
  <c r="AO14" i="4"/>
  <c r="AP14" i="4"/>
  <c r="AQ14" i="4"/>
  <c r="AR14" i="4"/>
  <c r="AS14" i="4"/>
  <c r="AT14" i="4"/>
  <c r="AU14" i="4"/>
  <c r="AV14" i="4"/>
  <c r="X14" i="4"/>
  <c r="Y14" i="4"/>
  <c r="Z14" i="4"/>
  <c r="AA14" i="4"/>
  <c r="AB14" i="4"/>
  <c r="AC14" i="4"/>
  <c r="AD14" i="4"/>
  <c r="AE14" i="4"/>
  <c r="AF14" i="4"/>
  <c r="L14" i="4"/>
  <c r="M14" i="4"/>
  <c r="N14" i="4"/>
  <c r="O14" i="4"/>
  <c r="P14" i="4"/>
  <c r="G14" i="4"/>
  <c r="H14" i="4"/>
  <c r="I14" i="4"/>
  <c r="J14" i="4"/>
  <c r="K14" i="4"/>
  <c r="Q14" i="4"/>
  <c r="R14" i="4"/>
  <c r="S14" i="4"/>
  <c r="T14" i="4"/>
  <c r="U14" i="4"/>
  <c r="V14" i="4"/>
  <c r="W14" i="4"/>
  <c r="AJ15" i="4"/>
  <c r="AG15" i="4"/>
  <c r="AH15" i="4"/>
  <c r="AI15" i="4"/>
  <c r="AK15" i="4"/>
  <c r="AL15" i="4"/>
  <c r="AM15" i="4"/>
  <c r="AN15" i="4"/>
  <c r="AO15" i="4"/>
  <c r="AP15" i="4"/>
  <c r="AQ15" i="4"/>
  <c r="AR15" i="4"/>
  <c r="AS15" i="4"/>
  <c r="AT15" i="4"/>
  <c r="AU15" i="4"/>
  <c r="AV15" i="4"/>
  <c r="X15" i="4"/>
  <c r="Y15" i="4"/>
  <c r="Z15" i="4"/>
  <c r="AA15" i="4"/>
  <c r="AB15" i="4"/>
  <c r="AC15" i="4"/>
  <c r="AD15" i="4"/>
  <c r="AE15" i="4"/>
  <c r="AF15" i="4"/>
  <c r="L15" i="4"/>
  <c r="M15" i="4"/>
  <c r="N15" i="4"/>
  <c r="O15" i="4"/>
  <c r="P15" i="4"/>
  <c r="G15" i="4"/>
  <c r="H15" i="4"/>
  <c r="I15" i="4"/>
  <c r="J15" i="4"/>
  <c r="K15" i="4"/>
  <c r="Q15" i="4"/>
  <c r="R15" i="4"/>
  <c r="S15" i="4"/>
  <c r="T15" i="4"/>
  <c r="U15" i="4"/>
  <c r="V15" i="4"/>
  <c r="W15" i="4"/>
  <c r="AJ16" i="4"/>
  <c r="AG16" i="4"/>
  <c r="AH16" i="4"/>
  <c r="AI16" i="4"/>
  <c r="AK16" i="4"/>
  <c r="AL16" i="4"/>
  <c r="AM16" i="4"/>
  <c r="AN16" i="4"/>
  <c r="AO16" i="4"/>
  <c r="AP16" i="4"/>
  <c r="AQ16" i="4"/>
  <c r="AR16" i="4"/>
  <c r="AS16" i="4"/>
  <c r="AT16" i="4"/>
  <c r="AU16" i="4"/>
  <c r="AV16" i="4"/>
  <c r="X16" i="4"/>
  <c r="Y16" i="4"/>
  <c r="Z16" i="4"/>
  <c r="AA16" i="4"/>
  <c r="AB16" i="4"/>
  <c r="AC16" i="4"/>
  <c r="AD16" i="4"/>
  <c r="AE16" i="4"/>
  <c r="AF16" i="4"/>
  <c r="L16" i="4"/>
  <c r="M16" i="4"/>
  <c r="N16" i="4"/>
  <c r="O16" i="4"/>
  <c r="P16" i="4"/>
  <c r="G16" i="4"/>
  <c r="H16" i="4"/>
  <c r="I16" i="4"/>
  <c r="J16" i="4"/>
  <c r="K16" i="4"/>
  <c r="Q16" i="4"/>
  <c r="R16" i="4"/>
  <c r="S16" i="4"/>
  <c r="T16" i="4"/>
  <c r="U16" i="4"/>
  <c r="V16" i="4"/>
  <c r="W16" i="4"/>
  <c r="AJ17" i="4"/>
  <c r="AG17" i="4"/>
  <c r="AH17" i="4"/>
  <c r="AI17" i="4"/>
  <c r="AK17" i="4"/>
  <c r="AL17" i="4"/>
  <c r="AM17" i="4"/>
  <c r="AN17" i="4"/>
  <c r="AO17" i="4"/>
  <c r="AP17" i="4"/>
  <c r="AQ17" i="4"/>
  <c r="AR17" i="4"/>
  <c r="AS17" i="4"/>
  <c r="AT17" i="4"/>
  <c r="AU17" i="4"/>
  <c r="AV17" i="4"/>
  <c r="X17" i="4"/>
  <c r="Y17" i="4"/>
  <c r="Z17" i="4"/>
  <c r="AA17" i="4"/>
  <c r="AB17" i="4"/>
  <c r="AC17" i="4"/>
  <c r="AD17" i="4"/>
  <c r="AE17" i="4"/>
  <c r="AF17" i="4"/>
  <c r="L17" i="4"/>
  <c r="M17" i="4"/>
  <c r="N17" i="4"/>
  <c r="O17" i="4"/>
  <c r="P17" i="4"/>
  <c r="G17" i="4"/>
  <c r="H17" i="4"/>
  <c r="I17" i="4"/>
  <c r="J17" i="4"/>
  <c r="K17" i="4"/>
  <c r="Q17" i="4"/>
  <c r="R17" i="4"/>
  <c r="S17" i="4"/>
  <c r="T17" i="4"/>
  <c r="U17" i="4"/>
  <c r="V17" i="4"/>
  <c r="W17" i="4"/>
  <c r="AJ18" i="4"/>
  <c r="AG18" i="4"/>
  <c r="AH18" i="4"/>
  <c r="AI18" i="4"/>
  <c r="AK18" i="4"/>
  <c r="AL18" i="4"/>
  <c r="AM18" i="4"/>
  <c r="AN18" i="4"/>
  <c r="AO18" i="4"/>
  <c r="AP18" i="4"/>
  <c r="AQ18" i="4"/>
  <c r="AR18" i="4"/>
  <c r="AS18" i="4"/>
  <c r="AT18" i="4"/>
  <c r="AU18" i="4"/>
  <c r="AV18" i="4"/>
  <c r="X18" i="4"/>
  <c r="Y18" i="4"/>
  <c r="Z18" i="4"/>
  <c r="AA18" i="4"/>
  <c r="AB18" i="4"/>
  <c r="AC18" i="4"/>
  <c r="AD18" i="4"/>
  <c r="AE18" i="4"/>
  <c r="AF18" i="4"/>
  <c r="L18" i="4"/>
  <c r="M18" i="4"/>
  <c r="N18" i="4"/>
  <c r="O18" i="4"/>
  <c r="P18" i="4"/>
  <c r="G18" i="4"/>
  <c r="H18" i="4"/>
  <c r="I18" i="4"/>
  <c r="J18" i="4"/>
  <c r="K18" i="4"/>
  <c r="Q18" i="4"/>
  <c r="R18" i="4"/>
  <c r="S18" i="4"/>
  <c r="T18" i="4"/>
  <c r="U18" i="4"/>
  <c r="V18" i="4"/>
  <c r="W18" i="4"/>
  <c r="AJ19" i="4"/>
  <c r="AG19" i="4"/>
  <c r="AH19" i="4"/>
  <c r="AI19" i="4"/>
  <c r="AK19" i="4"/>
  <c r="AL19" i="4"/>
  <c r="AM19" i="4"/>
  <c r="AN19" i="4"/>
  <c r="AO19" i="4"/>
  <c r="AP19" i="4"/>
  <c r="AQ19" i="4"/>
  <c r="AR19" i="4"/>
  <c r="AS19" i="4"/>
  <c r="AT19" i="4"/>
  <c r="AU19" i="4"/>
  <c r="AV19" i="4"/>
  <c r="X19" i="4"/>
  <c r="Y19" i="4"/>
  <c r="Z19" i="4"/>
  <c r="AA19" i="4"/>
  <c r="AB19" i="4"/>
  <c r="AC19" i="4"/>
  <c r="AD19" i="4"/>
  <c r="AE19" i="4"/>
  <c r="AF19" i="4"/>
  <c r="L19" i="4"/>
  <c r="M19" i="4"/>
  <c r="N19" i="4"/>
  <c r="O19" i="4"/>
  <c r="P19" i="4"/>
  <c r="G19" i="4"/>
  <c r="H19" i="4"/>
  <c r="I19" i="4"/>
  <c r="J19" i="4"/>
  <c r="K19" i="4"/>
  <c r="Q19" i="4"/>
  <c r="R19" i="4"/>
  <c r="S19" i="4"/>
  <c r="T19" i="4"/>
  <c r="U19" i="4"/>
  <c r="V19" i="4"/>
  <c r="W19" i="4"/>
  <c r="AJ20" i="4"/>
  <c r="AG20" i="4"/>
  <c r="AH20" i="4"/>
  <c r="AI20" i="4"/>
  <c r="AK20" i="4"/>
  <c r="AL20" i="4"/>
  <c r="AM20" i="4"/>
  <c r="AN20" i="4"/>
  <c r="AO20" i="4"/>
  <c r="AP20" i="4"/>
  <c r="AQ20" i="4"/>
  <c r="AR20" i="4"/>
  <c r="AS20" i="4"/>
  <c r="AT20" i="4"/>
  <c r="AU20" i="4"/>
  <c r="AV20" i="4"/>
  <c r="X20" i="4"/>
  <c r="Y20" i="4"/>
  <c r="Z20" i="4"/>
  <c r="AA20" i="4"/>
  <c r="AB20" i="4"/>
  <c r="AC20" i="4"/>
  <c r="AD20" i="4"/>
  <c r="AE20" i="4"/>
  <c r="AF20" i="4"/>
  <c r="L20" i="4"/>
  <c r="M20" i="4"/>
  <c r="N20" i="4"/>
  <c r="O20" i="4"/>
  <c r="P20" i="4"/>
  <c r="G20" i="4"/>
  <c r="H20" i="4"/>
  <c r="I20" i="4"/>
  <c r="J20" i="4"/>
  <c r="K20" i="4"/>
  <c r="Q20" i="4"/>
  <c r="R20" i="4"/>
  <c r="S20" i="4"/>
  <c r="T20" i="4"/>
  <c r="U20" i="4"/>
  <c r="V20" i="4"/>
  <c r="W20" i="4"/>
  <c r="AJ21" i="4"/>
  <c r="AG21" i="4"/>
  <c r="AH21" i="4"/>
  <c r="AI21" i="4"/>
  <c r="AK21" i="4"/>
  <c r="AL21" i="4"/>
  <c r="AM21" i="4"/>
  <c r="AN21" i="4"/>
  <c r="AO21" i="4"/>
  <c r="AP21" i="4"/>
  <c r="AQ21" i="4"/>
  <c r="AR21" i="4"/>
  <c r="AS21" i="4"/>
  <c r="AT21" i="4"/>
  <c r="AU21" i="4"/>
  <c r="AV21" i="4"/>
  <c r="X21" i="4"/>
  <c r="Y21" i="4"/>
  <c r="Z21" i="4"/>
  <c r="AA21" i="4"/>
  <c r="AB21" i="4"/>
  <c r="AC21" i="4"/>
  <c r="AD21" i="4"/>
  <c r="AE21" i="4"/>
  <c r="AF21" i="4"/>
  <c r="L21" i="4"/>
  <c r="M21" i="4"/>
  <c r="N21" i="4"/>
  <c r="O21" i="4"/>
  <c r="P21" i="4"/>
  <c r="G21" i="4"/>
  <c r="H21" i="4"/>
  <c r="I21" i="4"/>
  <c r="J21" i="4"/>
  <c r="K21" i="4"/>
  <c r="Q21" i="4"/>
  <c r="R21" i="4"/>
  <c r="S21" i="4"/>
  <c r="T21" i="4"/>
  <c r="U21" i="4"/>
  <c r="V21" i="4"/>
  <c r="W21" i="4"/>
  <c r="AJ22" i="4"/>
  <c r="AG22" i="4"/>
  <c r="AH22" i="4"/>
  <c r="AI22" i="4"/>
  <c r="AK22" i="4"/>
  <c r="AL22" i="4"/>
  <c r="AM22" i="4"/>
  <c r="AN22" i="4"/>
  <c r="AO22" i="4"/>
  <c r="AP22" i="4"/>
  <c r="AQ22" i="4"/>
  <c r="AR22" i="4"/>
  <c r="AS22" i="4"/>
  <c r="AT22" i="4"/>
  <c r="AU22" i="4"/>
  <c r="AV22" i="4"/>
  <c r="X22" i="4"/>
  <c r="Y22" i="4"/>
  <c r="Z22" i="4"/>
  <c r="AA22" i="4"/>
  <c r="AB22" i="4"/>
  <c r="AC22" i="4"/>
  <c r="AD22" i="4"/>
  <c r="AE22" i="4"/>
  <c r="AF22" i="4"/>
  <c r="L22" i="4"/>
  <c r="M22" i="4"/>
  <c r="N22" i="4"/>
  <c r="O22" i="4"/>
  <c r="P22" i="4"/>
  <c r="G22" i="4"/>
  <c r="H22" i="4"/>
  <c r="I22" i="4"/>
  <c r="J22" i="4"/>
  <c r="K22" i="4"/>
  <c r="Q22" i="4"/>
  <c r="R22" i="4"/>
  <c r="S22" i="4"/>
  <c r="T22" i="4"/>
  <c r="U22" i="4"/>
  <c r="V22" i="4"/>
  <c r="W22" i="4"/>
  <c r="AJ24" i="4"/>
  <c r="AG24" i="4"/>
  <c r="AH24" i="4"/>
  <c r="AI24" i="4"/>
  <c r="AL24" i="4"/>
  <c r="AN24" i="4"/>
  <c r="AO24" i="4"/>
  <c r="AP24" i="4"/>
  <c r="AQ24" i="4"/>
  <c r="AR24" i="4"/>
  <c r="AS24" i="4"/>
  <c r="AT24" i="4"/>
  <c r="AU24" i="4"/>
  <c r="AV24" i="4"/>
  <c r="E14" i="2"/>
  <c r="X24" i="4"/>
  <c r="Z24" i="4"/>
  <c r="AB24" i="4"/>
  <c r="AC24" i="4"/>
  <c r="AD24" i="4"/>
  <c r="AE24" i="4"/>
  <c r="AF24" i="4"/>
  <c r="M24" i="4"/>
  <c r="N24" i="4"/>
  <c r="O24" i="4"/>
  <c r="P24" i="4"/>
  <c r="E360" i="2"/>
  <c r="G24" i="4" s="1"/>
  <c r="I24" i="4"/>
  <c r="J24" i="4"/>
  <c r="K24" i="4"/>
  <c r="Q24" i="4"/>
  <c r="R24" i="4"/>
  <c r="S24" i="4"/>
  <c r="U24" i="4"/>
  <c r="V24" i="4"/>
  <c r="W24" i="4"/>
  <c r="AJ25" i="4"/>
  <c r="AH25" i="4"/>
  <c r="AI25" i="4"/>
  <c r="AK25" i="4"/>
  <c r="AL25" i="4"/>
  <c r="AM25" i="4"/>
  <c r="AN25" i="4"/>
  <c r="AO25" i="4"/>
  <c r="AP25" i="4"/>
  <c r="AQ25" i="4"/>
  <c r="AR25" i="4"/>
  <c r="AS25" i="4"/>
  <c r="AT25" i="4"/>
  <c r="AU25" i="4"/>
  <c r="AV25" i="4"/>
  <c r="X25" i="4"/>
  <c r="Z25" i="4"/>
  <c r="AB25" i="4"/>
  <c r="AC25" i="4"/>
  <c r="AD25" i="4"/>
  <c r="AE25" i="4"/>
  <c r="AF25" i="4"/>
  <c r="L25" i="4"/>
  <c r="M25" i="4"/>
  <c r="N25" i="4"/>
  <c r="O25" i="4"/>
  <c r="P25" i="4"/>
  <c r="E371" i="2"/>
  <c r="H24" i="4" s="1"/>
  <c r="J25" i="4"/>
  <c r="K25" i="4"/>
  <c r="Q25" i="4"/>
  <c r="R25" i="4"/>
  <c r="S25" i="4"/>
  <c r="T25" i="4"/>
  <c r="U25" i="4"/>
  <c r="V25" i="4"/>
  <c r="W25" i="4"/>
  <c r="AJ26" i="4"/>
  <c r="AH26" i="4"/>
  <c r="AI26" i="4"/>
  <c r="AK26" i="4"/>
  <c r="AL26" i="4"/>
  <c r="AM26" i="4"/>
  <c r="AN26" i="4"/>
  <c r="AO26" i="4"/>
  <c r="AP26" i="4"/>
  <c r="AQ26" i="4"/>
  <c r="AR26" i="4"/>
  <c r="AS26" i="4"/>
  <c r="AT26" i="4"/>
  <c r="AU26" i="4"/>
  <c r="AV26" i="4"/>
  <c r="X26" i="4"/>
  <c r="E24" i="2"/>
  <c r="Y25" i="4" s="1"/>
  <c r="Y26" i="4"/>
  <c r="Z26" i="4"/>
  <c r="AA26" i="4"/>
  <c r="AB26" i="4"/>
  <c r="AC26" i="4"/>
  <c r="AD26" i="4"/>
  <c r="AE26" i="4"/>
  <c r="AF26" i="4"/>
  <c r="L26" i="4"/>
  <c r="M26" i="4"/>
  <c r="N26" i="4"/>
  <c r="O26" i="4"/>
  <c r="P26" i="4"/>
  <c r="G26" i="4"/>
  <c r="H26" i="4"/>
  <c r="I26" i="4"/>
  <c r="J26" i="4"/>
  <c r="K26" i="4"/>
  <c r="Q26" i="4"/>
  <c r="R26" i="4"/>
  <c r="S26" i="4"/>
  <c r="T26" i="4"/>
  <c r="U26" i="4"/>
  <c r="V26" i="4"/>
  <c r="W26" i="4"/>
  <c r="AJ27" i="4"/>
  <c r="AG27" i="4"/>
  <c r="AH27" i="4"/>
  <c r="AI27" i="4"/>
  <c r="AK27" i="4"/>
  <c r="AL27" i="4"/>
  <c r="AM27" i="4"/>
  <c r="AN27" i="4"/>
  <c r="AO27" i="4"/>
  <c r="AP27" i="4"/>
  <c r="AQ27" i="4"/>
  <c r="AR27" i="4"/>
  <c r="AS27" i="4"/>
  <c r="AT27" i="4"/>
  <c r="AU27" i="4"/>
  <c r="AV27" i="4"/>
  <c r="X27" i="4"/>
  <c r="Y27" i="4"/>
  <c r="Z27" i="4"/>
  <c r="AA27" i="4"/>
  <c r="AB27" i="4"/>
  <c r="AC27" i="4"/>
  <c r="AD27" i="4"/>
  <c r="AE27" i="4"/>
  <c r="AF27" i="4"/>
  <c r="L27" i="4"/>
  <c r="M27" i="4"/>
  <c r="O27" i="4"/>
  <c r="P27" i="4"/>
  <c r="G27" i="4"/>
  <c r="H27" i="4"/>
  <c r="I27" i="4"/>
  <c r="J27" i="4"/>
  <c r="K27" i="4"/>
  <c r="Q27" i="4"/>
  <c r="R27" i="4"/>
  <c r="S27" i="4"/>
  <c r="T27" i="4"/>
  <c r="U27" i="4"/>
  <c r="V27" i="4"/>
  <c r="W27" i="4"/>
  <c r="AJ28" i="4"/>
  <c r="AH28" i="4"/>
  <c r="AI28" i="4"/>
  <c r="AK28" i="4"/>
  <c r="AL28" i="4"/>
  <c r="AM28" i="4"/>
  <c r="AN28" i="4"/>
  <c r="AO28" i="4"/>
  <c r="AP28" i="4"/>
  <c r="AQ28" i="4"/>
  <c r="AR28" i="4"/>
  <c r="AS28" i="4"/>
  <c r="AT28" i="4"/>
  <c r="AU28" i="4"/>
  <c r="AV28" i="4"/>
  <c r="X28" i="4"/>
  <c r="Y28" i="4"/>
  <c r="Z28" i="4"/>
  <c r="AA28" i="4"/>
  <c r="AB28" i="4"/>
  <c r="AC28" i="4"/>
  <c r="AD28" i="4"/>
  <c r="AE28" i="4"/>
  <c r="AF28" i="4"/>
  <c r="L28" i="4"/>
  <c r="M28" i="4"/>
  <c r="O28" i="4"/>
  <c r="G28" i="4"/>
  <c r="H28" i="4"/>
  <c r="I28" i="4"/>
  <c r="J28" i="4"/>
  <c r="K28" i="4"/>
  <c r="Q28" i="4"/>
  <c r="R28" i="4"/>
  <c r="U28" i="4"/>
  <c r="V28" i="4"/>
  <c r="W28" i="4"/>
  <c r="AJ29" i="4"/>
  <c r="AG29" i="4"/>
  <c r="AH29" i="4"/>
  <c r="AI29" i="4"/>
  <c r="AK29" i="4"/>
  <c r="AL29" i="4"/>
  <c r="AM29" i="4"/>
  <c r="AN29" i="4"/>
  <c r="AO29" i="4"/>
  <c r="AP29" i="4"/>
  <c r="AQ29" i="4"/>
  <c r="AR29" i="4"/>
  <c r="AS29" i="4"/>
  <c r="AT29" i="4"/>
  <c r="AU29" i="4"/>
  <c r="AV29" i="4"/>
  <c r="X29" i="4"/>
  <c r="Y29" i="4"/>
  <c r="Z29" i="4"/>
  <c r="AA29" i="4"/>
  <c r="AB29" i="4"/>
  <c r="AC29" i="4"/>
  <c r="AD29" i="4"/>
  <c r="AE29" i="4"/>
  <c r="AF29" i="4"/>
  <c r="L29" i="4"/>
  <c r="M29" i="4"/>
  <c r="N29" i="4"/>
  <c r="O29" i="4"/>
  <c r="G29" i="4"/>
  <c r="H29" i="4"/>
  <c r="I29" i="4"/>
  <c r="K29" i="4"/>
  <c r="Q29" i="4"/>
  <c r="R29" i="4"/>
  <c r="S29" i="4"/>
  <c r="T29" i="4"/>
  <c r="U29" i="4"/>
  <c r="V29" i="4"/>
  <c r="W29" i="4"/>
  <c r="AJ30" i="4"/>
  <c r="AG30" i="4"/>
  <c r="E123" i="2"/>
  <c r="AH30" i="4"/>
  <c r="AI30" i="4"/>
  <c r="E156" i="2"/>
  <c r="AK24" i="4" s="1"/>
  <c r="AK30" i="4"/>
  <c r="AL30" i="4"/>
  <c r="AM30" i="4"/>
  <c r="E189" i="2"/>
  <c r="AN30" i="4"/>
  <c r="AO30" i="4"/>
  <c r="AP30" i="4"/>
  <c r="AQ30" i="4"/>
  <c r="AR30" i="4"/>
  <c r="AS30" i="4"/>
  <c r="AT30" i="4"/>
  <c r="AU30" i="4"/>
  <c r="AV30" i="4"/>
  <c r="X30" i="4"/>
  <c r="Y30" i="4"/>
  <c r="Z30" i="4"/>
  <c r="AA30" i="4"/>
  <c r="AB30" i="4"/>
  <c r="AC30" i="4"/>
  <c r="AD30" i="4"/>
  <c r="AE30" i="4"/>
  <c r="AF30" i="4"/>
  <c r="L30" i="4"/>
  <c r="M30" i="4"/>
  <c r="N30" i="4"/>
  <c r="O30" i="4"/>
  <c r="P30" i="4"/>
  <c r="G30" i="4"/>
  <c r="I30" i="4"/>
  <c r="K30" i="4"/>
  <c r="Q30" i="4"/>
  <c r="R30" i="4"/>
  <c r="S30" i="4"/>
  <c r="T30" i="4"/>
  <c r="U30" i="4"/>
  <c r="V30" i="4"/>
  <c r="W30" i="4"/>
  <c r="AJ35" i="4"/>
  <c r="AG35" i="4"/>
  <c r="AH35" i="4"/>
  <c r="AI35" i="4"/>
  <c r="AK35" i="4"/>
  <c r="AL35" i="4"/>
  <c r="AM35" i="4"/>
  <c r="AN35" i="4"/>
  <c r="AO35" i="4"/>
  <c r="AP35" i="4"/>
  <c r="AQ35" i="4"/>
  <c r="AR35" i="4"/>
  <c r="AS35" i="4"/>
  <c r="AT35" i="4"/>
  <c r="AU35" i="4"/>
  <c r="AV35" i="4"/>
  <c r="X35" i="4"/>
  <c r="Y35" i="4"/>
  <c r="Z35" i="4"/>
  <c r="AA35" i="4"/>
  <c r="AB35" i="4"/>
  <c r="AC35" i="4"/>
  <c r="AD35" i="4"/>
  <c r="AE35" i="4"/>
  <c r="AF35" i="4"/>
  <c r="L35" i="4"/>
  <c r="M35" i="4"/>
  <c r="N35" i="4"/>
  <c r="O35" i="4"/>
  <c r="P35" i="4"/>
  <c r="G35" i="4"/>
  <c r="H35" i="4"/>
  <c r="I35" i="4"/>
  <c r="J35" i="4"/>
  <c r="K35" i="4"/>
  <c r="Q35" i="4"/>
  <c r="R35" i="4"/>
  <c r="S35" i="4"/>
  <c r="T35" i="4"/>
  <c r="U35" i="4"/>
  <c r="V35" i="4"/>
  <c r="W35" i="4"/>
  <c r="AJ36" i="4"/>
  <c r="AG36" i="4"/>
  <c r="AH36" i="4"/>
  <c r="AI36" i="4"/>
  <c r="AK36" i="4"/>
  <c r="AL36" i="4"/>
  <c r="AM36" i="4"/>
  <c r="AN36" i="4"/>
  <c r="AO36" i="4"/>
  <c r="AP36" i="4"/>
  <c r="AQ36" i="4"/>
  <c r="AR36" i="4"/>
  <c r="AS36" i="4"/>
  <c r="AT36" i="4"/>
  <c r="AU36" i="4"/>
  <c r="AV36" i="4"/>
  <c r="X36" i="4"/>
  <c r="Y36" i="4"/>
  <c r="Z36" i="4"/>
  <c r="AA36" i="4"/>
  <c r="AB36" i="4"/>
  <c r="AC36" i="4"/>
  <c r="AD36" i="4"/>
  <c r="AE36" i="4"/>
  <c r="AF36" i="4"/>
  <c r="L36" i="4"/>
  <c r="M36" i="4"/>
  <c r="N36" i="4"/>
  <c r="O36" i="4"/>
  <c r="P36" i="4"/>
  <c r="G36" i="4"/>
  <c r="H36" i="4"/>
  <c r="I36" i="4"/>
  <c r="J36" i="4"/>
  <c r="K36" i="4"/>
  <c r="Q36" i="4"/>
  <c r="R36" i="4"/>
  <c r="S36" i="4"/>
  <c r="T36" i="4"/>
  <c r="U36" i="4"/>
  <c r="V36" i="4"/>
  <c r="W36" i="4"/>
  <c r="AJ3" i="4"/>
  <c r="E109" i="2"/>
  <c r="AG3" i="4" s="1"/>
  <c r="E120" i="2"/>
  <c r="AH3" i="4"/>
  <c r="AI3" i="4"/>
  <c r="AK3" i="4"/>
  <c r="AL3" i="4"/>
  <c r="E175" i="2"/>
  <c r="AM3" i="4"/>
  <c r="E186" i="2"/>
  <c r="AN3" i="4"/>
  <c r="AO3" i="4"/>
  <c r="AP3" i="4"/>
  <c r="E219" i="2"/>
  <c r="AQ3" i="4"/>
  <c r="AR3" i="4"/>
  <c r="AS3" i="4"/>
  <c r="AT3" i="4"/>
  <c r="AU3" i="4"/>
  <c r="AV3" i="4"/>
  <c r="E10" i="2"/>
  <c r="X4" i="4" s="1"/>
  <c r="X3" i="4"/>
  <c r="Y3" i="4"/>
  <c r="E32" i="2"/>
  <c r="Z3" i="4"/>
  <c r="AA3" i="4"/>
  <c r="E54" i="2"/>
  <c r="AB3" i="4"/>
  <c r="AC3" i="4"/>
  <c r="AD3" i="4"/>
  <c r="AE3" i="4"/>
  <c r="AF3" i="4"/>
  <c r="L3" i="4"/>
  <c r="N3" i="4"/>
  <c r="O3" i="4"/>
  <c r="P3" i="4"/>
  <c r="E368" i="2"/>
  <c r="H3" i="4"/>
  <c r="I3" i="4"/>
  <c r="E401" i="2"/>
  <c r="K3" i="4"/>
  <c r="E412" i="2"/>
  <c r="Q3" i="4"/>
  <c r="R3" i="4"/>
  <c r="S3" i="4"/>
  <c r="U3" i="4"/>
  <c r="V3" i="4"/>
  <c r="E478" i="2"/>
  <c r="W3" i="4"/>
  <c r="AX26" i="4"/>
  <c r="AW26" i="4"/>
  <c r="AX27" i="4"/>
  <c r="E285" i="2"/>
  <c r="AW28" i="4" s="1"/>
  <c r="AW27" i="4"/>
  <c r="AX28" i="4"/>
  <c r="AX29" i="4"/>
  <c r="AW29" i="4"/>
  <c r="AX30" i="4"/>
  <c r="AW30" i="4"/>
  <c r="AX24" i="4"/>
  <c r="AW24" i="4"/>
  <c r="AX25" i="4"/>
  <c r="E284" i="2"/>
  <c r="AW3" i="4" s="1"/>
  <c r="AW25" i="4"/>
  <c r="AX5" i="4"/>
  <c r="AW5" i="4"/>
  <c r="AX6" i="4"/>
  <c r="AW6" i="4"/>
  <c r="AX7" i="4"/>
  <c r="AW7" i="4"/>
  <c r="E131" i="2"/>
  <c r="AX8" i="4"/>
  <c r="AW8" i="4"/>
  <c r="AX9" i="4"/>
  <c r="AW9" i="4"/>
  <c r="AX10" i="4"/>
  <c r="AW10" i="4"/>
  <c r="AX3" i="4"/>
  <c r="E287" i="2"/>
  <c r="AX4" i="4"/>
  <c r="AW4" i="4"/>
  <c r="B8" i="7"/>
  <c r="B9" i="7"/>
  <c r="B13" i="7"/>
  <c r="B14" i="7"/>
  <c r="B15" i="7"/>
  <c r="B16" i="7"/>
  <c r="AX11" i="4"/>
  <c r="AW11" i="4"/>
  <c r="AX12" i="4"/>
  <c r="AW12" i="4"/>
  <c r="AX13" i="4"/>
  <c r="AW13" i="4"/>
  <c r="AX14" i="4"/>
  <c r="AW14" i="4"/>
  <c r="AX15" i="4"/>
  <c r="AW15" i="4"/>
  <c r="AX16" i="4"/>
  <c r="AW16" i="4"/>
  <c r="AX17" i="4"/>
  <c r="AW17" i="4"/>
  <c r="AX18" i="4"/>
  <c r="AW18" i="4"/>
  <c r="AX19" i="4"/>
  <c r="AW19" i="4"/>
  <c r="AX20" i="4"/>
  <c r="AW20" i="4"/>
  <c r="AX21" i="4"/>
  <c r="AW21" i="4"/>
  <c r="AX22" i="4"/>
  <c r="AW22" i="4"/>
  <c r="AX35" i="4"/>
  <c r="AW35" i="4"/>
  <c r="AX36" i="4"/>
  <c r="AW36" i="4"/>
  <c r="E295" i="2"/>
  <c r="E296" i="2"/>
  <c r="E294" i="2"/>
  <c r="E479" i="2"/>
  <c r="E134" i="2"/>
  <c r="E43" i="2"/>
  <c r="E98" i="2"/>
  <c r="E314" i="2"/>
  <c r="M3" i="4" s="1"/>
  <c r="E423" i="2"/>
  <c r="E445" i="2"/>
  <c r="T3" i="4" s="1"/>
  <c r="E230" i="2"/>
  <c r="E379" i="2"/>
  <c r="E135" i="2"/>
  <c r="E35" i="2"/>
  <c r="E448" i="2"/>
  <c r="T28" i="4" s="1"/>
  <c r="E223" i="2"/>
  <c r="E468" i="2"/>
  <c r="E337" i="2"/>
  <c r="E245" i="2"/>
  <c r="E220" i="2"/>
  <c r="E157" i="2"/>
  <c r="E132" i="2"/>
  <c r="E446" i="2"/>
  <c r="E405" i="2"/>
  <c r="E402" i="2"/>
  <c r="E394" i="2"/>
  <c r="J29" i="4" s="1"/>
  <c r="E391" i="2"/>
  <c r="E390" i="2"/>
  <c r="J3" i="4" s="1"/>
  <c r="E178" i="2"/>
  <c r="AM24" i="4" s="1"/>
  <c r="E241" i="2"/>
  <c r="E79" i="2"/>
  <c r="E415" i="2"/>
  <c r="E426" i="2"/>
  <c r="E47" i="2"/>
  <c r="E317" i="2"/>
  <c r="E318" i="2"/>
  <c r="E350" i="2"/>
  <c r="P28" i="4" s="1"/>
  <c r="E459" i="2"/>
  <c r="E470" i="2"/>
  <c r="E382" i="2"/>
  <c r="I25" i="4" s="1"/>
  <c r="E242" i="2"/>
  <c r="E328" i="2"/>
  <c r="N27" i="4" s="1"/>
  <c r="E46" i="2"/>
  <c r="AA25" i="4" s="1"/>
  <c r="E80" i="2"/>
  <c r="E121" i="2"/>
  <c r="E253" i="2"/>
  <c r="E66" i="2"/>
  <c r="E304" i="2"/>
  <c r="E325" i="2"/>
  <c r="E348" i="2"/>
  <c r="E372" i="2"/>
  <c r="H30" i="4" s="1"/>
  <c r="E467" i="2"/>
  <c r="E154" i="2"/>
  <c r="E197" i="2"/>
  <c r="E208" i="2"/>
  <c r="E252" i="2"/>
  <c r="E65" i="2"/>
  <c r="E435" i="2"/>
  <c r="E456" i="2"/>
  <c r="E153" i="2"/>
  <c r="E315" i="2"/>
  <c r="E244" i="2"/>
  <c r="E424" i="2"/>
  <c r="E231" i="2"/>
  <c r="E326" i="2"/>
  <c r="E336" i="2"/>
  <c r="E44" i="2"/>
  <c r="E69" i="2"/>
  <c r="E449" i="2"/>
  <c r="E460" i="2"/>
  <c r="E438" i="2"/>
  <c r="E482" i="2"/>
  <c r="E36" i="2"/>
  <c r="E190" i="2"/>
  <c r="E211" i="2"/>
  <c r="E90" i="2"/>
  <c r="E101" i="2"/>
  <c r="E329" i="2"/>
  <c r="E68" i="2"/>
  <c r="E113" i="2"/>
  <c r="AG28" i="4" s="1"/>
  <c r="E212" i="2"/>
  <c r="E266" i="2"/>
  <c r="E209" i="2"/>
  <c r="E263" i="2"/>
  <c r="E76" i="2"/>
  <c r="E87" i="2"/>
  <c r="E102" i="2"/>
  <c r="E99" i="2"/>
  <c r="E91" i="2"/>
  <c r="E88" i="2"/>
  <c r="E198" i="2"/>
  <c r="E274" i="2"/>
  <c r="E413" i="2"/>
  <c r="E176" i="2"/>
  <c r="E380" i="2"/>
  <c r="E369" i="2"/>
  <c r="E200" i="2"/>
  <c r="E255" i="2"/>
  <c r="E33" i="2"/>
  <c r="E77" i="2"/>
  <c r="E179" i="2"/>
  <c r="E416" i="2"/>
  <c r="E275" i="2"/>
  <c r="E187" i="2"/>
  <c r="E110" i="2"/>
  <c r="AG4" i="4" s="1"/>
  <c r="E471" i="2"/>
  <c r="E351" i="2"/>
  <c r="P29" i="4" s="1"/>
  <c r="E340" i="2"/>
  <c r="E339" i="2"/>
  <c r="E278" i="2"/>
  <c r="E277" i="2"/>
  <c r="E267" i="2"/>
  <c r="E264" i="2"/>
  <c r="E256" i="2"/>
  <c r="E234" i="2"/>
  <c r="E233" i="2"/>
  <c r="E201" i="2"/>
  <c r="E58" i="2"/>
  <c r="E55" i="2"/>
  <c r="E13" i="2"/>
  <c r="E427" i="2"/>
  <c r="E383" i="2"/>
  <c r="E457" i="2"/>
  <c r="H25" i="4" l="1"/>
  <c r="G3" i="4"/>
  <c r="BE3" i="4" s="1"/>
  <c r="G8" i="7" s="1"/>
  <c r="T24" i="4"/>
  <c r="AA24" i="4"/>
  <c r="AG26" i="4"/>
  <c r="E26" i="4" s="1"/>
  <c r="Y24" i="4"/>
  <c r="BB24" i="4" s="1"/>
  <c r="BK34" i="4"/>
  <c r="BK31" i="4"/>
  <c r="N28" i="4"/>
  <c r="BK28" i="4"/>
  <c r="BK19" i="4"/>
  <c r="BK33" i="4"/>
  <c r="BK21" i="4"/>
  <c r="BK30" i="4"/>
  <c r="E19" i="4"/>
  <c r="AZ34" i="4"/>
  <c r="BK27" i="4"/>
  <c r="J16" i="7" s="1"/>
  <c r="AZ36" i="4"/>
  <c r="BF21" i="4"/>
  <c r="BF13" i="4"/>
  <c r="BK15" i="4"/>
  <c r="BK6" i="4"/>
  <c r="BK18" i="4"/>
  <c r="BK17" i="4"/>
  <c r="BK29" i="4"/>
  <c r="BF32" i="4"/>
  <c r="BK36" i="4"/>
  <c r="BK16" i="4"/>
  <c r="BK12" i="4"/>
  <c r="BK7" i="4"/>
  <c r="BK11" i="4"/>
  <c r="BK9" i="4"/>
  <c r="BK20" i="4"/>
  <c r="BK13" i="4"/>
  <c r="BK26" i="4"/>
  <c r="J15" i="7" s="1"/>
  <c r="AZ29" i="4"/>
  <c r="BK35" i="4"/>
  <c r="BA36" i="4"/>
  <c r="BJ30" i="4"/>
  <c r="BG26" i="4"/>
  <c r="H15" i="7" s="1"/>
  <c r="BA15" i="4"/>
  <c r="BG32" i="4"/>
  <c r="BG19" i="4"/>
  <c r="BF16" i="4"/>
  <c r="BG11" i="4"/>
  <c r="BK14" i="4"/>
  <c r="BK10" i="4"/>
  <c r="BK24" i="4"/>
  <c r="J13" i="7" s="1"/>
  <c r="BC19" i="4"/>
  <c r="BC15" i="4"/>
  <c r="BC11" i="4"/>
  <c r="BK32" i="4"/>
  <c r="BK4" i="4"/>
  <c r="J9" i="7" s="1"/>
  <c r="BF6" i="4"/>
  <c r="BF8" i="4"/>
  <c r="BK22" i="4"/>
  <c r="BK8" i="4"/>
  <c r="AZ6" i="4"/>
  <c r="BC12" i="4"/>
  <c r="BI27" i="4"/>
  <c r="C16" i="7" s="1"/>
  <c r="BC20" i="4"/>
  <c r="BJ12" i="4"/>
  <c r="BC8" i="4"/>
  <c r="BC36" i="4"/>
  <c r="BK3" i="4"/>
  <c r="J8" i="7" s="1"/>
  <c r="BJ9" i="4"/>
  <c r="BJ33" i="4"/>
  <c r="BC26" i="4"/>
  <c r="BC31" i="4"/>
  <c r="BC29" i="4"/>
  <c r="BC22" i="4"/>
  <c r="BC14" i="4"/>
  <c r="BJ32" i="4"/>
  <c r="BC28" i="4"/>
  <c r="BC21" i="4"/>
  <c r="BC17" i="4"/>
  <c r="BI13" i="4"/>
  <c r="BC9" i="4"/>
  <c r="BI34" i="4"/>
  <c r="BK25" i="4"/>
  <c r="J14" i="7" s="1"/>
  <c r="BC25" i="4"/>
  <c r="BF24" i="4"/>
  <c r="F13" i="7" s="1"/>
  <c r="BC24" i="4"/>
  <c r="BC7" i="4"/>
  <c r="BC6" i="4"/>
  <c r="BK5" i="4"/>
  <c r="BI5" i="4"/>
  <c r="BG4" i="4"/>
  <c r="H9" i="7" s="1"/>
  <c r="BI4" i="4"/>
  <c r="C9" i="7" s="1"/>
  <c r="BG8" i="4"/>
  <c r="BG25" i="4"/>
  <c r="H14" i="7" s="1"/>
  <c r="BG31" i="4"/>
  <c r="BG35" i="4"/>
  <c r="BA29" i="4"/>
  <c r="BG22" i="4"/>
  <c r="BA18" i="4"/>
  <c r="BG14" i="4"/>
  <c r="BA10" i="4"/>
  <c r="BG7" i="4"/>
  <c r="BG34" i="4"/>
  <c r="BG30" i="4"/>
  <c r="BA21" i="4"/>
  <c r="BG17" i="4"/>
  <c r="BA13" i="4"/>
  <c r="BG9" i="4"/>
  <c r="BA32" i="4"/>
  <c r="BA27" i="4"/>
  <c r="BG20" i="4"/>
  <c r="BG12" i="4"/>
  <c r="BA4" i="4"/>
  <c r="BG29" i="4"/>
  <c r="BA24" i="4"/>
  <c r="BG33" i="4"/>
  <c r="BA22" i="4"/>
  <c r="BG18" i="4"/>
  <c r="BG5" i="4"/>
  <c r="BA31" i="4"/>
  <c r="BG3" i="4"/>
  <c r="H8" i="7" s="1"/>
  <c r="BA6" i="4"/>
  <c r="BA19" i="4"/>
  <c r="BG28" i="4"/>
  <c r="BG16" i="4"/>
  <c r="BA11" i="4"/>
  <c r="BG6" i="4"/>
  <c r="BA34" i="4"/>
  <c r="BG36" i="4"/>
  <c r="BG15" i="4"/>
  <c r="BG10" i="4"/>
  <c r="AY30" i="4"/>
  <c r="BE28" i="4"/>
  <c r="AY26" i="4"/>
  <c r="AY12" i="4"/>
  <c r="BE9" i="4"/>
  <c r="AY32" i="4"/>
  <c r="BE11" i="4"/>
  <c r="AY25" i="4"/>
  <c r="AY21" i="4"/>
  <c r="BE14" i="4"/>
  <c r="BE5" i="4"/>
  <c r="AY27" i="4"/>
  <c r="AY20" i="4"/>
  <c r="AY13" i="4"/>
  <c r="BE7" i="4"/>
  <c r="BE31" i="4"/>
  <c r="BE19" i="4"/>
  <c r="AY29" i="4"/>
  <c r="BE22" i="4"/>
  <c r="AY15" i="4"/>
  <c r="BE34" i="4"/>
  <c r="BF19" i="4"/>
  <c r="AZ27" i="4"/>
  <c r="AZ21" i="4"/>
  <c r="BF22" i="4"/>
  <c r="BF15" i="4"/>
  <c r="BF20" i="4"/>
  <c r="BF12" i="4"/>
  <c r="BF9" i="4"/>
  <c r="AZ26" i="4"/>
  <c r="AZ20" i="4"/>
  <c r="AZ18" i="4"/>
  <c r="BF34" i="4"/>
  <c r="AZ13" i="4"/>
  <c r="AZ30" i="4"/>
  <c r="AZ25" i="4"/>
  <c r="AZ12" i="4"/>
  <c r="AZ32" i="4"/>
  <c r="AZ3" i="4"/>
  <c r="BI36" i="4"/>
  <c r="E33" i="4"/>
  <c r="BC27" i="4"/>
  <c r="BI19" i="4"/>
  <c r="BJ17" i="4"/>
  <c r="BJ36" i="4"/>
  <c r="BJ14" i="4"/>
  <c r="BC10" i="4"/>
  <c r="E5" i="4"/>
  <c r="BC13" i="4"/>
  <c r="BJ26" i="4"/>
  <c r="D15" i="7" s="1"/>
  <c r="BJ20" i="4"/>
  <c r="BC18" i="4"/>
  <c r="E16" i="4"/>
  <c r="BJ16" i="4"/>
  <c r="BJ3" i="4"/>
  <c r="D8" i="7" s="1"/>
  <c r="BC3" i="4"/>
  <c r="BI31" i="4"/>
  <c r="BC34" i="4"/>
  <c r="BC30" i="4"/>
  <c r="BJ28" i="4"/>
  <c r="BI26" i="4"/>
  <c r="C15" i="7" s="1"/>
  <c r="BI24" i="4"/>
  <c r="C13" i="7" s="1"/>
  <c r="BI21" i="4"/>
  <c r="BJ15" i="4"/>
  <c r="BJ13" i="4"/>
  <c r="BJ10" i="4"/>
  <c r="BJ7" i="4"/>
  <c r="BI33" i="4"/>
  <c r="BJ24" i="4"/>
  <c r="D13" i="7" s="1"/>
  <c r="BJ21" i="4"/>
  <c r="BJ18" i="4"/>
  <c r="BI11" i="4"/>
  <c r="BJ6" i="4"/>
  <c r="BI32" i="4"/>
  <c r="BC4" i="4"/>
  <c r="BJ8" i="4"/>
  <c r="BI6" i="4"/>
  <c r="BJ34" i="4"/>
  <c r="BC35" i="4"/>
  <c r="BJ27" i="4"/>
  <c r="D16" i="7" s="1"/>
  <c r="BJ22" i="4"/>
  <c r="BJ29" i="4"/>
  <c r="BI8" i="4"/>
  <c r="BC5" i="4"/>
  <c r="BJ4" i="4"/>
  <c r="D9" i="7" s="1"/>
  <c r="E21" i="4"/>
  <c r="BB15" i="4"/>
  <c r="E10" i="4"/>
  <c r="BB28" i="4"/>
  <c r="BB34" i="4"/>
  <c r="BB35" i="4"/>
  <c r="BH29" i="4"/>
  <c r="BB11" i="4"/>
  <c r="BB19" i="4"/>
  <c r="BH34" i="4"/>
  <c r="BH13" i="4"/>
  <c r="BB33" i="4"/>
  <c r="BB3" i="4"/>
  <c r="BB30" i="4"/>
  <c r="BB5" i="4"/>
  <c r="E12" i="4"/>
  <c r="BH31" i="4"/>
  <c r="BB17" i="4"/>
  <c r="BB14" i="4"/>
  <c r="BB32" i="4"/>
  <c r="BB25" i="4"/>
  <c r="BB22" i="4"/>
  <c r="BB9" i="4"/>
  <c r="E25" i="4"/>
  <c r="E22" i="4"/>
  <c r="BB4" i="4"/>
  <c r="BB29" i="4"/>
  <c r="BB21" i="4"/>
  <c r="BH6" i="4"/>
  <c r="BB6" i="4"/>
  <c r="BB31" i="4"/>
  <c r="BB16" i="4"/>
  <c r="BB13" i="4"/>
  <c r="BH8" i="4"/>
  <c r="BB36" i="4"/>
  <c r="BB20" i="4"/>
  <c r="BB8" i="4"/>
  <c r="BH5" i="4"/>
  <c r="BB18" i="4"/>
  <c r="BB12" i="4"/>
  <c r="BH15" i="4"/>
  <c r="BH7" i="4"/>
  <c r="E6" i="4"/>
  <c r="BH32" i="4"/>
  <c r="BB26" i="4"/>
  <c r="BB10" i="4"/>
  <c r="BB7" i="4"/>
  <c r="BH33" i="4"/>
  <c r="BH35" i="4"/>
  <c r="BB27" i="4"/>
  <c r="BH17" i="4"/>
  <c r="E4" i="4"/>
  <c r="E34" i="4"/>
  <c r="E14" i="4"/>
  <c r="E32" i="4"/>
  <c r="AY19" i="4"/>
  <c r="AY3" i="4"/>
  <c r="AY5" i="4"/>
  <c r="E8" i="4"/>
  <c r="BF31" i="4"/>
  <c r="BF35" i="4"/>
  <c r="BF30" i="4"/>
  <c r="BF27" i="4"/>
  <c r="F16" i="7" s="1"/>
  <c r="BF11" i="4"/>
  <c r="BF18" i="4"/>
  <c r="AZ8" i="4"/>
  <c r="AZ4" i="4"/>
  <c r="AZ22" i="4"/>
  <c r="E35" i="4"/>
  <c r="BF25" i="4"/>
  <c r="F14" i="7" s="1"/>
  <c r="AZ15" i="4"/>
  <c r="AZ10" i="4"/>
  <c r="BF36" i="4"/>
  <c r="BF28" i="4"/>
  <c r="BF26" i="4"/>
  <c r="F15" i="7" s="1"/>
  <c r="BF17" i="4"/>
  <c r="BF10" i="4"/>
  <c r="BF5" i="4"/>
  <c r="AZ28" i="4"/>
  <c r="AZ19" i="4"/>
  <c r="AZ17" i="4"/>
  <c r="BF7" i="4"/>
  <c r="BF3" i="4"/>
  <c r="F8" i="7" s="1"/>
  <c r="E18" i="4"/>
  <c r="BF14" i="4"/>
  <c r="AZ7" i="4"/>
  <c r="AZ5" i="4"/>
  <c r="AZ14" i="4"/>
  <c r="AZ11" i="4"/>
  <c r="AZ9" i="4"/>
  <c r="BF33" i="4"/>
  <c r="AZ35" i="4"/>
  <c r="BF29" i="4"/>
  <c r="AZ24" i="4"/>
  <c r="E17" i="4"/>
  <c r="AZ16" i="4"/>
  <c r="E15" i="4"/>
  <c r="E13" i="4"/>
  <c r="E28" i="4"/>
  <c r="BE17" i="4"/>
  <c r="BE35" i="4"/>
  <c r="E7" i="4"/>
  <c r="AY35" i="4"/>
  <c r="AY34" i="4"/>
  <c r="E31" i="4"/>
  <c r="BE18" i="4"/>
  <c r="BE16" i="4"/>
  <c r="AY11" i="4"/>
  <c r="AY9" i="4"/>
  <c r="AY7" i="4"/>
  <c r="AY4" i="4"/>
  <c r="E27" i="4"/>
  <c r="E9" i="4"/>
  <c r="BE29" i="4"/>
  <c r="BE33" i="4"/>
  <c r="AY17" i="4"/>
  <c r="BE15" i="4"/>
  <c r="BE10" i="4"/>
  <c r="AY8" i="4"/>
  <c r="AY6" i="4"/>
  <c r="BE8" i="4"/>
  <c r="BE6" i="4"/>
  <c r="E30" i="4"/>
  <c r="E20" i="4"/>
  <c r="E3" i="4"/>
  <c r="AY10" i="4"/>
  <c r="BE4" i="4"/>
  <c r="G9" i="7" s="1"/>
  <c r="E29" i="4"/>
  <c r="E11" i="4"/>
  <c r="BE36" i="4"/>
  <c r="BE32" i="4"/>
  <c r="AY24" i="4"/>
  <c r="E24" i="4"/>
  <c r="BE24" i="4"/>
  <c r="G13" i="7" s="1"/>
  <c r="E36" i="4"/>
  <c r="BA3" i="4"/>
  <c r="BH36" i="4"/>
  <c r="BJ35" i="4"/>
  <c r="BE30" i="4"/>
  <c r="BA28" i="4"/>
  <c r="AY28" i="4"/>
  <c r="BG27" i="4"/>
  <c r="H16" i="7" s="1"/>
  <c r="BE26" i="4"/>
  <c r="G15" i="7" s="1"/>
  <c r="BE25" i="4"/>
  <c r="G14" i="7" s="1"/>
  <c r="BG24" i="4"/>
  <c r="H13" i="7" s="1"/>
  <c r="AY22" i="4"/>
  <c r="BG21" i="4"/>
  <c r="BE20" i="4"/>
  <c r="BH18" i="4"/>
  <c r="BI16" i="4"/>
  <c r="BC16" i="4"/>
  <c r="BA14" i="4"/>
  <c r="AY14" i="4"/>
  <c r="BG13" i="4"/>
  <c r="BE12" i="4"/>
  <c r="BH10" i="4"/>
  <c r="BJ5" i="4"/>
  <c r="BF4" i="4"/>
  <c r="AZ31" i="4"/>
  <c r="BJ31" i="4"/>
  <c r="BC33" i="4"/>
  <c r="BI35" i="4"/>
  <c r="BE27" i="4"/>
  <c r="G16" i="7" s="1"/>
  <c r="BE21" i="4"/>
  <c r="BH19" i="4"/>
  <c r="BI17" i="4"/>
  <c r="BE13" i="4"/>
  <c r="BH11" i="4"/>
  <c r="BI9" i="4"/>
  <c r="BI7" i="4"/>
  <c r="BH4" i="4"/>
  <c r="E9" i="7" s="1"/>
  <c r="BC32" i="4"/>
  <c r="AY31" i="4"/>
  <c r="BH30" i="4"/>
  <c r="BH26" i="4"/>
  <c r="E15" i="7" s="1"/>
  <c r="BH25" i="4"/>
  <c r="E14" i="7" s="1"/>
  <c r="BH20" i="4"/>
  <c r="BJ19" i="4"/>
  <c r="BI18" i="4"/>
  <c r="BA16" i="4"/>
  <c r="AY16" i="4"/>
  <c r="BH12" i="4"/>
  <c r="BJ11" i="4"/>
  <c r="BI10" i="4"/>
  <c r="BA8" i="4"/>
  <c r="BA33" i="4"/>
  <c r="BA35" i="4"/>
  <c r="BH27" i="4"/>
  <c r="E16" i="7" s="1"/>
  <c r="BJ25" i="4"/>
  <c r="D14" i="7" s="1"/>
  <c r="BH21" i="4"/>
  <c r="BA17" i="4"/>
  <c r="BA9" i="4"/>
  <c r="BA7" i="4"/>
  <c r="BA5" i="4"/>
  <c r="AZ33" i="4"/>
  <c r="BH3" i="4"/>
  <c r="E8" i="7" s="1"/>
  <c r="AY36" i="4"/>
  <c r="BI30" i="4"/>
  <c r="BH28" i="4"/>
  <c r="BI25" i="4"/>
  <c r="C14" i="7" s="1"/>
  <c r="BH22" i="4"/>
  <c r="BI20" i="4"/>
  <c r="AY18" i="4"/>
  <c r="BH14" i="4"/>
  <c r="BI12" i="4"/>
  <c r="AY33" i="4"/>
  <c r="BI3" i="4"/>
  <c r="C8" i="7" s="1"/>
  <c r="BA30" i="4"/>
  <c r="BI28" i="4"/>
  <c r="BA26" i="4"/>
  <c r="BA25" i="4"/>
  <c r="BI22" i="4"/>
  <c r="BA20" i="4"/>
  <c r="BH16" i="4"/>
  <c r="BI14" i="4"/>
  <c r="BA12" i="4"/>
  <c r="BI29" i="4"/>
  <c r="BI15" i="4"/>
  <c r="BH9" i="4"/>
  <c r="BH24" i="4" l="1"/>
  <c r="E13" i="7" s="1"/>
  <c r="BD36" i="4"/>
  <c r="F36" i="4" s="1"/>
  <c r="BD20" i="4"/>
  <c r="F20" i="4" s="1"/>
  <c r="BD32" i="4"/>
  <c r="BL32" i="4" s="1"/>
  <c r="B32" i="4" s="1"/>
  <c r="BD22" i="4"/>
  <c r="F22" i="4" s="1"/>
  <c r="BD30" i="4"/>
  <c r="BD21" i="4"/>
  <c r="F21" i="4" s="1"/>
  <c r="BD12" i="4"/>
  <c r="BL12" i="4" s="1"/>
  <c r="B12" i="4" s="1"/>
  <c r="BD15" i="4"/>
  <c r="BL15" i="4" s="1"/>
  <c r="B15" i="4" s="1"/>
  <c r="BD19" i="4"/>
  <c r="F19" i="4" s="1"/>
  <c r="BD34" i="4"/>
  <c r="F34" i="4" s="1"/>
  <c r="BD13" i="4"/>
  <c r="BL13" i="4" s="1"/>
  <c r="B13" i="4" s="1"/>
  <c r="BD29" i="4"/>
  <c r="BD27" i="4"/>
  <c r="I16" i="7" s="1"/>
  <c r="BD25" i="4"/>
  <c r="I14" i="7" s="1"/>
  <c r="BD4" i="4"/>
  <c r="I9" i="7" s="1"/>
  <c r="BD5" i="4"/>
  <c r="F5" i="4" s="1"/>
  <c r="BD3" i="4"/>
  <c r="I8" i="7" s="1"/>
  <c r="BD31" i="4"/>
  <c r="BD28" i="4"/>
  <c r="BD10" i="4"/>
  <c r="F10" i="4" s="1"/>
  <c r="BD14" i="4"/>
  <c r="F14" i="4" s="1"/>
  <c r="BD24" i="4"/>
  <c r="I13" i="7" s="1"/>
  <c r="BD11" i="4"/>
  <c r="F11" i="4" s="1"/>
  <c r="BD6" i="4"/>
  <c r="BL6" i="4" s="1"/>
  <c r="BD16" i="4"/>
  <c r="F16" i="4" s="1"/>
  <c r="BD26" i="4"/>
  <c r="BL26" i="4" s="1"/>
  <c r="BD18" i="4"/>
  <c r="BL18" i="4" s="1"/>
  <c r="B18" i="4" s="1"/>
  <c r="BD17" i="4"/>
  <c r="BL17" i="4" s="1"/>
  <c r="B17" i="4" s="1"/>
  <c r="BD7" i="4"/>
  <c r="F7" i="4" s="1"/>
  <c r="BD9" i="4"/>
  <c r="F9" i="4" s="1"/>
  <c r="BD8" i="4"/>
  <c r="F8" i="4" s="1"/>
  <c r="BD35" i="4"/>
  <c r="BL35" i="4" s="1"/>
  <c r="B35" i="4" s="1"/>
  <c r="G20" i="3"/>
  <c r="E20" i="3" s="1"/>
  <c r="G19" i="3"/>
  <c r="E19" i="3" s="1"/>
  <c r="G21" i="3"/>
  <c r="C21" i="3" s="1"/>
  <c r="G12" i="3"/>
  <c r="G17" i="3"/>
  <c r="G22" i="3"/>
  <c r="G18" i="3"/>
  <c r="G14" i="3"/>
  <c r="G16" i="3"/>
  <c r="G15" i="3"/>
  <c r="G13" i="3"/>
  <c r="E13" i="3" s="1"/>
  <c r="F9" i="7"/>
  <c r="BD33" i="4"/>
  <c r="N15" i="3"/>
  <c r="N19" i="3"/>
  <c r="N22" i="3"/>
  <c r="N21" i="3"/>
  <c r="N20" i="3"/>
  <c r="N17" i="3"/>
  <c r="N16" i="3"/>
  <c r="N18" i="3"/>
  <c r="F32" i="4" l="1"/>
  <c r="BL31" i="4"/>
  <c r="F13" i="4"/>
  <c r="F30" i="4"/>
  <c r="BL29" i="4"/>
  <c r="F29" i="4"/>
  <c r="BL36" i="4"/>
  <c r="B36" i="4" s="1"/>
  <c r="F12" i="4"/>
  <c r="BL22" i="4"/>
  <c r="B22" i="4" s="1"/>
  <c r="BL20" i="4"/>
  <c r="B20" i="4" s="1"/>
  <c r="F31" i="4"/>
  <c r="BL30" i="4"/>
  <c r="BL21" i="4"/>
  <c r="B21" i="4" s="1"/>
  <c r="F15" i="4"/>
  <c r="BL19" i="4"/>
  <c r="B19" i="4" s="1"/>
  <c r="BL34" i="4"/>
  <c r="B34" i="4" s="1"/>
  <c r="BL28" i="4"/>
  <c r="BL27" i="4"/>
  <c r="K16" i="7" s="1"/>
  <c r="F27" i="4"/>
  <c r="BL4" i="4"/>
  <c r="K9" i="7" s="1"/>
  <c r="F4" i="4"/>
  <c r="F25" i="4"/>
  <c r="BL25" i="4"/>
  <c r="K14" i="7" s="1"/>
  <c r="BL3" i="4"/>
  <c r="K8" i="7" s="1"/>
  <c r="BL5" i="4"/>
  <c r="F3" i="4"/>
  <c r="F18" i="4"/>
  <c r="F28" i="4"/>
  <c r="F6" i="4"/>
  <c r="BL24" i="4"/>
  <c r="K13" i="7" s="1"/>
  <c r="BL14" i="4"/>
  <c r="B14" i="4" s="1"/>
  <c r="BL10" i="4"/>
  <c r="B10" i="4" s="1"/>
  <c r="F24" i="4"/>
  <c r="BL11" i="4"/>
  <c r="B11" i="4" s="1"/>
  <c r="F21" i="3"/>
  <c r="I15" i="7"/>
  <c r="F26" i="4"/>
  <c r="C20" i="3"/>
  <c r="F17" i="4"/>
  <c r="E21" i="3"/>
  <c r="BL16" i="4"/>
  <c r="B16" i="4" s="1"/>
  <c r="F35" i="4"/>
  <c r="C13" i="3"/>
  <c r="D13" i="3"/>
  <c r="BL8" i="4"/>
  <c r="B8" i="4" s="1"/>
  <c r="F20" i="3"/>
  <c r="F13" i="3"/>
  <c r="BL7" i="4"/>
  <c r="B7" i="4" s="1"/>
  <c r="D20" i="3"/>
  <c r="D21" i="3"/>
  <c r="BL9" i="4"/>
  <c r="B9" i="4" s="1"/>
  <c r="C19" i="3"/>
  <c r="D19" i="3"/>
  <c r="F19" i="3"/>
  <c r="F15" i="3"/>
  <c r="C15" i="3"/>
  <c r="E15" i="3"/>
  <c r="D15" i="3"/>
  <c r="E16" i="3"/>
  <c r="D16" i="3"/>
  <c r="F16" i="3"/>
  <c r="C16" i="3"/>
  <c r="F14" i="3"/>
  <c r="D14" i="3"/>
  <c r="C14" i="3"/>
  <c r="E14" i="3"/>
  <c r="D18" i="3"/>
  <c r="C18" i="3"/>
  <c r="E18" i="3"/>
  <c r="F18" i="3"/>
  <c r="F22" i="3"/>
  <c r="E22" i="3"/>
  <c r="C22" i="3"/>
  <c r="D22" i="3"/>
  <c r="D17" i="3"/>
  <c r="F17" i="3"/>
  <c r="E17" i="3"/>
  <c r="C17" i="3"/>
  <c r="E12" i="3"/>
  <c r="D12" i="3"/>
  <c r="F12" i="3"/>
  <c r="C12" i="3"/>
  <c r="M18" i="3"/>
  <c r="L18" i="3"/>
  <c r="J18" i="3"/>
  <c r="K18" i="3"/>
  <c r="M19" i="3"/>
  <c r="K19" i="3"/>
  <c r="J19" i="3"/>
  <c r="L19" i="3"/>
  <c r="J15" i="3"/>
  <c r="M15" i="3"/>
  <c r="K15" i="3"/>
  <c r="L15" i="3"/>
  <c r="K16" i="3"/>
  <c r="J16" i="3"/>
  <c r="L16" i="3"/>
  <c r="M16" i="3"/>
  <c r="J17" i="3"/>
  <c r="K17" i="3"/>
  <c r="L17" i="3"/>
  <c r="M17" i="3"/>
  <c r="BL33" i="4"/>
  <c r="B33" i="4" s="1"/>
  <c r="F33" i="4"/>
  <c r="B26" i="4"/>
  <c r="K15" i="7"/>
  <c r="J20" i="3"/>
  <c r="K20" i="3"/>
  <c r="L20" i="3"/>
  <c r="M20" i="3"/>
  <c r="B6" i="4"/>
  <c r="M21" i="3"/>
  <c r="L21" i="3"/>
  <c r="K21" i="3"/>
  <c r="J21" i="3"/>
  <c r="B31" i="4" l="1"/>
  <c r="B29" i="4"/>
  <c r="B30" i="4"/>
  <c r="B27" i="4"/>
  <c r="B28" i="4"/>
  <c r="B25" i="4"/>
  <c r="B4" i="4"/>
  <c r="B3" i="4"/>
  <c r="B5" i="4"/>
  <c r="B24" i="4"/>
  <c r="N14" i="3" l="1"/>
  <c r="K14" i="3" s="1"/>
  <c r="N13" i="3"/>
  <c r="J13" i="3" s="1"/>
  <c r="N12" i="3"/>
  <c r="K12" i="3" s="1"/>
  <c r="N11" i="3"/>
  <c r="K11" i="3" s="1"/>
  <c r="N10" i="3"/>
  <c r="K10" i="3" s="1"/>
  <c r="G10" i="3"/>
  <c r="E10" i="3" s="1"/>
  <c r="G11" i="3"/>
  <c r="F11" i="3" s="1"/>
  <c r="J14" i="3" l="1"/>
  <c r="L14" i="3"/>
  <c r="M14" i="3"/>
  <c r="K13" i="3"/>
  <c r="L13" i="3"/>
  <c r="M13" i="3"/>
  <c r="J12" i="3"/>
  <c r="M12" i="3"/>
  <c r="L12" i="3"/>
  <c r="M11" i="3"/>
  <c r="J11" i="3"/>
  <c r="L11" i="3"/>
  <c r="J10" i="3"/>
  <c r="L10" i="3"/>
  <c r="M10" i="3"/>
  <c r="C10" i="3"/>
  <c r="D10" i="3"/>
  <c r="F10" i="3"/>
  <c r="D11" i="3"/>
  <c r="C11" i="3"/>
  <c r="E11" i="3"/>
</calcChain>
</file>

<file path=xl/sharedStrings.xml><?xml version="1.0" encoding="utf-8"?>
<sst xmlns="http://schemas.openxmlformats.org/spreadsheetml/2006/main" count="986" uniqueCount="258">
  <si>
    <t>Grays</t>
  </si>
  <si>
    <t>Name</t>
  </si>
  <si>
    <t>Category</t>
  </si>
  <si>
    <t>Place</t>
  </si>
  <si>
    <t>Time</t>
  </si>
  <si>
    <t>Points</t>
  </si>
  <si>
    <t>F Youth</t>
  </si>
  <si>
    <t>M Youth</t>
  </si>
  <si>
    <t>x</t>
  </si>
  <si>
    <t>Boys</t>
  </si>
  <si>
    <t>Girls</t>
  </si>
  <si>
    <t>Pos'n</t>
  </si>
  <si>
    <t>3rd Tri</t>
  </si>
  <si>
    <t>1st Tri</t>
  </si>
  <si>
    <t>2nd Tri</t>
  </si>
  <si>
    <t>winner</t>
  </si>
  <si>
    <t>M Youth Winner</t>
  </si>
  <si>
    <t>F Youth Winner</t>
  </si>
  <si>
    <t>SwimA</t>
  </si>
  <si>
    <t>SwimB</t>
  </si>
  <si>
    <t>SwimC</t>
  </si>
  <si>
    <t>TT1</t>
  </si>
  <si>
    <t>TT2</t>
  </si>
  <si>
    <t>1st Swim</t>
  </si>
  <si>
    <t>1st TT</t>
  </si>
  <si>
    <t>2nd Swim</t>
  </si>
  <si>
    <t>2nd TT</t>
  </si>
  <si>
    <t>PR1</t>
  </si>
  <si>
    <t>PR2</t>
  </si>
  <si>
    <t>EETC</t>
  </si>
  <si>
    <t>2nd Run</t>
  </si>
  <si>
    <t>2nd Aqua</t>
  </si>
  <si>
    <t>1st Other</t>
  </si>
  <si>
    <t>1st Run</t>
  </si>
  <si>
    <t>1st Aqua</t>
  </si>
  <si>
    <t>Hogg Hill (Time Trial &amp; Hill Climb)</t>
  </si>
  <si>
    <t>Basildon Aquathlon</t>
  </si>
  <si>
    <t>Run Races</t>
  </si>
  <si>
    <t>Updated:</t>
  </si>
  <si>
    <t>PR4</t>
  </si>
  <si>
    <t>PR3</t>
  </si>
  <si>
    <t>Grays Sprint Triathlon</t>
  </si>
  <si>
    <t>SwimD</t>
  </si>
  <si>
    <t>Date</t>
  </si>
  <si>
    <t>Event</t>
  </si>
  <si>
    <t>Distances</t>
  </si>
  <si>
    <t>Surfaces</t>
  </si>
  <si>
    <t>Eastern Region Classification / Notes</t>
  </si>
  <si>
    <t>Results</t>
  </si>
  <si>
    <t>Enter</t>
  </si>
  <si>
    <t>400m/5km</t>
  </si>
  <si>
    <t>Pool/Trail</t>
  </si>
  <si>
    <t>Triathlon</t>
  </si>
  <si>
    <t>400m/5km/3km</t>
  </si>
  <si>
    <t>Pool/Grass/Grass</t>
  </si>
  <si>
    <t>400m/20km/5km</t>
  </si>
  <si>
    <t>Pool/Road/Trail</t>
  </si>
  <si>
    <t>Pool/Road/Tarmac</t>
  </si>
  <si>
    <t>5km</t>
  </si>
  <si>
    <t>Trail</t>
  </si>
  <si>
    <t xml:space="preserve">     "</t>
  </si>
  <si>
    <t>Swim Time Trials</t>
  </si>
  <si>
    <t>400m</t>
  </si>
  <si>
    <t>Pool</t>
  </si>
  <si>
    <t>Free to enter.  Just turn up on the night</t>
  </si>
  <si>
    <t>Bike Time Trials</t>
  </si>
  <si>
    <t>10 miles</t>
  </si>
  <si>
    <t>Road</t>
  </si>
  <si>
    <t>Hogg Hill (Redbridge Cycle Centre)</t>
  </si>
  <si>
    <t>1 lap + hill climb</t>
  </si>
  <si>
    <t>Tarmac</t>
  </si>
  <si>
    <r>
      <t>Event</t>
    </r>
    <r>
      <rPr>
        <sz val="10"/>
        <rFont val="Arial"/>
        <family val="2"/>
      </rPr>
      <t xml:space="preserve"> - click for more information</t>
    </r>
  </si>
  <si>
    <t>Entry</t>
  </si>
  <si>
    <t>Link</t>
  </si>
  <si>
    <t>League</t>
  </si>
  <si>
    <t>January</t>
  </si>
  <si>
    <t>February</t>
  </si>
  <si>
    <t>March</t>
  </si>
  <si>
    <t>April</t>
  </si>
  <si>
    <t>May</t>
  </si>
  <si>
    <t>June</t>
  </si>
  <si>
    <t>July</t>
  </si>
  <si>
    <t>August</t>
  </si>
  <si>
    <t>September</t>
  </si>
  <si>
    <t>October</t>
  </si>
  <si>
    <t>November</t>
  </si>
  <si>
    <t>December</t>
  </si>
  <si>
    <t>Mon</t>
  </si>
  <si>
    <t>Tue</t>
  </si>
  <si>
    <t>Wed</t>
  </si>
  <si>
    <t>Thu</t>
  </si>
  <si>
    <t>Fri</t>
  </si>
  <si>
    <t>Sat</t>
  </si>
  <si>
    <t>Sun</t>
  </si>
  <si>
    <t>Basildon</t>
  </si>
  <si>
    <t>Discover</t>
  </si>
  <si>
    <t>TOTAL</t>
  </si>
  <si>
    <t>1st Aq/Du</t>
  </si>
  <si>
    <t>Total</t>
  </si>
  <si>
    <t>1st Bike</t>
  </si>
  <si>
    <t>Events</t>
  </si>
  <si>
    <t>Scoring</t>
  </si>
  <si>
    <t>Blackwater Sprint Tri</t>
  </si>
  <si>
    <t>Parkrun:  Register for bar-code on-line, all races free</t>
  </si>
  <si>
    <t>BlackW</t>
  </si>
  <si>
    <t>Crown 2 Crown (Easter)</t>
  </si>
  <si>
    <t>C2C</t>
  </si>
  <si>
    <t>F</t>
  </si>
  <si>
    <t>Swim A, 400m</t>
  </si>
  <si>
    <t>Swim B, 400m</t>
  </si>
  <si>
    <t>Southend Wheelers event - see web site for information</t>
  </si>
  <si>
    <t>Marsh1</t>
  </si>
  <si>
    <t>Marsh2</t>
  </si>
  <si>
    <t>Marshal 1</t>
  </si>
  <si>
    <t>Marshal 2</t>
  </si>
  <si>
    <t>Marshal</t>
  </si>
  <si>
    <t>Walden Duathlon</t>
  </si>
  <si>
    <t>Aquathlon / Duathlon / Aquabike</t>
  </si>
  <si>
    <t>2km/8km/800m</t>
  </si>
  <si>
    <t>Grass/Tarmac/Grass</t>
  </si>
  <si>
    <t>Duck n Dash Aquathlon, Letchworth</t>
  </si>
  <si>
    <t>Duck n Dash Aquathlon</t>
  </si>
  <si>
    <t>Walden</t>
  </si>
  <si>
    <t>Duck n D</t>
  </si>
  <si>
    <t>Items in red/brackets are other events/training sessions which may be of interest, but do not form part of the Youth League</t>
  </si>
  <si>
    <t>300m/6km/2.4km</t>
  </si>
  <si>
    <t>Chalkwell Beach Parkrun 1</t>
  </si>
  <si>
    <t>Wickford Memorial Parkrun 2</t>
  </si>
  <si>
    <t>Billericay Parkrun 4</t>
  </si>
  <si>
    <t>Hockley Woods Parkrun 3</t>
  </si>
  <si>
    <t>Oundle Childrens Triathlon</t>
  </si>
  <si>
    <t>400m/8km/3km</t>
  </si>
  <si>
    <t>Pool/Grass/Tarmac</t>
  </si>
  <si>
    <t>Tarmac &amp; Trail</t>
  </si>
  <si>
    <t>Grays Sprint Tri (Club Champs - 10 extra points)</t>
  </si>
  <si>
    <t>Cambridge (Rob McLean) Junior Tri</t>
  </si>
  <si>
    <t>East Essex Kids Tri</t>
  </si>
  <si>
    <t>TT3</t>
  </si>
  <si>
    <t>H'Hill</t>
  </si>
  <si>
    <t>Cambr</t>
  </si>
  <si>
    <t>Oundle</t>
  </si>
  <si>
    <t>Runnymede Swim TT B</t>
  </si>
  <si>
    <t>League Events</t>
  </si>
  <si>
    <t>Pitsea Crown 2 Crown (Easter Friday)</t>
  </si>
  <si>
    <t>Online entry, or enter on the day (limited numbers)</t>
  </si>
  <si>
    <t>EAST ESSEX TRI - YOUTH LEAGUE:</t>
  </si>
  <si>
    <t>East Essex Tri Junior Facebook Group</t>
  </si>
  <si>
    <t>Best 2 Triathlons:</t>
  </si>
  <si>
    <t>Maximum 100 points *</t>
  </si>
  <si>
    <t>Measured from 1st youth to complete race</t>
  </si>
  <si>
    <t>Best Aquathlon / Duathlon:</t>
  </si>
  <si>
    <t>Maximum 100 points</t>
  </si>
  <si>
    <t>Best Run:</t>
  </si>
  <si>
    <t>Maximum 80 points</t>
  </si>
  <si>
    <t>Measured from 1st EETC youth</t>
  </si>
  <si>
    <t>Best Swim TT:</t>
  </si>
  <si>
    <t>Best Bike TT:</t>
  </si>
  <si>
    <t>Best other event (any category)</t>
  </si>
  <si>
    <t>Marshalling bonus</t>
  </si>
  <si>
    <t>10 points per event</t>
  </si>
  <si>
    <t>Total of 7 events (+ marshalling bonus)</t>
  </si>
  <si>
    <t>* Club Champs Bonus Points: There will be 10 bonus points for all youths competing in the Youth Club Championships at Grays Tri</t>
  </si>
  <si>
    <t>Please note that, whilst we have been very careful to record the results as accurately as possible, we do sometimes make mistakes.  If you spot any errors or omissions, or would like any further information, please contact the youth league administrator:</t>
  </si>
  <si>
    <t>Jenny Harley</t>
  </si>
  <si>
    <t>EAST REGION RACE CLASSIFICATIONS:</t>
  </si>
  <si>
    <t>Updates &amp; entry information will be posted on the Facebook group:</t>
  </si>
  <si>
    <t>More Information</t>
  </si>
  <si>
    <t>Blackwater Tri</t>
  </si>
  <si>
    <t>EJS = Events in the East Region Junior Series</t>
  </si>
  <si>
    <t>Runnymede Swim TT A</t>
  </si>
  <si>
    <t>Runnymede Swim TT D</t>
  </si>
  <si>
    <t>EETC Club event - details will be published nearer the date</t>
  </si>
  <si>
    <t>Stradbroke Aquathlon</t>
  </si>
  <si>
    <t>EJS</t>
  </si>
  <si>
    <t>Pool/Grass</t>
  </si>
  <si>
    <t>160m/2km</t>
  </si>
  <si>
    <t>Stradbroke Junior Aquathlon</t>
  </si>
  <si>
    <t>Chelmsford Discovery Kids Tri, Writtle College</t>
  </si>
  <si>
    <t>The above races make up the East Essex Tri Club Youth League.  Open to all club members aged 15 or 16 by 31st Dec.  There are a maximum of 7 scoring events of which the best 2 triathlons, the best aquathlon or duathlon, the best run race, the best swim TT, the best bike TT and the best other event (from any category) count.  Scoring is based on the winner getting maximum points and then for other competitors, points are awarded as a proportion of the winners time divided by their time.  It is therefore important that if you can't win the race to get as close as possible to the winner's time.  Points are awarded as follows:</t>
  </si>
  <si>
    <t>East Region Junior Tri Racing Facebook Group</t>
  </si>
  <si>
    <t>East Region Youth Junior Series (EJS)</t>
  </si>
  <si>
    <t>Chelmsford/Discovery Open Water Tri</t>
  </si>
  <si>
    <t>Stradbrok</t>
  </si>
  <si>
    <t>League Positions</t>
  </si>
  <si>
    <t>League Calendar</t>
  </si>
  <si>
    <t>Event Points</t>
  </si>
  <si>
    <t>Your Points</t>
  </si>
  <si>
    <t xml:space="preserve">EJS </t>
  </si>
  <si>
    <t>Canewdon TT 2 (S'Wheelers Easter Egg 10)</t>
  </si>
  <si>
    <t>Canewdon TT 2 (Easter Monday)</t>
  </si>
  <si>
    <t>Sea Swim TT C</t>
  </si>
  <si>
    <t>Sea</t>
  </si>
  <si>
    <t>1400m</t>
  </si>
  <si>
    <t>Canewdon TT 3 (Southend Wheelers)</t>
  </si>
  <si>
    <t>Canewdon TT 3</t>
  </si>
  <si>
    <t>EETC Youth Club Champs</t>
  </si>
  <si>
    <r>
      <t xml:space="preserve">EJS </t>
    </r>
    <r>
      <rPr>
        <sz val="10"/>
        <color theme="1"/>
        <rFont val="Arial"/>
        <family val="2"/>
      </rPr>
      <t xml:space="preserve"> Open Water</t>
    </r>
  </si>
  <si>
    <t>East Essex Tri Club - Youth League Positions 2024</t>
  </si>
  <si>
    <t>East Essex Tri Club - Youth League Events 2024</t>
  </si>
  <si>
    <t>2024 Youth League Events</t>
  </si>
  <si>
    <t>Youth League 2024 - Event Points</t>
  </si>
  <si>
    <t>Youth League 2024 - Your Points</t>
  </si>
  <si>
    <t>Races labelled EJS make up the East Region Junior Series.  To take part in the Series, athletes must also be a member of British Triathlon.  Full details can be found on the British Triathlon web site</t>
  </si>
  <si>
    <t>WaldenJNR Duathlon</t>
  </si>
  <si>
    <t>Basildon Aqu EJS</t>
  </si>
  <si>
    <t>Walden Dua EJS</t>
  </si>
  <si>
    <t>Stradbroke Aqu EJS</t>
  </si>
  <si>
    <t>DucknDash Aqu EJS</t>
  </si>
  <si>
    <t>Crown2Crown Run</t>
  </si>
  <si>
    <t>Lake</t>
  </si>
  <si>
    <t>TriFarm Swim TT C</t>
  </si>
  <si>
    <t>Swim E, 400m</t>
  </si>
  <si>
    <t>Swim C, ~1400m (sea)</t>
  </si>
  <si>
    <t>Swim D, ~1400m (TriFarm)</t>
  </si>
  <si>
    <t>SwimE</t>
  </si>
  <si>
    <t>EETC club event - details on club calendar</t>
  </si>
  <si>
    <t>Swim TT A (Runnymede)</t>
  </si>
  <si>
    <t>Swim TT B (Runnymede)</t>
  </si>
  <si>
    <t>Swim TT C (sea)</t>
  </si>
  <si>
    <t>Swim TT D (TriFarm)</t>
  </si>
  <si>
    <t>Swim TT E (Runnymede)</t>
  </si>
  <si>
    <t>7 miles</t>
  </si>
  <si>
    <t>Canewdon TT 1 (S'Wheelers Xmas Pudding)</t>
  </si>
  <si>
    <t>Canewdon TT 1 (Xmas)</t>
  </si>
  <si>
    <t>Bike TT 3     (Canewdon 10)</t>
  </si>
  <si>
    <t>Bike TT 2               (Canewdon 10)</t>
  </si>
  <si>
    <t>Bike (Hogg Hill)</t>
  </si>
  <si>
    <t>Cambridge (Rob McLean) Junior Triathlon</t>
  </si>
  <si>
    <t>East Essex Kids Tri, Badildon</t>
  </si>
  <si>
    <t>Cambridge Tri EJS</t>
  </si>
  <si>
    <t>East Essex Tri EJS</t>
  </si>
  <si>
    <t>Bridge Tri (+ BBQ)</t>
  </si>
  <si>
    <t>Chelms/Discovery Tri EJS</t>
  </si>
  <si>
    <t>Grays Tri - Youth Club Champs</t>
  </si>
  <si>
    <t>Belvoir</t>
  </si>
  <si>
    <t>Oundle Tri EJS</t>
  </si>
  <si>
    <t>Oundle Childrens Tri</t>
  </si>
  <si>
    <t>Open water</t>
  </si>
  <si>
    <t>500m/6km/2.4km</t>
  </si>
  <si>
    <t>Belvoir Castle Youth Triathlon</t>
  </si>
  <si>
    <t>Lake/Trail/Trail</t>
  </si>
  <si>
    <t>400m/21km/6km</t>
  </si>
  <si>
    <t>Blackwater Sprint Triathlon</t>
  </si>
  <si>
    <t>10 bonus points for all Youths who marshal/help at the Basildon Aquathlon (TriStar event) and the Grays Triathlon</t>
  </si>
  <si>
    <t>450m/7.5km/3.5km</t>
  </si>
  <si>
    <t>Lake/Tarmac/Trail</t>
  </si>
  <si>
    <t>Chalkwell Parkrun 1</t>
  </si>
  <si>
    <t>Wickford Parkrun 2</t>
  </si>
  <si>
    <t>Hockley Parkrun 3</t>
  </si>
  <si>
    <t>Belvoir Youth Tri   (EETC on tour)</t>
  </si>
  <si>
    <t>Belvoir Tri Weekend (EETC on tour)</t>
  </si>
  <si>
    <t>William East</t>
  </si>
  <si>
    <t>Nancy Grant</t>
  </si>
  <si>
    <t>Poppy Chambers</t>
  </si>
  <si>
    <t>Henry Jago</t>
  </si>
  <si>
    <t>Chloe Nicel</t>
  </si>
  <si>
    <t>Jessica Oldham</t>
  </si>
  <si>
    <t>No Youths entered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</si>
</sst>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Red]\-&quot;£&quot;#,##0"/>
    <numFmt numFmtId="165" formatCode="hh:mm:ss;@"/>
    <numFmt numFmtId="166" formatCode="[$-F400]h:mm:ss\ AM/PM"/>
    <numFmt numFmtId="167" formatCode="0.00000"/>
    <numFmt numFmtId="168" formatCode="[$-809]dd\ mmmm\ yyyy;@"/>
  </numFmts>
  <fonts count="58" x14ac:knownFonts="1">
    <font>
      <sz val="10"/>
      <name val="Arial"/>
    </font>
    <font>
      <sz val="10"/>
      <name val="Arial"/>
      <family val="2"/>
    </font>
    <font>
      <u/>
      <sz val="10"/>
      <color indexed="12"/>
      <name val="Arial"/>
      <family val="2"/>
    </font>
    <font>
      <b/>
      <sz val="14"/>
      <name val="Arial"/>
      <family val="2"/>
    </font>
    <font>
      <b/>
      <sz val="10"/>
      <name val="Arial"/>
      <family val="2"/>
    </font>
    <font>
      <sz val="10"/>
      <name val="Arial"/>
      <family val="2"/>
    </font>
    <font>
      <b/>
      <sz val="12"/>
      <name val="Arial"/>
      <family val="2"/>
    </font>
    <font>
      <sz val="8"/>
      <name val="Arial"/>
      <family val="2"/>
    </font>
    <font>
      <sz val="8"/>
      <name val="Arial"/>
      <family val="2"/>
    </font>
    <font>
      <b/>
      <u/>
      <sz val="12"/>
      <name val="Arial"/>
      <family val="2"/>
    </font>
    <font>
      <b/>
      <sz val="8"/>
      <name val="Arial"/>
      <family val="2"/>
    </font>
    <font>
      <b/>
      <sz val="10"/>
      <color indexed="9"/>
      <name val="Arial"/>
      <family val="2"/>
    </font>
    <font>
      <sz val="10"/>
      <color indexed="9"/>
      <name val="Arial"/>
      <family val="2"/>
    </font>
    <font>
      <sz val="10"/>
      <color indexed="12"/>
      <name val="Arial"/>
      <family val="2"/>
    </font>
    <font>
      <b/>
      <sz val="12"/>
      <color indexed="8"/>
      <name val="Arial"/>
      <family val="2"/>
    </font>
    <font>
      <i/>
      <sz val="10"/>
      <name val="Arial"/>
      <family val="2"/>
    </font>
    <font>
      <sz val="11"/>
      <color indexed="8"/>
      <name val="Calibri"/>
      <family val="2"/>
    </font>
    <font>
      <b/>
      <sz val="11"/>
      <color indexed="8"/>
      <name val="Calibri"/>
      <family val="2"/>
    </font>
    <font>
      <sz val="10"/>
      <color rgb="FF0000FF"/>
      <name val="Arial"/>
      <family val="2"/>
    </font>
    <font>
      <sz val="10"/>
      <color rgb="FFFF0000"/>
      <name val="Arial"/>
      <family val="2"/>
    </font>
    <font>
      <u/>
      <sz val="10"/>
      <color rgb="FF0000FF"/>
      <name val="Arial"/>
      <family val="2"/>
    </font>
    <font>
      <sz val="10"/>
      <color theme="1"/>
      <name val="Arial"/>
      <family val="2"/>
    </font>
    <font>
      <u/>
      <sz val="10"/>
      <name val="Arial"/>
      <family val="2"/>
    </font>
    <font>
      <b/>
      <sz val="10"/>
      <color theme="1"/>
      <name val="Arial"/>
      <family val="2"/>
    </font>
    <font>
      <u/>
      <sz val="10"/>
      <color theme="10"/>
      <name val="Calibri"/>
      <family val="2"/>
    </font>
    <font>
      <sz val="10"/>
      <color theme="1"/>
      <name val="Calibri"/>
      <family val="2"/>
      <scheme val="minor"/>
    </font>
    <font>
      <b/>
      <sz val="16"/>
      <color theme="5"/>
      <name val="Arial"/>
      <family val="2"/>
    </font>
    <font>
      <sz val="10"/>
      <color theme="5"/>
      <name val="Arial"/>
      <family val="2"/>
    </font>
    <font>
      <b/>
      <sz val="10"/>
      <color theme="5" tint="-0.249977111117893"/>
      <name val="Arial"/>
      <family val="2"/>
    </font>
    <font>
      <b/>
      <sz val="10"/>
      <color theme="5" tint="-0.249977111117893"/>
      <name val="Harrington"/>
      <family val="5"/>
    </font>
    <font>
      <sz val="11"/>
      <name val="Calibri"/>
      <family val="2"/>
      <scheme val="minor"/>
    </font>
    <font>
      <sz val="8"/>
      <color theme="4"/>
      <name val="Arial"/>
      <family val="2"/>
    </font>
    <font>
      <sz val="10"/>
      <color theme="5" tint="-0.249977111117893"/>
      <name val="Arial"/>
      <family val="2"/>
    </font>
    <font>
      <sz val="20"/>
      <color theme="5" tint="-0.249977111117893"/>
      <name val="Calibri"/>
      <family val="2"/>
      <scheme val="minor"/>
    </font>
    <font>
      <b/>
      <sz val="20"/>
      <color theme="5"/>
      <name val="Arial"/>
      <family val="2"/>
    </font>
    <font>
      <u/>
      <sz val="10"/>
      <color theme="11"/>
      <name val="Arial"/>
      <family val="2"/>
    </font>
    <font>
      <sz val="8"/>
      <color rgb="FFFF0000"/>
      <name val="Arial"/>
      <family val="2"/>
    </font>
    <font>
      <b/>
      <strike/>
      <sz val="10"/>
      <name val="Arial"/>
      <family val="2"/>
    </font>
    <font>
      <sz val="8"/>
      <color theme="1"/>
      <name val="Arial"/>
      <family val="2"/>
    </font>
    <font>
      <sz val="14"/>
      <color rgb="FFFF0000"/>
      <name val="Arial"/>
      <family val="2"/>
    </font>
    <font>
      <b/>
      <sz val="14"/>
      <color theme="5"/>
      <name val="Arial"/>
      <family val="2"/>
    </font>
    <font>
      <u/>
      <sz val="10"/>
      <color theme="1"/>
      <name val="Arial"/>
      <family val="2"/>
    </font>
    <font>
      <sz val="10"/>
      <color theme="7" tint="0.59999389629810485"/>
      <name val="Arial"/>
      <family val="2"/>
    </font>
    <font>
      <sz val="10"/>
      <color theme="7" tint="0.59999389629810485"/>
      <name val="Calibri"/>
      <family val="2"/>
      <scheme val="minor"/>
    </font>
    <font>
      <b/>
      <u/>
      <sz val="10"/>
      <color theme="1"/>
      <name val="Arial"/>
      <family val="2"/>
    </font>
    <font>
      <b/>
      <u/>
      <sz val="10"/>
      <color indexed="12"/>
      <name val="Arial"/>
      <family val="2"/>
    </font>
    <font>
      <b/>
      <u/>
      <sz val="12"/>
      <color indexed="12"/>
      <name val="Arial"/>
      <family val="2"/>
    </font>
    <font>
      <b/>
      <strike/>
      <sz val="12"/>
      <name val="Arial"/>
      <family val="2"/>
    </font>
    <font>
      <b/>
      <sz val="12"/>
      <color rgb="FF0000FF"/>
      <name val="Arial"/>
      <family val="2"/>
    </font>
    <font>
      <b/>
      <sz val="18"/>
      <color theme="5"/>
      <name val="Arial"/>
      <family val="2"/>
    </font>
    <font>
      <sz val="18"/>
      <color theme="5"/>
      <name val="Arial"/>
      <family val="2"/>
    </font>
    <font>
      <b/>
      <sz val="10"/>
      <color rgb="FF0000FF"/>
      <name val="Arial"/>
      <family val="2"/>
    </font>
    <font>
      <b/>
      <sz val="16"/>
      <color rgb="FF0000FF"/>
      <name val="Arial"/>
      <family val="2"/>
    </font>
    <font>
      <b/>
      <u/>
      <sz val="10"/>
      <color rgb="FF0000FF"/>
      <name val="Arial"/>
      <family val="2"/>
    </font>
    <font>
      <b/>
      <sz val="14"/>
      <color rgb="FF0000FF"/>
      <name val="Arial"/>
      <family val="2"/>
    </font>
    <font>
      <b/>
      <u/>
      <sz val="12"/>
      <color rgb="FF0000FF"/>
      <name val="Arial"/>
      <family val="2"/>
    </font>
    <font>
      <b/>
      <sz val="20"/>
      <color rgb="FF0000FF"/>
      <name val="Arial"/>
      <family val="2"/>
    </font>
    <font>
      <sz val="8"/>
      <color rgb="FF000000"/>
      <name val="Arial"/>
      <family val="2"/>
    </font>
  </fonts>
  <fills count="22">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rgb="FFCCFFFF"/>
        <bgColor rgb="FF000000"/>
      </patternFill>
    </fill>
    <fill>
      <patternFill patternType="solid">
        <fgColor rgb="FFCCFFCC"/>
        <bgColor rgb="FF000000"/>
      </patternFill>
    </fill>
    <fill>
      <patternFill patternType="solid">
        <fgColor rgb="FFFFFFCC"/>
        <bgColor indexed="64"/>
      </patternFill>
    </fill>
    <fill>
      <patternFill patternType="solid">
        <fgColor rgb="FFCCFFFF"/>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tint="-0.14999847407452621"/>
        <bgColor rgb="FF000000"/>
      </patternFill>
    </fill>
    <fill>
      <patternFill patternType="solid">
        <fgColor rgb="FFCCFFCC"/>
        <bgColor indexed="64"/>
      </patternFill>
    </fill>
    <fill>
      <patternFill patternType="solid">
        <fgColor rgb="FFFFD9E8"/>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DE9D9"/>
        <bgColor rgb="FF000000"/>
      </patternFill>
    </fill>
    <fill>
      <patternFill patternType="solid">
        <fgColor rgb="FFDCE6F1"/>
        <bgColor rgb="FF000000"/>
      </patternFill>
    </fill>
  </fills>
  <borders count="47">
    <border>
      <left/>
      <right/>
      <top/>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style="medium">
        <color auto="1"/>
      </left>
      <right style="hair">
        <color auto="1"/>
      </right>
      <top style="medium">
        <color auto="1"/>
      </top>
      <bottom/>
      <diagonal/>
    </border>
    <border>
      <left/>
      <right style="hair">
        <color auto="1"/>
      </right>
      <top style="medium">
        <color auto="1"/>
      </top>
      <bottom/>
      <diagonal/>
    </border>
    <border>
      <left/>
      <right style="medium">
        <color auto="1"/>
      </right>
      <top style="medium">
        <color auto="1"/>
      </top>
      <bottom/>
      <diagonal/>
    </border>
    <border>
      <left style="medium">
        <color auto="1"/>
      </left>
      <right style="hair">
        <color auto="1"/>
      </right>
      <top/>
      <bottom/>
      <diagonal/>
    </border>
    <border>
      <left/>
      <right style="medium">
        <color auto="1"/>
      </right>
      <top/>
      <bottom/>
      <diagonal/>
    </border>
    <border>
      <left style="medium">
        <color auto="1"/>
      </left>
      <right style="hair">
        <color auto="1"/>
      </right>
      <top/>
      <bottom style="medium">
        <color auto="1"/>
      </bottom>
      <diagonal/>
    </border>
    <border>
      <left/>
      <right style="hair">
        <color auto="1"/>
      </right>
      <top/>
      <bottom style="medium">
        <color auto="1"/>
      </bottom>
      <diagonal/>
    </border>
    <border>
      <left style="hair">
        <color auto="1"/>
      </left>
      <right style="hair">
        <color auto="1"/>
      </right>
      <top style="medium">
        <color auto="1"/>
      </top>
      <bottom/>
      <diagonal/>
    </border>
    <border>
      <left style="hair">
        <color auto="1"/>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hair">
        <color auto="1"/>
      </left>
      <right style="medium">
        <color auto="1"/>
      </right>
      <top style="medium">
        <color auto="1"/>
      </top>
      <bottom/>
      <diagonal/>
    </border>
    <border>
      <left style="hair">
        <color auto="1"/>
      </left>
      <right style="medium">
        <color auto="1"/>
      </right>
      <top/>
      <bottom/>
      <diagonal/>
    </border>
    <border>
      <left style="hair">
        <color auto="1"/>
      </left>
      <right style="hair">
        <color auto="1"/>
      </right>
      <top/>
      <bottom style="medium">
        <color auto="1"/>
      </bottom>
      <diagonal/>
    </border>
    <border>
      <left style="medium">
        <color auto="1"/>
      </left>
      <right/>
      <top style="medium">
        <color auto="1"/>
      </top>
      <bottom/>
      <diagonal/>
    </border>
    <border>
      <left/>
      <right/>
      <top style="medium">
        <color auto="1"/>
      </top>
      <bottom/>
      <diagonal/>
    </border>
    <border>
      <left/>
      <right/>
      <top style="medium">
        <color theme="0" tint="-0.499984740745262"/>
      </top>
      <bottom style="medium">
        <color theme="0" tint="-0.499984740745262"/>
      </bottom>
      <diagonal/>
    </border>
    <border>
      <left style="thick">
        <color theme="0" tint="-0.499984740745262"/>
      </left>
      <right/>
      <top style="thick">
        <color theme="0" tint="-0.499984740745262"/>
      </top>
      <bottom style="medium">
        <color theme="0" tint="-0.499984740745262"/>
      </bottom>
      <diagonal/>
    </border>
    <border>
      <left style="thick">
        <color theme="0" tint="-0.499984740745262"/>
      </left>
      <right/>
      <top style="medium">
        <color theme="0" tint="-0.499984740745262"/>
      </top>
      <bottom style="medium">
        <color theme="0" tint="-0.499984740745262"/>
      </bottom>
      <diagonal/>
    </border>
    <border>
      <left style="thick">
        <color theme="0" tint="-0.499984740745262"/>
      </left>
      <right/>
      <top style="medium">
        <color theme="0" tint="-0.499984740745262"/>
      </top>
      <bottom style="thick">
        <color theme="0" tint="-0.499984740745262"/>
      </bottom>
      <diagonal/>
    </border>
    <border>
      <left/>
      <right/>
      <top style="thick">
        <color theme="0" tint="-0.499984740745262"/>
      </top>
      <bottom style="medium">
        <color theme="0" tint="-0.499984740745262"/>
      </bottom>
      <diagonal/>
    </border>
    <border>
      <left/>
      <right/>
      <top style="medium">
        <color theme="0" tint="-0.499984740745262"/>
      </top>
      <bottom style="thick">
        <color theme="0" tint="-0.499984740745262"/>
      </bottom>
      <diagonal/>
    </border>
    <border>
      <left/>
      <right style="thick">
        <color theme="0" tint="-0.499984740745262"/>
      </right>
      <top style="thick">
        <color theme="0" tint="-0.499984740745262"/>
      </top>
      <bottom style="medium">
        <color theme="0" tint="-0.499984740745262"/>
      </bottom>
      <diagonal/>
    </border>
    <border>
      <left/>
      <right style="thick">
        <color theme="0" tint="-0.499984740745262"/>
      </right>
      <top style="medium">
        <color theme="0" tint="-0.499984740745262"/>
      </top>
      <bottom style="medium">
        <color theme="0" tint="-0.499984740745262"/>
      </bottom>
      <diagonal/>
    </border>
    <border>
      <left/>
      <right style="thick">
        <color theme="0" tint="-0.499984740745262"/>
      </right>
      <top style="medium">
        <color theme="0" tint="-0.499984740745262"/>
      </top>
      <bottom style="thick">
        <color theme="0" tint="-0.499984740745262"/>
      </bottom>
      <diagonal/>
    </border>
    <border>
      <left style="thick">
        <color theme="0" tint="-0.499984740745262"/>
      </left>
      <right style="thick">
        <color theme="0" tint="-0.499984740745262"/>
      </right>
      <top style="medium">
        <color theme="0" tint="-0.499984740745262"/>
      </top>
      <bottom style="medium">
        <color theme="0" tint="-0.499984740745262"/>
      </bottom>
      <diagonal/>
    </border>
    <border>
      <left style="thick">
        <color theme="0" tint="-0.499984740745262"/>
      </left>
      <right style="thick">
        <color theme="0" tint="-0.499984740745262"/>
      </right>
      <top style="medium">
        <color theme="0" tint="-0.499984740745262"/>
      </top>
      <bottom style="thick">
        <color theme="0" tint="-0.499984740745262"/>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top style="medium">
        <color rgb="FF0000FF"/>
      </top>
      <bottom style="medium">
        <color rgb="FF0000FF"/>
      </bottom>
      <diagonal/>
    </border>
    <border>
      <left style="thick">
        <color rgb="FF808080"/>
      </left>
      <right/>
      <top style="thick">
        <color rgb="FF808080"/>
      </top>
      <bottom style="medium">
        <color rgb="FF808080"/>
      </bottom>
      <diagonal/>
    </border>
    <border>
      <left/>
      <right style="thick">
        <color rgb="FF808080"/>
      </right>
      <top style="thick">
        <color rgb="FF808080"/>
      </top>
      <bottom style="medium">
        <color rgb="FF808080"/>
      </bottom>
      <diagonal/>
    </border>
    <border>
      <left style="thick">
        <color rgb="FF808080"/>
      </left>
      <right/>
      <top/>
      <bottom style="medium">
        <color rgb="FF808080"/>
      </bottom>
      <diagonal/>
    </border>
    <border>
      <left/>
      <right style="thick">
        <color rgb="FF808080"/>
      </right>
      <top/>
      <bottom style="medium">
        <color rgb="FF808080"/>
      </bottom>
      <diagonal/>
    </border>
    <border>
      <left style="thick">
        <color rgb="FF808080"/>
      </left>
      <right/>
      <top style="medium">
        <color rgb="FF808080"/>
      </top>
      <bottom style="medium">
        <color theme="0" tint="-0.499984740745262"/>
      </bottom>
      <diagonal/>
    </border>
    <border>
      <left/>
      <right style="thick">
        <color rgb="FF808080"/>
      </right>
      <top style="medium">
        <color rgb="FF808080"/>
      </top>
      <bottom style="medium">
        <color theme="0" tint="-0.499984740745262"/>
      </bottom>
      <diagonal/>
    </border>
    <border>
      <left style="thick">
        <color rgb="FF808080"/>
      </left>
      <right/>
      <top style="medium">
        <color theme="0" tint="-0.499984740745262"/>
      </top>
      <bottom style="medium">
        <color theme="0" tint="-0.499984740745262"/>
      </bottom>
      <diagonal/>
    </border>
    <border>
      <left/>
      <right style="thick">
        <color rgb="FF808080"/>
      </right>
      <top style="medium">
        <color theme="0" tint="-0.499984740745262"/>
      </top>
      <bottom style="medium">
        <color theme="0" tint="-0.499984740745262"/>
      </bottom>
      <diagonal/>
    </border>
    <border>
      <left style="thick">
        <color rgb="FF808080"/>
      </left>
      <right/>
      <top style="medium">
        <color theme="0" tint="-0.499984740745262"/>
      </top>
      <bottom style="thick">
        <color theme="0" tint="-0.499984740745262"/>
      </bottom>
      <diagonal/>
    </border>
    <border>
      <left/>
      <right style="thick">
        <color rgb="FF808080"/>
      </right>
      <top style="medium">
        <color theme="0" tint="-0.499984740745262"/>
      </top>
      <bottom style="thick">
        <color theme="0" tint="-0.499984740745262"/>
      </bottom>
      <diagonal/>
    </border>
  </borders>
  <cellStyleXfs count="154">
    <xf numFmtId="0" fontId="0" fillId="0" borderId="0"/>
    <xf numFmtId="0" fontId="2" fillId="0" borderId="0" applyNumberFormat="0" applyFill="0" applyBorder="0" applyAlignment="0" applyProtection="0"/>
    <xf numFmtId="0" fontId="5" fillId="0" borderId="0"/>
    <xf numFmtId="0" fontId="16" fillId="0" borderId="0"/>
    <xf numFmtId="0" fontId="20"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cellStyleXfs>
  <cellXfs count="646">
    <xf numFmtId="0" fontId="0" fillId="0" borderId="0" xfId="0"/>
    <xf numFmtId="0" fontId="3" fillId="0" borderId="0" xfId="0" applyFont="1"/>
    <xf numFmtId="0" fontId="0" fillId="0" borderId="1" xfId="0" applyBorder="1"/>
    <xf numFmtId="0" fontId="0" fillId="0" borderId="2" xfId="0" applyBorder="1"/>
    <xf numFmtId="2" fontId="0" fillId="0" borderId="3" xfId="0" applyNumberFormat="1" applyBorder="1"/>
    <xf numFmtId="0" fontId="6" fillId="0" borderId="1" xfId="0" applyFont="1" applyBorder="1"/>
    <xf numFmtId="2" fontId="0" fillId="0" borderId="0" xfId="0" applyNumberFormat="1"/>
    <xf numFmtId="0" fontId="7" fillId="0" borderId="0" xfId="0" applyFont="1"/>
    <xf numFmtId="166" fontId="7" fillId="0" borderId="0" xfId="0" applyNumberFormat="1" applyFont="1"/>
    <xf numFmtId="1" fontId="0" fillId="0" borderId="0" xfId="0" applyNumberFormat="1"/>
    <xf numFmtId="1" fontId="4" fillId="0" borderId="0" xfId="0" applyNumberFormat="1" applyFont="1"/>
    <xf numFmtId="0" fontId="8" fillId="0" borderId="0" xfId="0" applyFont="1"/>
    <xf numFmtId="2" fontId="5" fillId="0" borderId="0" xfId="0" applyNumberFormat="1" applyFont="1"/>
    <xf numFmtId="167" fontId="5" fillId="0" borderId="0" xfId="0" applyNumberFormat="1" applyFont="1"/>
    <xf numFmtId="1" fontId="5" fillId="0" borderId="0" xfId="0" applyNumberFormat="1" applyFont="1"/>
    <xf numFmtId="2" fontId="5" fillId="3" borderId="0" xfId="0" applyNumberFormat="1" applyFont="1" applyFill="1"/>
    <xf numFmtId="2" fontId="5" fillId="2" borderId="0" xfId="0" applyNumberFormat="1" applyFont="1" applyFill="1"/>
    <xf numFmtId="2" fontId="4" fillId="0" borderId="0" xfId="0" applyNumberFormat="1" applyFont="1"/>
    <xf numFmtId="167" fontId="4" fillId="0" borderId="0" xfId="0" applyNumberFormat="1" applyFont="1"/>
    <xf numFmtId="2" fontId="4" fillId="4" borderId="0" xfId="0" applyNumberFormat="1" applyFont="1" applyFill="1"/>
    <xf numFmtId="167" fontId="4" fillId="4" borderId="0" xfId="0" applyNumberFormat="1" applyFont="1" applyFill="1"/>
    <xf numFmtId="2" fontId="11" fillId="4" borderId="0" xfId="0" applyNumberFormat="1" applyFont="1" applyFill="1"/>
    <xf numFmtId="1" fontId="11" fillId="4" borderId="0" xfId="0" applyNumberFormat="1" applyFont="1" applyFill="1"/>
    <xf numFmtId="2" fontId="12" fillId="4" borderId="0" xfId="0" applyNumberFormat="1" applyFont="1" applyFill="1"/>
    <xf numFmtId="167" fontId="12" fillId="4" borderId="0" xfId="0" applyNumberFormat="1" applyFont="1" applyFill="1"/>
    <xf numFmtId="1" fontId="12" fillId="4" borderId="0" xfId="0" applyNumberFormat="1" applyFont="1" applyFill="1"/>
    <xf numFmtId="2" fontId="5" fillId="4" borderId="0" xfId="0" applyNumberFormat="1" applyFont="1" applyFill="1"/>
    <xf numFmtId="167" fontId="5" fillId="4" borderId="0" xfId="0" applyNumberFormat="1" applyFont="1" applyFill="1"/>
    <xf numFmtId="1" fontId="5" fillId="4" borderId="0" xfId="0" applyNumberFormat="1" applyFont="1" applyFill="1"/>
    <xf numFmtId="0" fontId="0" fillId="4" borderId="0" xfId="0" applyFill="1"/>
    <xf numFmtId="0" fontId="5" fillId="0" borderId="0" xfId="0" applyFont="1" applyAlignment="1">
      <alignment vertical="center"/>
    </xf>
    <xf numFmtId="0" fontId="0" fillId="0" borderId="0" xfId="0" applyAlignment="1">
      <alignment vertical="center"/>
    </xf>
    <xf numFmtId="0" fontId="0" fillId="6" borderId="19" xfId="0" applyFill="1" applyBorder="1"/>
    <xf numFmtId="0" fontId="15" fillId="0" borderId="0" xfId="0" applyFont="1"/>
    <xf numFmtId="0" fontId="5" fillId="6" borderId="11" xfId="0" applyFont="1" applyFill="1" applyBorder="1"/>
    <xf numFmtId="0" fontId="5" fillId="6" borderId="2" xfId="0" applyFont="1" applyFill="1" applyBorder="1"/>
    <xf numFmtId="0" fontId="5" fillId="6" borderId="19" xfId="0" applyFont="1" applyFill="1" applyBorder="1"/>
    <xf numFmtId="0" fontId="0" fillId="6" borderId="1" xfId="0" applyFill="1" applyBorder="1"/>
    <xf numFmtId="0" fontId="0" fillId="0" borderId="0" xfId="0" applyAlignment="1">
      <alignment horizontal="left"/>
    </xf>
    <xf numFmtId="166" fontId="17" fillId="0" borderId="0" xfId="3" applyNumberFormat="1" applyFont="1"/>
    <xf numFmtId="0" fontId="8" fillId="10" borderId="13" xfId="0" applyFont="1" applyFill="1" applyBorder="1" applyAlignment="1">
      <alignment horizontal="center"/>
    </xf>
    <xf numFmtId="0" fontId="7" fillId="10" borderId="14" xfId="0" applyFont="1" applyFill="1" applyBorder="1" applyAlignment="1">
      <alignment horizontal="center"/>
    </xf>
    <xf numFmtId="2" fontId="5" fillId="12" borderId="0" xfId="0" applyNumberFormat="1" applyFont="1" applyFill="1"/>
    <xf numFmtId="2" fontId="5" fillId="11" borderId="0" xfId="0" applyNumberFormat="1" applyFont="1" applyFill="1"/>
    <xf numFmtId="2" fontId="5" fillId="9" borderId="0" xfId="0" applyNumberFormat="1" applyFont="1" applyFill="1"/>
    <xf numFmtId="2" fontId="5" fillId="14" borderId="0" xfId="0" applyNumberFormat="1" applyFont="1" applyFill="1"/>
    <xf numFmtId="1" fontId="4" fillId="12" borderId="0" xfId="0" applyNumberFormat="1" applyFont="1" applyFill="1" applyAlignment="1">
      <alignment horizontal="right"/>
    </xf>
    <xf numFmtId="1" fontId="4" fillId="14" borderId="0" xfId="0" applyNumberFormat="1" applyFont="1" applyFill="1" applyAlignment="1">
      <alignment horizontal="right"/>
    </xf>
    <xf numFmtId="2" fontId="4" fillId="9" borderId="0" xfId="0" applyNumberFormat="1" applyFont="1" applyFill="1" applyAlignment="1">
      <alignment horizontal="right"/>
    </xf>
    <xf numFmtId="2" fontId="4" fillId="12" borderId="0" xfId="0" applyNumberFormat="1" applyFont="1" applyFill="1" applyAlignment="1">
      <alignment horizontal="right"/>
    </xf>
    <xf numFmtId="2" fontId="4" fillId="14" borderId="0" xfId="0" applyNumberFormat="1" applyFont="1" applyFill="1" applyAlignment="1">
      <alignment horizontal="right"/>
    </xf>
    <xf numFmtId="2" fontId="4" fillId="0" borderId="0" xfId="0" applyNumberFormat="1" applyFont="1" applyAlignment="1">
      <alignment horizontal="right"/>
    </xf>
    <xf numFmtId="0" fontId="0" fillId="12" borderId="19" xfId="0" applyFill="1" applyBorder="1"/>
    <xf numFmtId="0" fontId="0" fillId="12" borderId="11" xfId="0" applyFill="1" applyBorder="1"/>
    <xf numFmtId="0" fontId="0" fillId="12" borderId="1" xfId="0" applyFill="1" applyBorder="1" applyAlignment="1">
      <alignment horizontal="center"/>
    </xf>
    <xf numFmtId="0" fontId="0" fillId="12" borderId="3" xfId="0" applyFill="1" applyBorder="1"/>
    <xf numFmtId="0" fontId="0" fillId="0" borderId="3" xfId="0" applyBorder="1"/>
    <xf numFmtId="0" fontId="0" fillId="9" borderId="10" xfId="0" applyFill="1" applyBorder="1"/>
    <xf numFmtId="0" fontId="15" fillId="9" borderId="5" xfId="0" applyFont="1" applyFill="1" applyBorder="1"/>
    <xf numFmtId="0" fontId="0" fillId="0" borderId="0" xfId="0" applyAlignment="1">
      <alignment vertical="top"/>
    </xf>
    <xf numFmtId="15" fontId="1" fillId="0" borderId="0" xfId="0" applyNumberFormat="1" applyFont="1" applyAlignment="1">
      <alignment horizontal="left"/>
    </xf>
    <xf numFmtId="2" fontId="4" fillId="0" borderId="0" xfId="0" applyNumberFormat="1" applyFont="1" applyAlignment="1">
      <alignment horizontal="left" indent="1"/>
    </xf>
    <xf numFmtId="2" fontId="11" fillId="4" borderId="0" xfId="0" applyNumberFormat="1" applyFont="1" applyFill="1" applyAlignment="1">
      <alignment horizontal="left" indent="1"/>
    </xf>
    <xf numFmtId="0" fontId="0" fillId="0" borderId="0" xfId="0" applyAlignment="1">
      <alignment horizontal="left" indent="1"/>
    </xf>
    <xf numFmtId="0" fontId="1" fillId="0" borderId="0" xfId="0" applyFont="1" applyAlignment="1">
      <alignment horizontal="left" indent="1"/>
    </xf>
    <xf numFmtId="2" fontId="1" fillId="0" borderId="0" xfId="0" applyNumberFormat="1" applyFont="1" applyAlignment="1">
      <alignment horizontal="left" indent="1"/>
    </xf>
    <xf numFmtId="2" fontId="5" fillId="0" borderId="0" xfId="0" applyNumberFormat="1" applyFont="1" applyAlignment="1">
      <alignment horizontal="left" indent="1"/>
    </xf>
    <xf numFmtId="2" fontId="12" fillId="4" borderId="0" xfId="0" applyNumberFormat="1" applyFont="1" applyFill="1" applyAlignment="1">
      <alignment horizontal="left" indent="1"/>
    </xf>
    <xf numFmtId="2" fontId="5" fillId="4" borderId="0" xfId="0" applyNumberFormat="1" applyFont="1" applyFill="1" applyAlignment="1">
      <alignment horizontal="left" indent="1"/>
    </xf>
    <xf numFmtId="0" fontId="1" fillId="0" borderId="0" xfId="0" applyFont="1" applyAlignment="1">
      <alignment horizontal="left"/>
    </xf>
    <xf numFmtId="0" fontId="1" fillId="0" borderId="0" xfId="0" applyFont="1"/>
    <xf numFmtId="0" fontId="4" fillId="0" borderId="1" xfId="0" applyFont="1" applyBorder="1" applyAlignment="1">
      <alignment horizontal="center"/>
    </xf>
    <xf numFmtId="2" fontId="4" fillId="0" borderId="0" xfId="0" applyNumberFormat="1" applyFont="1" applyAlignment="1">
      <alignment horizontal="center"/>
    </xf>
    <xf numFmtId="0" fontId="15" fillId="9" borderId="4" xfId="0" applyFont="1" applyFill="1" applyBorder="1" applyAlignment="1">
      <alignment horizontal="left" indent="1"/>
    </xf>
    <xf numFmtId="0" fontId="1" fillId="9" borderId="7" xfId="0" applyFont="1" applyFill="1" applyBorder="1" applyAlignment="1">
      <alignment horizontal="left" indent="1"/>
    </xf>
    <xf numFmtId="0" fontId="15" fillId="9" borderId="7" xfId="0" applyFont="1" applyFill="1" applyBorder="1" applyAlignment="1">
      <alignment horizontal="left" indent="1"/>
    </xf>
    <xf numFmtId="0" fontId="5" fillId="9" borderId="9" xfId="0" applyFont="1" applyFill="1" applyBorder="1" applyAlignment="1">
      <alignment horizontal="left" indent="1"/>
    </xf>
    <xf numFmtId="0" fontId="15" fillId="9" borderId="5" xfId="0" applyFont="1" applyFill="1" applyBorder="1" applyAlignment="1">
      <alignment horizontal="right" indent="1"/>
    </xf>
    <xf numFmtId="0" fontId="0" fillId="9" borderId="1" xfId="0" applyFill="1" applyBorder="1" applyAlignment="1">
      <alignment horizontal="right" indent="1"/>
    </xf>
    <xf numFmtId="0" fontId="15" fillId="9" borderId="1" xfId="0" applyFont="1" applyFill="1" applyBorder="1" applyAlignment="1">
      <alignment horizontal="right" indent="1"/>
    </xf>
    <xf numFmtId="0" fontId="0" fillId="9" borderId="10" xfId="0" applyFill="1" applyBorder="1" applyAlignment="1">
      <alignment horizontal="right" indent="1"/>
    </xf>
    <xf numFmtId="21" fontId="0" fillId="9" borderId="10" xfId="0" applyNumberFormat="1" applyFill="1" applyBorder="1" applyAlignment="1">
      <alignment horizontal="right" indent="1"/>
    </xf>
    <xf numFmtId="2" fontId="15" fillId="9" borderId="6" xfId="0" applyNumberFormat="1" applyFont="1" applyFill="1" applyBorder="1" applyAlignment="1">
      <alignment horizontal="right" indent="1"/>
    </xf>
    <xf numFmtId="2" fontId="0" fillId="9" borderId="8" xfId="0" applyNumberFormat="1" applyFill="1" applyBorder="1" applyAlignment="1">
      <alignment horizontal="right" indent="1"/>
    </xf>
    <xf numFmtId="2" fontId="15" fillId="9" borderId="8" xfId="0" applyNumberFormat="1" applyFont="1" applyFill="1" applyBorder="1" applyAlignment="1">
      <alignment horizontal="right" indent="1"/>
    </xf>
    <xf numFmtId="2" fontId="0" fillId="9" borderId="18" xfId="0" applyNumberFormat="1" applyFill="1" applyBorder="1" applyAlignment="1">
      <alignment horizontal="right" indent="1"/>
    </xf>
    <xf numFmtId="2" fontId="0" fillId="9" borderId="12" xfId="0" applyNumberFormat="1" applyFill="1" applyBorder="1" applyAlignment="1">
      <alignment horizontal="right" indent="1"/>
    </xf>
    <xf numFmtId="0" fontId="4" fillId="0" borderId="1" xfId="0" applyFont="1" applyBorder="1" applyAlignment="1">
      <alignment horizontal="left" indent="1"/>
    </xf>
    <xf numFmtId="0" fontId="0" fillId="9" borderId="9" xfId="0" applyFill="1" applyBorder="1" applyAlignment="1">
      <alignment horizontal="left" indent="1"/>
    </xf>
    <xf numFmtId="0" fontId="0" fillId="9" borderId="2" xfId="0" applyFill="1" applyBorder="1" applyAlignment="1">
      <alignment horizontal="right" indent="1"/>
    </xf>
    <xf numFmtId="21" fontId="5" fillId="9" borderId="2" xfId="0" applyNumberFormat="1" applyFont="1" applyFill="1" applyBorder="1" applyAlignment="1">
      <alignment horizontal="right" indent="1"/>
    </xf>
    <xf numFmtId="21" fontId="15" fillId="9" borderId="2" xfId="0" applyNumberFormat="1" applyFont="1" applyFill="1" applyBorder="1" applyAlignment="1">
      <alignment horizontal="right" indent="1"/>
    </xf>
    <xf numFmtId="0" fontId="4" fillId="0" borderId="2" xfId="0" applyFont="1" applyBorder="1" applyAlignment="1">
      <alignment horizontal="center"/>
    </xf>
    <xf numFmtId="2" fontId="4" fillId="0" borderId="3" xfId="0" applyNumberFormat="1" applyFont="1" applyBorder="1" applyAlignment="1">
      <alignment horizontal="center"/>
    </xf>
    <xf numFmtId="0" fontId="15" fillId="12" borderId="4" xfId="0" applyFont="1" applyFill="1" applyBorder="1" applyAlignment="1">
      <alignment horizontal="left" indent="1"/>
    </xf>
    <xf numFmtId="0" fontId="1" fillId="12" borderId="7" xfId="0" applyFont="1" applyFill="1" applyBorder="1" applyAlignment="1">
      <alignment horizontal="left" indent="1"/>
    </xf>
    <xf numFmtId="0" fontId="15" fillId="12" borderId="7" xfId="0" applyFont="1" applyFill="1" applyBorder="1" applyAlignment="1">
      <alignment horizontal="left" indent="1"/>
    </xf>
    <xf numFmtId="0" fontId="5" fillId="12" borderId="9" xfId="0" applyFont="1" applyFill="1" applyBorder="1" applyAlignment="1">
      <alignment horizontal="left" indent="1"/>
    </xf>
    <xf numFmtId="21" fontId="15" fillId="12" borderId="11" xfId="0" applyNumberFormat="1" applyFont="1" applyFill="1" applyBorder="1" applyAlignment="1">
      <alignment horizontal="right" indent="1"/>
    </xf>
    <xf numFmtId="21" fontId="0" fillId="12" borderId="0" xfId="0" applyNumberFormat="1" applyFill="1" applyAlignment="1">
      <alignment horizontal="right" indent="1"/>
    </xf>
    <xf numFmtId="21" fontId="15" fillId="12" borderId="0" xfId="0" applyNumberFormat="1" applyFont="1" applyFill="1" applyAlignment="1">
      <alignment horizontal="right" indent="1"/>
    </xf>
    <xf numFmtId="21" fontId="0" fillId="12" borderId="15" xfId="0" applyNumberFormat="1" applyFill="1" applyBorder="1" applyAlignment="1">
      <alignment horizontal="right" indent="1"/>
    </xf>
    <xf numFmtId="2" fontId="15" fillId="12" borderId="17" xfId="0" applyNumberFormat="1" applyFont="1" applyFill="1" applyBorder="1" applyAlignment="1">
      <alignment horizontal="right" indent="1"/>
    </xf>
    <xf numFmtId="2" fontId="0" fillId="12" borderId="18" xfId="0" applyNumberFormat="1" applyFill="1" applyBorder="1" applyAlignment="1">
      <alignment horizontal="right" indent="1"/>
    </xf>
    <xf numFmtId="2" fontId="15" fillId="12" borderId="18" xfId="0" applyNumberFormat="1" applyFont="1" applyFill="1" applyBorder="1" applyAlignment="1">
      <alignment horizontal="right" indent="1"/>
    </xf>
    <xf numFmtId="2" fontId="5" fillId="12" borderId="18" xfId="0" applyNumberFormat="1" applyFont="1" applyFill="1" applyBorder="1" applyAlignment="1">
      <alignment horizontal="right" indent="1"/>
    </xf>
    <xf numFmtId="2" fontId="0" fillId="12" borderId="12" xfId="0" applyNumberFormat="1" applyFill="1" applyBorder="1" applyAlignment="1">
      <alignment horizontal="right" indent="1"/>
    </xf>
    <xf numFmtId="21" fontId="0" fillId="12" borderId="1" xfId="0" applyNumberFormat="1" applyFill="1" applyBorder="1" applyAlignment="1">
      <alignment horizontal="right" indent="1"/>
    </xf>
    <xf numFmtId="21" fontId="15" fillId="12" borderId="1" xfId="0" applyNumberFormat="1" applyFont="1" applyFill="1" applyBorder="1" applyAlignment="1">
      <alignment horizontal="right" indent="1"/>
    </xf>
    <xf numFmtId="21" fontId="5" fillId="12" borderId="1" xfId="0" applyNumberFormat="1" applyFont="1" applyFill="1" applyBorder="1" applyAlignment="1">
      <alignment horizontal="right" indent="1"/>
    </xf>
    <xf numFmtId="2" fontId="0" fillId="12" borderId="17" xfId="0" applyNumberFormat="1" applyFill="1" applyBorder="1" applyAlignment="1">
      <alignment horizontal="right" indent="1"/>
    </xf>
    <xf numFmtId="2" fontId="0" fillId="12" borderId="8" xfId="0" applyNumberFormat="1" applyFill="1" applyBorder="1" applyAlignment="1">
      <alignment horizontal="right" indent="1"/>
    </xf>
    <xf numFmtId="0" fontId="0" fillId="12" borderId="9" xfId="0" applyFill="1" applyBorder="1" applyAlignment="1">
      <alignment horizontal="left" indent="1"/>
    </xf>
    <xf numFmtId="21" fontId="1" fillId="12" borderId="1" xfId="0" applyNumberFormat="1" applyFont="1" applyFill="1" applyBorder="1" applyAlignment="1">
      <alignment horizontal="right" indent="1"/>
    </xf>
    <xf numFmtId="21" fontId="15" fillId="12" borderId="2" xfId="0" applyNumberFormat="1" applyFont="1" applyFill="1" applyBorder="1" applyAlignment="1">
      <alignment horizontal="right" indent="1"/>
    </xf>
    <xf numFmtId="0" fontId="15" fillId="6" borderId="4" xfId="0" applyFont="1" applyFill="1" applyBorder="1" applyAlignment="1">
      <alignment horizontal="left" indent="1"/>
    </xf>
    <xf numFmtId="0" fontId="1" fillId="6" borderId="7" xfId="0" applyFont="1" applyFill="1" applyBorder="1" applyAlignment="1">
      <alignment horizontal="left" indent="1"/>
    </xf>
    <xf numFmtId="0" fontId="15" fillId="6" borderId="7" xfId="0" applyFont="1" applyFill="1" applyBorder="1" applyAlignment="1">
      <alignment horizontal="left" indent="1"/>
    </xf>
    <xf numFmtId="0" fontId="1" fillId="6" borderId="9" xfId="0" applyFont="1" applyFill="1" applyBorder="1" applyAlignment="1">
      <alignment horizontal="left" indent="1"/>
    </xf>
    <xf numFmtId="21" fontId="15" fillId="6" borderId="11" xfId="0" applyNumberFormat="1" applyFont="1" applyFill="1" applyBorder="1" applyAlignment="1">
      <alignment horizontal="right" indent="1"/>
    </xf>
    <xf numFmtId="21" fontId="0" fillId="6" borderId="0" xfId="0" applyNumberFormat="1" applyFill="1" applyAlignment="1">
      <alignment horizontal="right" indent="1"/>
    </xf>
    <xf numFmtId="21" fontId="15" fillId="6" borderId="0" xfId="0" applyNumberFormat="1" applyFont="1" applyFill="1" applyAlignment="1">
      <alignment horizontal="right" indent="1"/>
    </xf>
    <xf numFmtId="21" fontId="1" fillId="6" borderId="0" xfId="0" applyNumberFormat="1" applyFont="1" applyFill="1" applyAlignment="1">
      <alignment horizontal="right" indent="1"/>
    </xf>
    <xf numFmtId="21" fontId="1" fillId="6" borderId="15" xfId="0" applyNumberFormat="1" applyFont="1" applyFill="1" applyBorder="1" applyAlignment="1">
      <alignment horizontal="right" indent="1"/>
    </xf>
    <xf numFmtId="2" fontId="15" fillId="6" borderId="17" xfId="0" applyNumberFormat="1" applyFont="1" applyFill="1" applyBorder="1" applyAlignment="1">
      <alignment horizontal="right" indent="1"/>
    </xf>
    <xf numFmtId="2" fontId="0" fillId="6" borderId="18" xfId="0" applyNumberFormat="1" applyFill="1" applyBorder="1" applyAlignment="1">
      <alignment horizontal="right" indent="1"/>
    </xf>
    <xf numFmtId="2" fontId="15" fillId="6" borderId="18" xfId="0" applyNumberFormat="1" applyFont="1" applyFill="1" applyBorder="1" applyAlignment="1">
      <alignment horizontal="right" indent="1"/>
    </xf>
    <xf numFmtId="2" fontId="1" fillId="6" borderId="18" xfId="0" applyNumberFormat="1" applyFont="1" applyFill="1" applyBorder="1" applyAlignment="1">
      <alignment horizontal="right" indent="1"/>
    </xf>
    <xf numFmtId="2" fontId="1" fillId="6" borderId="12" xfId="0" applyNumberFormat="1" applyFont="1" applyFill="1" applyBorder="1" applyAlignment="1">
      <alignment horizontal="right" indent="1"/>
    </xf>
    <xf numFmtId="0" fontId="5" fillId="6" borderId="9" xfId="0" applyFont="1" applyFill="1" applyBorder="1" applyAlignment="1">
      <alignment horizontal="left" indent="1"/>
    </xf>
    <xf numFmtId="21" fontId="0" fillId="6" borderId="1" xfId="0" applyNumberFormat="1" applyFill="1" applyBorder="1" applyAlignment="1">
      <alignment horizontal="right" indent="1"/>
    </xf>
    <xf numFmtId="21" fontId="5" fillId="6" borderId="1" xfId="0" applyNumberFormat="1" applyFont="1" applyFill="1" applyBorder="1" applyAlignment="1">
      <alignment horizontal="right" indent="1"/>
    </xf>
    <xf numFmtId="21" fontId="5" fillId="6" borderId="0" xfId="0" applyNumberFormat="1" applyFont="1" applyFill="1" applyAlignment="1">
      <alignment horizontal="right" indent="1"/>
    </xf>
    <xf numFmtId="21" fontId="5" fillId="6" borderId="10" xfId="0" applyNumberFormat="1" applyFont="1" applyFill="1" applyBorder="1" applyAlignment="1">
      <alignment horizontal="right" indent="1"/>
    </xf>
    <xf numFmtId="2" fontId="0" fillId="6" borderId="17" xfId="0" applyNumberFormat="1" applyFill="1" applyBorder="1" applyAlignment="1">
      <alignment horizontal="right" indent="1"/>
    </xf>
    <xf numFmtId="2" fontId="0" fillId="6" borderId="12" xfId="0" applyNumberFormat="1" applyFill="1" applyBorder="1" applyAlignment="1">
      <alignment horizontal="right" indent="1"/>
    </xf>
    <xf numFmtId="2" fontId="8" fillId="10" borderId="8" xfId="0" applyNumberFormat="1" applyFont="1" applyFill="1" applyBorder="1" applyAlignment="1">
      <alignment horizontal="right" indent="1"/>
    </xf>
    <xf numFmtId="2" fontId="8" fillId="10" borderId="16" xfId="0" applyNumberFormat="1" applyFont="1" applyFill="1" applyBorder="1" applyAlignment="1">
      <alignment horizontal="right" indent="1"/>
    </xf>
    <xf numFmtId="0" fontId="8" fillId="10" borderId="0" xfId="0" applyFont="1" applyFill="1" applyAlignment="1">
      <alignment horizontal="right" indent="1"/>
    </xf>
    <xf numFmtId="0" fontId="8" fillId="10" borderId="15" xfId="0" applyFont="1" applyFill="1" applyBorder="1" applyAlignment="1">
      <alignment horizontal="right" indent="1"/>
    </xf>
    <xf numFmtId="0" fontId="8" fillId="10" borderId="0" xfId="0" applyFont="1" applyFill="1" applyAlignment="1">
      <alignment horizontal="left" indent="1"/>
    </xf>
    <xf numFmtId="0" fontId="8" fillId="10" borderId="15" xfId="0" applyFont="1" applyFill="1" applyBorder="1" applyAlignment="1">
      <alignment horizontal="left" indent="1"/>
    </xf>
    <xf numFmtId="21" fontId="5" fillId="6" borderId="15" xfId="0" applyNumberFormat="1" applyFont="1" applyFill="1" applyBorder="1" applyAlignment="1">
      <alignment horizontal="right" indent="1"/>
    </xf>
    <xf numFmtId="2" fontId="5" fillId="6" borderId="17" xfId="0" applyNumberFormat="1" applyFont="1" applyFill="1" applyBorder="1" applyAlignment="1">
      <alignment horizontal="right" indent="1"/>
    </xf>
    <xf numFmtId="2" fontId="5" fillId="6" borderId="18" xfId="0" applyNumberFormat="1" applyFont="1" applyFill="1" applyBorder="1" applyAlignment="1">
      <alignment horizontal="right" indent="1"/>
    </xf>
    <xf numFmtId="2" fontId="5" fillId="6" borderId="12" xfId="0" applyNumberFormat="1" applyFont="1" applyFill="1" applyBorder="1" applyAlignment="1">
      <alignment horizontal="right" indent="1"/>
    </xf>
    <xf numFmtId="0" fontId="0" fillId="6" borderId="9" xfId="0" applyFill="1" applyBorder="1" applyAlignment="1">
      <alignment horizontal="left" indent="1"/>
    </xf>
    <xf numFmtId="21" fontId="1" fillId="6" borderId="1" xfId="0" applyNumberFormat="1" applyFont="1" applyFill="1" applyBorder="1" applyAlignment="1">
      <alignment horizontal="right" indent="1"/>
    </xf>
    <xf numFmtId="21" fontId="0" fillId="6" borderId="15" xfId="0" applyNumberFormat="1" applyFill="1" applyBorder="1" applyAlignment="1">
      <alignment horizontal="right" indent="1"/>
    </xf>
    <xf numFmtId="0" fontId="1" fillId="9" borderId="1" xfId="0" applyFont="1" applyFill="1" applyBorder="1"/>
    <xf numFmtId="0" fontId="0" fillId="0" borderId="1" xfId="0" applyBorder="1" applyAlignment="1">
      <alignment horizontal="left" indent="1"/>
    </xf>
    <xf numFmtId="0" fontId="0" fillId="9" borderId="7" xfId="0" applyFill="1" applyBorder="1" applyAlignment="1">
      <alignment horizontal="left" indent="1"/>
    </xf>
    <xf numFmtId="0" fontId="1" fillId="9" borderId="1" xfId="0" applyFont="1" applyFill="1" applyBorder="1" applyAlignment="1">
      <alignment horizontal="right" indent="1"/>
    </xf>
    <xf numFmtId="2" fontId="1" fillId="9" borderId="8" xfId="0" applyNumberFormat="1" applyFont="1" applyFill="1" applyBorder="1" applyAlignment="1">
      <alignment horizontal="right" indent="1"/>
    </xf>
    <xf numFmtId="0" fontId="0" fillId="5" borderId="7" xfId="0" applyFill="1" applyBorder="1" applyAlignment="1">
      <alignment horizontal="left" indent="1"/>
    </xf>
    <xf numFmtId="0" fontId="0" fillId="5" borderId="9" xfId="0" applyFill="1" applyBorder="1" applyAlignment="1">
      <alignment horizontal="left" indent="1"/>
    </xf>
    <xf numFmtId="0" fontId="15" fillId="5" borderId="4" xfId="0" applyFont="1" applyFill="1" applyBorder="1" applyAlignment="1">
      <alignment horizontal="left" indent="1"/>
    </xf>
    <xf numFmtId="0" fontId="1" fillId="5" borderId="7" xfId="0" applyFont="1" applyFill="1" applyBorder="1" applyAlignment="1">
      <alignment horizontal="left" indent="1"/>
    </xf>
    <xf numFmtId="0" fontId="15" fillId="5" borderId="7" xfId="0" applyFont="1" applyFill="1" applyBorder="1" applyAlignment="1">
      <alignment horizontal="left" indent="1"/>
    </xf>
    <xf numFmtId="0" fontId="1" fillId="5" borderId="9" xfId="0" applyFont="1" applyFill="1" applyBorder="1" applyAlignment="1">
      <alignment horizontal="left" indent="1"/>
    </xf>
    <xf numFmtId="0" fontId="0" fillId="5" borderId="5" xfId="0" applyFill="1" applyBorder="1" applyAlignment="1">
      <alignment horizontal="right" indent="1"/>
    </xf>
    <xf numFmtId="2" fontId="0" fillId="5" borderId="6" xfId="0" applyNumberFormat="1" applyFill="1" applyBorder="1" applyAlignment="1">
      <alignment horizontal="right" indent="1"/>
    </xf>
    <xf numFmtId="0" fontId="0" fillId="5" borderId="1" xfId="0" applyFill="1" applyBorder="1" applyAlignment="1">
      <alignment horizontal="right" indent="1"/>
    </xf>
    <xf numFmtId="2" fontId="0" fillId="5" borderId="8" xfId="0" applyNumberFormat="1" applyFill="1" applyBorder="1" applyAlignment="1">
      <alignment horizontal="right" indent="1"/>
    </xf>
    <xf numFmtId="0" fontId="0" fillId="5" borderId="10" xfId="0" applyFill="1" applyBorder="1" applyAlignment="1">
      <alignment horizontal="right" indent="1"/>
    </xf>
    <xf numFmtId="21" fontId="0" fillId="5" borderId="10" xfId="0" applyNumberFormat="1" applyFill="1" applyBorder="1" applyAlignment="1">
      <alignment horizontal="right" indent="1"/>
    </xf>
    <xf numFmtId="2" fontId="0" fillId="5" borderId="12" xfId="0" applyNumberFormat="1" applyFill="1" applyBorder="1" applyAlignment="1">
      <alignment horizontal="right" indent="1"/>
    </xf>
    <xf numFmtId="0" fontId="15" fillId="5" borderId="5" xfId="0" applyFont="1" applyFill="1" applyBorder="1" applyAlignment="1">
      <alignment horizontal="right" indent="1"/>
    </xf>
    <xf numFmtId="2" fontId="15" fillId="5" borderId="6" xfId="0" applyNumberFormat="1" applyFont="1" applyFill="1" applyBorder="1" applyAlignment="1">
      <alignment horizontal="right" indent="1"/>
    </xf>
    <xf numFmtId="0" fontId="15" fillId="5" borderId="1" xfId="0" applyFont="1" applyFill="1" applyBorder="1" applyAlignment="1">
      <alignment horizontal="right" indent="1"/>
    </xf>
    <xf numFmtId="2" fontId="15" fillId="5" borderId="8" xfId="0" applyNumberFormat="1" applyFont="1" applyFill="1" applyBorder="1" applyAlignment="1">
      <alignment horizontal="right" indent="1"/>
    </xf>
    <xf numFmtId="2" fontId="0" fillId="5" borderId="18" xfId="0" applyNumberFormat="1" applyFill="1" applyBorder="1" applyAlignment="1">
      <alignment horizontal="right" indent="1"/>
    </xf>
    <xf numFmtId="0" fontId="1" fillId="5" borderId="1" xfId="0" applyFont="1" applyFill="1" applyBorder="1" applyAlignment="1">
      <alignment horizontal="right" indent="1"/>
    </xf>
    <xf numFmtId="21" fontId="1" fillId="5" borderId="1" xfId="0" applyNumberFormat="1" applyFont="1" applyFill="1" applyBorder="1" applyAlignment="1">
      <alignment horizontal="right" indent="1"/>
    </xf>
    <xf numFmtId="2" fontId="1" fillId="5" borderId="18" xfId="0" applyNumberFormat="1" applyFont="1" applyFill="1" applyBorder="1" applyAlignment="1">
      <alignment horizontal="right" indent="1"/>
    </xf>
    <xf numFmtId="0" fontId="1" fillId="5" borderId="10" xfId="0" applyFont="1" applyFill="1" applyBorder="1" applyAlignment="1">
      <alignment horizontal="right" indent="1"/>
    </xf>
    <xf numFmtId="2" fontId="1" fillId="5" borderId="12" xfId="0" applyNumberFormat="1" applyFont="1" applyFill="1" applyBorder="1" applyAlignment="1">
      <alignment horizontal="right" indent="1"/>
    </xf>
    <xf numFmtId="2" fontId="15" fillId="5" borderId="18" xfId="0" applyNumberFormat="1" applyFont="1" applyFill="1" applyBorder="1" applyAlignment="1">
      <alignment horizontal="right" indent="1"/>
    </xf>
    <xf numFmtId="0" fontId="4" fillId="0" borderId="0" xfId="0" applyFont="1"/>
    <xf numFmtId="0" fontId="4" fillId="0" borderId="0" xfId="0" applyFont="1" applyAlignment="1">
      <alignment vertical="center" wrapText="1"/>
    </xf>
    <xf numFmtId="15" fontId="1" fillId="0" borderId="0" xfId="1" applyNumberFormat="1" applyFont="1" applyFill="1" applyAlignment="1" applyProtection="1">
      <alignment horizontal="left" indent="1"/>
    </xf>
    <xf numFmtId="0" fontId="2" fillId="0" borderId="0" xfId="1" applyFill="1" applyAlignment="1" applyProtection="1"/>
    <xf numFmtId="0" fontId="21" fillId="0" borderId="0" xfId="0" applyFont="1" applyAlignment="1">
      <alignment horizontal="left" indent="1"/>
    </xf>
    <xf numFmtId="0" fontId="21" fillId="0" borderId="0" xfId="0" applyFont="1"/>
    <xf numFmtId="15" fontId="1" fillId="0" borderId="0" xfId="0" applyNumberFormat="1" applyFont="1" applyAlignment="1">
      <alignment horizontal="left" indent="1"/>
    </xf>
    <xf numFmtId="0" fontId="2" fillId="0" borderId="0" xfId="1" applyFill="1" applyAlignment="1" applyProtection="1">
      <alignment horizontal="left" indent="1"/>
    </xf>
    <xf numFmtId="15" fontId="4" fillId="7" borderId="20" xfId="0" applyNumberFormat="1" applyFont="1" applyFill="1" applyBorder="1" applyAlignment="1">
      <alignment horizontal="left" indent="1"/>
    </xf>
    <xf numFmtId="0" fontId="22" fillId="10" borderId="21" xfId="1" applyFont="1" applyFill="1" applyBorder="1" applyAlignment="1" applyProtection="1"/>
    <xf numFmtId="0" fontId="22" fillId="10" borderId="21" xfId="1" applyFont="1" applyFill="1" applyBorder="1" applyAlignment="1" applyProtection="1">
      <alignment horizontal="left" indent="1"/>
    </xf>
    <xf numFmtId="0" fontId="21" fillId="10" borderId="21" xfId="0" applyFont="1" applyFill="1" applyBorder="1" applyAlignment="1">
      <alignment horizontal="left" indent="1"/>
    </xf>
    <xf numFmtId="15" fontId="1" fillId="10" borderId="14" xfId="2" applyNumberFormat="1" applyFont="1" applyFill="1" applyBorder="1" applyAlignment="1">
      <alignment horizontal="left" indent="1"/>
    </xf>
    <xf numFmtId="15" fontId="4" fillId="13" borderId="20" xfId="0" applyNumberFormat="1" applyFont="1" applyFill="1" applyBorder="1" applyAlignment="1">
      <alignment horizontal="left" indent="1"/>
    </xf>
    <xf numFmtId="0" fontId="25" fillId="12" borderId="21" xfId="0" applyFont="1" applyFill="1" applyBorder="1"/>
    <xf numFmtId="0" fontId="25" fillId="12" borderId="21" xfId="0" applyFont="1" applyFill="1" applyBorder="1" applyAlignment="1">
      <alignment horizontal="left" indent="1"/>
    </xf>
    <xf numFmtId="1" fontId="1" fillId="12" borderId="21" xfId="0" applyNumberFormat="1" applyFont="1" applyFill="1" applyBorder="1" applyAlignment="1">
      <alignment horizontal="left" indent="1"/>
    </xf>
    <xf numFmtId="15" fontId="4" fillId="8" borderId="20" xfId="4" applyNumberFormat="1" applyFont="1" applyFill="1" applyBorder="1" applyAlignment="1">
      <alignment horizontal="left" indent="1"/>
    </xf>
    <xf numFmtId="0" fontId="20" fillId="14" borderId="21" xfId="4" applyFill="1" applyBorder="1"/>
    <xf numFmtId="0" fontId="20" fillId="14" borderId="21" xfId="4" applyFill="1" applyBorder="1" applyAlignment="1">
      <alignment horizontal="left" indent="1"/>
    </xf>
    <xf numFmtId="0" fontId="1" fillId="6" borderId="21" xfId="0" applyFont="1" applyFill="1" applyBorder="1" applyAlignment="1">
      <alignment horizontal="left" indent="1"/>
    </xf>
    <xf numFmtId="15" fontId="18" fillId="8" borderId="14" xfId="4" applyNumberFormat="1" applyFont="1" applyFill="1" applyBorder="1" applyAlignment="1">
      <alignment horizontal="left" indent="1"/>
    </xf>
    <xf numFmtId="0" fontId="24" fillId="14" borderId="15" xfId="1" applyFont="1" applyFill="1" applyBorder="1" applyAlignment="1" applyProtection="1"/>
    <xf numFmtId="0" fontId="24" fillId="14" borderId="15" xfId="1" applyFont="1" applyFill="1" applyBorder="1" applyAlignment="1" applyProtection="1">
      <alignment horizontal="left" indent="1"/>
    </xf>
    <xf numFmtId="0" fontId="1" fillId="6" borderId="15" xfId="0" applyFont="1" applyFill="1" applyBorder="1"/>
    <xf numFmtId="0" fontId="0" fillId="0" borderId="21" xfId="0" applyBorder="1" applyAlignment="1">
      <alignment horizontal="left" indent="1"/>
    </xf>
    <xf numFmtId="165" fontId="4" fillId="0" borderId="0" xfId="0" applyNumberFormat="1" applyFont="1" applyAlignment="1">
      <alignment horizontal="left" wrapText="1" indent="1"/>
    </xf>
    <xf numFmtId="165" fontId="4" fillId="0" borderId="0" xfId="0" applyNumberFormat="1" applyFont="1" applyAlignment="1">
      <alignment horizontal="left" vertical="top" wrapText="1" indent="1"/>
    </xf>
    <xf numFmtId="0" fontId="1" fillId="10" borderId="21" xfId="0" applyFont="1" applyFill="1" applyBorder="1" applyAlignment="1">
      <alignment horizontal="left" indent="1"/>
    </xf>
    <xf numFmtId="0" fontId="1" fillId="10" borderId="15" xfId="0" applyFont="1" applyFill="1" applyBorder="1" applyAlignment="1">
      <alignment horizontal="left" indent="1"/>
    </xf>
    <xf numFmtId="0" fontId="21" fillId="12" borderId="21" xfId="0" applyFont="1" applyFill="1" applyBorder="1" applyAlignment="1">
      <alignment horizontal="left" indent="1"/>
    </xf>
    <xf numFmtId="0" fontId="21" fillId="6" borderId="21" xfId="0" applyFont="1" applyFill="1" applyBorder="1" applyAlignment="1">
      <alignment horizontal="left" indent="1"/>
    </xf>
    <xf numFmtId="0" fontId="21" fillId="6" borderId="15" xfId="0" applyFont="1" applyFill="1" applyBorder="1" applyAlignment="1">
      <alignment horizontal="left" indent="1"/>
    </xf>
    <xf numFmtId="0" fontId="4" fillId="0" borderId="0" xfId="0" applyFont="1" applyAlignment="1">
      <alignment horizontal="left" wrapText="1" indent="1"/>
    </xf>
    <xf numFmtId="0" fontId="4" fillId="0" borderId="0" xfId="0" applyFont="1" applyAlignment="1">
      <alignment horizontal="left" vertical="top" wrapText="1" indent="1"/>
    </xf>
    <xf numFmtId="0" fontId="1" fillId="12" borderId="21" xfId="0" applyFont="1" applyFill="1" applyBorder="1" applyAlignment="1">
      <alignment horizontal="left" indent="1"/>
    </xf>
    <xf numFmtId="0" fontId="1" fillId="10" borderId="16" xfId="0" applyFont="1" applyFill="1" applyBorder="1" applyAlignment="1">
      <alignment horizontal="left" indent="1"/>
    </xf>
    <xf numFmtId="0" fontId="21" fillId="12" borderId="6" xfId="0" applyFont="1" applyFill="1" applyBorder="1" applyAlignment="1">
      <alignment horizontal="left" indent="1"/>
    </xf>
    <xf numFmtId="0" fontId="21" fillId="6" borderId="6" xfId="0" applyFont="1" applyFill="1" applyBorder="1" applyAlignment="1">
      <alignment horizontal="left" indent="1"/>
    </xf>
    <xf numFmtId="0" fontId="21" fillId="6" borderId="16" xfId="0" applyFont="1" applyFill="1" applyBorder="1" applyAlignment="1">
      <alignment horizontal="left" indent="1"/>
    </xf>
    <xf numFmtId="0" fontId="28" fillId="0" borderId="0" xfId="0" applyFont="1" applyAlignment="1">
      <alignment vertical="center"/>
    </xf>
    <xf numFmtId="0" fontId="28" fillId="0" borderId="0" xfId="0" applyFont="1" applyAlignment="1">
      <alignment horizontal="center"/>
    </xf>
    <xf numFmtId="0" fontId="29" fillId="0" borderId="0" xfId="0" applyFont="1"/>
    <xf numFmtId="0" fontId="30" fillId="0" borderId="0" xfId="0" applyFont="1"/>
    <xf numFmtId="0" fontId="32" fillId="0" borderId="0" xfId="0" applyFont="1"/>
    <xf numFmtId="0" fontId="33" fillId="0" borderId="0" xfId="0" applyFont="1"/>
    <xf numFmtId="0" fontId="2" fillId="0" borderId="0" xfId="1" applyBorder="1" applyAlignment="1">
      <alignment horizontal="left" vertical="top"/>
    </xf>
    <xf numFmtId="0" fontId="0" fillId="0" borderId="0" xfId="0" applyAlignment="1">
      <alignment horizontal="left" vertical="top"/>
    </xf>
    <xf numFmtId="15" fontId="4" fillId="9" borderId="20" xfId="4" applyNumberFormat="1" applyFont="1" applyFill="1" applyBorder="1" applyAlignment="1">
      <alignment horizontal="left" indent="1"/>
    </xf>
    <xf numFmtId="0" fontId="21" fillId="9" borderId="21" xfId="0" applyFont="1" applyFill="1" applyBorder="1" applyAlignment="1">
      <alignment horizontal="left" indent="1"/>
    </xf>
    <xf numFmtId="15" fontId="19" fillId="9" borderId="14" xfId="0" applyNumberFormat="1" applyFont="1" applyFill="1" applyBorder="1" applyAlignment="1">
      <alignment horizontal="left" indent="1"/>
    </xf>
    <xf numFmtId="165" fontId="2" fillId="9" borderId="15" xfId="1" applyNumberFormat="1" applyFill="1" applyBorder="1" applyAlignment="1" applyProtection="1"/>
    <xf numFmtId="0" fontId="1" fillId="9" borderId="15" xfId="0" applyFont="1" applyFill="1" applyBorder="1" applyAlignment="1">
      <alignment horizontal="left" indent="1"/>
    </xf>
    <xf numFmtId="165" fontId="2" fillId="9" borderId="15" xfId="1" applyNumberFormat="1" applyFill="1" applyBorder="1" applyAlignment="1" applyProtection="1">
      <alignment horizontal="left" indent="1"/>
    </xf>
    <xf numFmtId="0" fontId="21" fillId="9" borderId="15" xfId="0" applyFont="1" applyFill="1" applyBorder="1" applyAlignment="1">
      <alignment horizontal="left" indent="1"/>
    </xf>
    <xf numFmtId="2" fontId="15" fillId="10" borderId="6" xfId="0" applyNumberFormat="1" applyFont="1" applyFill="1" applyBorder="1" applyAlignment="1">
      <alignment horizontal="right" indent="1"/>
    </xf>
    <xf numFmtId="0" fontId="15" fillId="10" borderId="7" xfId="0" applyFont="1" applyFill="1" applyBorder="1" applyAlignment="1">
      <alignment horizontal="left" indent="1"/>
    </xf>
    <xf numFmtId="0" fontId="15" fillId="10" borderId="1" xfId="0" applyFont="1" applyFill="1" applyBorder="1" applyAlignment="1">
      <alignment horizontal="right" indent="1"/>
    </xf>
    <xf numFmtId="21" fontId="15" fillId="10" borderId="0" xfId="0" applyNumberFormat="1" applyFont="1" applyFill="1" applyAlignment="1">
      <alignment horizontal="right" indent="1"/>
    </xf>
    <xf numFmtId="0" fontId="1" fillId="10" borderId="7" xfId="0" applyFont="1" applyFill="1" applyBorder="1" applyAlignment="1">
      <alignment horizontal="left" wrapText="1" indent="1"/>
    </xf>
    <xf numFmtId="0" fontId="1" fillId="10" borderId="1" xfId="0" applyFont="1" applyFill="1" applyBorder="1" applyAlignment="1">
      <alignment horizontal="right" indent="1"/>
    </xf>
    <xf numFmtId="21" fontId="1" fillId="10" borderId="0" xfId="0" applyNumberFormat="1" applyFont="1" applyFill="1" applyAlignment="1">
      <alignment horizontal="right" indent="1"/>
    </xf>
    <xf numFmtId="0" fontId="0" fillId="10" borderId="1" xfId="0" applyFill="1" applyBorder="1" applyAlignment="1">
      <alignment horizontal="right" indent="1"/>
    </xf>
    <xf numFmtId="21" fontId="0" fillId="10" borderId="1" xfId="0" applyNumberFormat="1" applyFill="1" applyBorder="1" applyAlignment="1">
      <alignment horizontal="right" indent="1"/>
    </xf>
    <xf numFmtId="21" fontId="15" fillId="10" borderId="1" xfId="0" applyNumberFormat="1" applyFont="1" applyFill="1" applyBorder="1" applyAlignment="1">
      <alignment horizontal="right" indent="1"/>
    </xf>
    <xf numFmtId="0" fontId="0" fillId="10" borderId="9" xfId="0" applyFill="1" applyBorder="1" applyAlignment="1">
      <alignment horizontal="left" indent="1"/>
    </xf>
    <xf numFmtId="0" fontId="0" fillId="10" borderId="10" xfId="0" applyFill="1" applyBorder="1" applyAlignment="1">
      <alignment horizontal="right" indent="1"/>
    </xf>
    <xf numFmtId="2" fontId="4" fillId="10" borderId="0" xfId="0" applyNumberFormat="1" applyFont="1" applyFill="1" applyAlignment="1">
      <alignment horizontal="right"/>
    </xf>
    <xf numFmtId="2" fontId="5" fillId="10" borderId="0" xfId="0" applyNumberFormat="1" applyFont="1" applyFill="1"/>
    <xf numFmtId="0" fontId="8" fillId="15" borderId="13" xfId="0" applyFont="1" applyFill="1" applyBorder="1" applyAlignment="1">
      <alignment horizontal="center"/>
    </xf>
    <xf numFmtId="0" fontId="8" fillId="15" borderId="0" xfId="0" applyFont="1" applyFill="1" applyAlignment="1">
      <alignment horizontal="left" indent="1"/>
    </xf>
    <xf numFmtId="0" fontId="8" fillId="15" borderId="0" xfId="0" applyFont="1" applyFill="1" applyAlignment="1">
      <alignment horizontal="right" indent="1"/>
    </xf>
    <xf numFmtId="2" fontId="8" fillId="15" borderId="8" xfId="0" applyNumberFormat="1" applyFont="1" applyFill="1" applyBorder="1" applyAlignment="1">
      <alignment horizontal="right" indent="1"/>
    </xf>
    <xf numFmtId="0" fontId="8" fillId="15" borderId="14" xfId="0" applyFont="1" applyFill="1" applyBorder="1" applyAlignment="1">
      <alignment horizontal="center"/>
    </xf>
    <xf numFmtId="0" fontId="0" fillId="15" borderId="15" xfId="0" applyFill="1" applyBorder="1" applyAlignment="1">
      <alignment horizontal="left" indent="1"/>
    </xf>
    <xf numFmtId="0" fontId="0" fillId="15" borderId="15" xfId="0" applyFill="1" applyBorder="1" applyAlignment="1">
      <alignment horizontal="right" indent="1"/>
    </xf>
    <xf numFmtId="2" fontId="8" fillId="15" borderId="16" xfId="0" applyNumberFormat="1" applyFont="1" applyFill="1" applyBorder="1" applyAlignment="1">
      <alignment horizontal="right" indent="1"/>
    </xf>
    <xf numFmtId="15" fontId="4" fillId="15" borderId="20" xfId="0" applyNumberFormat="1" applyFont="1" applyFill="1" applyBorder="1" applyAlignment="1">
      <alignment horizontal="left" indent="1"/>
    </xf>
    <xf numFmtId="0" fontId="2" fillId="15" borderId="21" xfId="1" applyFill="1" applyBorder="1" applyAlignment="1" applyProtection="1"/>
    <xf numFmtId="0" fontId="21" fillId="15" borderId="21" xfId="0" applyFont="1" applyFill="1" applyBorder="1" applyAlignment="1">
      <alignment horizontal="left" indent="1"/>
    </xf>
    <xf numFmtId="0" fontId="2" fillId="15" borderId="21" xfId="1" applyFill="1" applyBorder="1" applyAlignment="1" applyProtection="1">
      <alignment horizontal="left" indent="1"/>
    </xf>
    <xf numFmtId="15" fontId="13" fillId="15" borderId="14" xfId="0" applyNumberFormat="1" applyFont="1" applyFill="1" applyBorder="1" applyAlignment="1">
      <alignment horizontal="left" indent="1"/>
    </xf>
    <xf numFmtId="0" fontId="24" fillId="15" borderId="15" xfId="1" applyFont="1" applyFill="1" applyBorder="1" applyAlignment="1" applyProtection="1">
      <alignment horizontal="left"/>
    </xf>
    <xf numFmtId="0" fontId="21" fillId="15" borderId="15" xfId="0" applyFont="1" applyFill="1" applyBorder="1" applyAlignment="1">
      <alignment horizontal="left" indent="1"/>
    </xf>
    <xf numFmtId="0" fontId="24" fillId="15" borderId="15" xfId="1" applyFont="1" applyFill="1" applyBorder="1" applyAlignment="1" applyProtection="1">
      <alignment horizontal="left" indent="1"/>
    </xf>
    <xf numFmtId="0" fontId="1" fillId="15" borderId="15" xfId="0" applyFont="1" applyFill="1" applyBorder="1" applyAlignment="1">
      <alignment horizontal="left" indent="1"/>
    </xf>
    <xf numFmtId="0" fontId="1" fillId="15" borderId="16" xfId="0" applyFont="1" applyFill="1" applyBorder="1" applyAlignment="1">
      <alignment horizontal="left" indent="1"/>
    </xf>
    <xf numFmtId="0" fontId="15" fillId="15" borderId="4" xfId="0" applyFont="1" applyFill="1" applyBorder="1" applyAlignment="1">
      <alignment horizontal="left" indent="1"/>
    </xf>
    <xf numFmtId="21" fontId="15" fillId="15" borderId="11" xfId="0" applyNumberFormat="1" applyFont="1" applyFill="1" applyBorder="1" applyAlignment="1">
      <alignment horizontal="right" indent="1"/>
    </xf>
    <xf numFmtId="2" fontId="15" fillId="15" borderId="17" xfId="0" applyNumberFormat="1" applyFont="1" applyFill="1" applyBorder="1" applyAlignment="1">
      <alignment horizontal="right" indent="1"/>
    </xf>
    <xf numFmtId="21" fontId="0" fillId="15" borderId="2" xfId="0" applyNumberFormat="1" applyFill="1" applyBorder="1" applyAlignment="1">
      <alignment horizontal="right" indent="1"/>
    </xf>
    <xf numFmtId="2" fontId="0" fillId="15" borderId="18" xfId="0" applyNumberFormat="1" applyFill="1" applyBorder="1" applyAlignment="1">
      <alignment horizontal="right" indent="1"/>
    </xf>
    <xf numFmtId="0" fontId="15" fillId="15" borderId="7" xfId="0" applyFont="1" applyFill="1" applyBorder="1" applyAlignment="1">
      <alignment horizontal="left" indent="1"/>
    </xf>
    <xf numFmtId="21" fontId="15" fillId="15" borderId="0" xfId="0" applyNumberFormat="1" applyFont="1" applyFill="1" applyAlignment="1">
      <alignment horizontal="right" indent="1"/>
    </xf>
    <xf numFmtId="2" fontId="15" fillId="15" borderId="18" xfId="0" applyNumberFormat="1" applyFont="1" applyFill="1" applyBorder="1" applyAlignment="1">
      <alignment horizontal="right" indent="1"/>
    </xf>
    <xf numFmtId="21" fontId="0" fillId="15" borderId="0" xfId="0" applyNumberFormat="1" applyFill="1" applyAlignment="1">
      <alignment horizontal="right" indent="1"/>
    </xf>
    <xf numFmtId="0" fontId="1" fillId="15" borderId="9" xfId="0" applyFont="1" applyFill="1" applyBorder="1" applyAlignment="1">
      <alignment horizontal="left" indent="1"/>
    </xf>
    <xf numFmtId="0" fontId="0" fillId="15" borderId="10" xfId="0" applyFill="1" applyBorder="1"/>
    <xf numFmtId="21" fontId="0" fillId="15" borderId="15" xfId="0" applyNumberFormat="1" applyFill="1" applyBorder="1" applyAlignment="1">
      <alignment horizontal="right" indent="1"/>
    </xf>
    <xf numFmtId="2" fontId="0" fillId="15" borderId="12" xfId="0" applyNumberFormat="1" applyFill="1" applyBorder="1" applyAlignment="1">
      <alignment horizontal="right" indent="1"/>
    </xf>
    <xf numFmtId="2" fontId="0" fillId="15" borderId="17" xfId="0" applyNumberFormat="1" applyFill="1" applyBorder="1" applyAlignment="1">
      <alignment horizontal="right" indent="1"/>
    </xf>
    <xf numFmtId="21" fontId="15" fillId="15" borderId="2" xfId="0" applyNumberFormat="1" applyFont="1" applyFill="1" applyBorder="1" applyAlignment="1">
      <alignment horizontal="right" indent="1"/>
    </xf>
    <xf numFmtId="21" fontId="1" fillId="15" borderId="1" xfId="0" applyNumberFormat="1" applyFont="1" applyFill="1" applyBorder="1" applyAlignment="1">
      <alignment horizontal="right" indent="1"/>
    </xf>
    <xf numFmtId="21" fontId="15" fillId="15" borderId="1" xfId="0" applyNumberFormat="1" applyFont="1" applyFill="1" applyBorder="1" applyAlignment="1">
      <alignment horizontal="right" indent="1"/>
    </xf>
    <xf numFmtId="21" fontId="1" fillId="15" borderId="0" xfId="0" applyNumberFormat="1" applyFont="1" applyFill="1" applyAlignment="1">
      <alignment horizontal="right" indent="1"/>
    </xf>
    <xf numFmtId="1" fontId="4" fillId="15" borderId="0" xfId="0" applyNumberFormat="1" applyFont="1" applyFill="1" applyAlignment="1">
      <alignment horizontal="right"/>
    </xf>
    <xf numFmtId="2" fontId="5" fillId="15" borderId="0" xfId="0" applyNumberFormat="1" applyFont="1" applyFill="1"/>
    <xf numFmtId="2" fontId="4" fillId="15" borderId="0" xfId="0" applyNumberFormat="1" applyFont="1" applyFill="1" applyAlignment="1">
      <alignment horizontal="right"/>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7" fillId="12" borderId="28" xfId="0" applyFont="1" applyFill="1" applyBorder="1" applyAlignment="1">
      <alignment horizontal="left" vertical="center" wrapText="1"/>
    </xf>
    <xf numFmtId="0" fontId="7" fillId="12" borderId="29" xfId="0" applyFont="1" applyFill="1" applyBorder="1" applyAlignment="1">
      <alignment horizontal="left" vertical="center" wrapText="1"/>
    </xf>
    <xf numFmtId="0" fontId="7" fillId="0" borderId="29" xfId="0" applyFont="1" applyBorder="1" applyAlignment="1">
      <alignment horizontal="left" vertical="center" wrapText="1"/>
    </xf>
    <xf numFmtId="0" fontId="7" fillId="12" borderId="30" xfId="0" applyFont="1" applyFill="1" applyBorder="1" applyAlignment="1">
      <alignment horizontal="left" vertical="center" wrapText="1"/>
    </xf>
    <xf numFmtId="0" fontId="7" fillId="0" borderId="22" xfId="0" applyFont="1" applyBorder="1" applyAlignment="1">
      <alignment horizontal="left" vertical="center" wrapText="1"/>
    </xf>
    <xf numFmtId="0" fontId="7" fillId="12" borderId="22" xfId="0" applyFont="1" applyFill="1" applyBorder="1" applyAlignment="1">
      <alignment horizontal="left" vertical="center" wrapText="1"/>
    </xf>
    <xf numFmtId="0" fontId="7" fillId="12" borderId="27" xfId="0" applyFont="1" applyFill="1" applyBorder="1" applyAlignment="1">
      <alignment horizontal="left" vertical="center" wrapText="1"/>
    </xf>
    <xf numFmtId="0" fontId="7" fillId="12" borderId="26" xfId="0" applyFont="1" applyFill="1" applyBorder="1" applyAlignment="1">
      <alignment horizontal="left" vertical="center" wrapText="1"/>
    </xf>
    <xf numFmtId="0" fontId="4" fillId="0" borderId="31" xfId="0" applyFont="1" applyBorder="1" applyAlignment="1">
      <alignment vertical="center"/>
    </xf>
    <xf numFmtId="0" fontId="4" fillId="0" borderId="32" xfId="0" applyFont="1" applyBorder="1" applyAlignment="1">
      <alignment vertical="center"/>
    </xf>
    <xf numFmtId="2" fontId="0" fillId="0" borderId="0" xfId="0" applyNumberFormat="1" applyAlignment="1">
      <alignment horizontal="right" vertical="center" indent="1"/>
    </xf>
    <xf numFmtId="0" fontId="0" fillId="0" borderId="0" xfId="0" applyAlignment="1">
      <alignment horizontal="right" indent="1"/>
    </xf>
    <xf numFmtId="0" fontId="3" fillId="0" borderId="15" xfId="0" applyFont="1" applyBorder="1" applyAlignment="1">
      <alignment horizontal="left" vertical="center" indent="1"/>
    </xf>
    <xf numFmtId="2" fontId="4" fillId="0" borderId="15" xfId="0" applyNumberFormat="1" applyFont="1" applyBorder="1" applyAlignment="1">
      <alignment horizontal="right" vertical="center" indent="1"/>
    </xf>
    <xf numFmtId="0" fontId="4" fillId="0" borderId="15" xfId="0" applyFont="1" applyBorder="1" applyAlignment="1">
      <alignment horizontal="right" vertical="center" indent="1"/>
    </xf>
    <xf numFmtId="0" fontId="0" fillId="0" borderId="13" xfId="0" applyBorder="1" applyAlignment="1">
      <alignment horizontal="left" indent="1"/>
    </xf>
    <xf numFmtId="2" fontId="0" fillId="0" borderId="0" xfId="0" applyNumberFormat="1" applyAlignment="1">
      <alignment horizontal="right" indent="1"/>
    </xf>
    <xf numFmtId="2" fontId="0" fillId="10" borderId="8" xfId="0" applyNumberFormat="1" applyFill="1" applyBorder="1" applyAlignment="1">
      <alignment horizontal="right" indent="1"/>
    </xf>
    <xf numFmtId="0" fontId="0" fillId="0" borderId="14" xfId="0" applyBorder="1" applyAlignment="1">
      <alignment horizontal="left" indent="1"/>
    </xf>
    <xf numFmtId="2" fontId="0" fillId="0" borderId="15" xfId="0" applyNumberFormat="1" applyBorder="1" applyAlignment="1">
      <alignment horizontal="right" indent="1"/>
    </xf>
    <xf numFmtId="2" fontId="0" fillId="10" borderId="16" xfId="0" applyNumberFormat="1" applyFill="1" applyBorder="1" applyAlignment="1">
      <alignment horizontal="right" indent="1"/>
    </xf>
    <xf numFmtId="0" fontId="0" fillId="0" borderId="20" xfId="0" applyBorder="1" applyAlignment="1">
      <alignment horizontal="left" indent="1"/>
    </xf>
    <xf numFmtId="0" fontId="4" fillId="16" borderId="24" xfId="0" applyFont="1" applyFill="1" applyBorder="1" applyAlignment="1">
      <alignment vertical="center"/>
    </xf>
    <xf numFmtId="0" fontId="7" fillId="16" borderId="29" xfId="0" applyFont="1" applyFill="1" applyBorder="1" applyAlignment="1">
      <alignment horizontal="left" vertical="center" wrapText="1"/>
    </xf>
    <xf numFmtId="0" fontId="10" fillId="16" borderId="29" xfId="0" applyFont="1" applyFill="1" applyBorder="1" applyAlignment="1">
      <alignment horizontal="left" vertical="center" wrapText="1"/>
    </xf>
    <xf numFmtId="0" fontId="10" fillId="10" borderId="0" xfId="0" applyFont="1" applyFill="1" applyAlignment="1">
      <alignment horizontal="center" wrapText="1"/>
    </xf>
    <xf numFmtId="0" fontId="10" fillId="10" borderId="0" xfId="0" applyFont="1" applyFill="1" applyAlignment="1">
      <alignment horizontal="center" vertical="top" wrapText="1"/>
    </xf>
    <xf numFmtId="0" fontId="10" fillId="15" borderId="0" xfId="0" applyFont="1" applyFill="1" applyAlignment="1">
      <alignment horizontal="center" wrapText="1"/>
    </xf>
    <xf numFmtId="0" fontId="10" fillId="15" borderId="0" xfId="0" applyFont="1" applyFill="1" applyAlignment="1">
      <alignment horizontal="center" vertical="top" wrapText="1"/>
    </xf>
    <xf numFmtId="0" fontId="0" fillId="5" borderId="7" xfId="0" applyFill="1" applyBorder="1" applyAlignment="1">
      <alignment horizontal="left" wrapText="1" indent="1"/>
    </xf>
    <xf numFmtId="0" fontId="0" fillId="10" borderId="7" xfId="0" applyFill="1" applyBorder="1" applyAlignment="1">
      <alignment horizontal="left" wrapText="1" indent="1"/>
    </xf>
    <xf numFmtId="0" fontId="15" fillId="5" borderId="20" xfId="0" applyFont="1" applyFill="1" applyBorder="1" applyAlignment="1">
      <alignment horizontal="left" indent="1"/>
    </xf>
    <xf numFmtId="0" fontId="15" fillId="5" borderId="11" xfId="0" applyFont="1" applyFill="1" applyBorder="1" applyAlignment="1">
      <alignment horizontal="right" indent="1"/>
    </xf>
    <xf numFmtId="0" fontId="0" fillId="15" borderId="7" xfId="0" applyFill="1" applyBorder="1" applyAlignment="1">
      <alignment horizontal="left" indent="1"/>
    </xf>
    <xf numFmtId="0" fontId="0" fillId="12" borderId="7" xfId="0" applyFill="1" applyBorder="1" applyAlignment="1">
      <alignment horizontal="left" indent="1"/>
    </xf>
    <xf numFmtId="0" fontId="0" fillId="6" borderId="7" xfId="0" applyFill="1" applyBorder="1" applyAlignment="1">
      <alignment horizontal="left" indent="1"/>
    </xf>
    <xf numFmtId="21" fontId="15" fillId="9" borderId="11" xfId="0" applyNumberFormat="1" applyFont="1" applyFill="1" applyBorder="1" applyAlignment="1">
      <alignment horizontal="right" indent="1"/>
    </xf>
    <xf numFmtId="21" fontId="0" fillId="9" borderId="1" xfId="0" applyNumberFormat="1" applyFill="1" applyBorder="1" applyAlignment="1">
      <alignment horizontal="right" indent="1"/>
    </xf>
    <xf numFmtId="21" fontId="15" fillId="9" borderId="1" xfId="0" applyNumberFormat="1" applyFont="1" applyFill="1" applyBorder="1" applyAlignment="1">
      <alignment horizontal="right" indent="1"/>
    </xf>
    <xf numFmtId="21" fontId="1" fillId="9" borderId="1" xfId="0" applyNumberFormat="1" applyFont="1" applyFill="1" applyBorder="1" applyAlignment="1">
      <alignment horizontal="right" indent="1"/>
    </xf>
    <xf numFmtId="21" fontId="15" fillId="5" borderId="11" xfId="0" applyNumberFormat="1" applyFont="1" applyFill="1" applyBorder="1" applyAlignment="1">
      <alignment horizontal="right" indent="1"/>
    </xf>
    <xf numFmtId="21" fontId="0" fillId="5" borderId="2" xfId="0" applyNumberFormat="1" applyFill="1" applyBorder="1" applyAlignment="1">
      <alignment horizontal="right" indent="1"/>
    </xf>
    <xf numFmtId="21" fontId="15" fillId="5" borderId="1" xfId="0" applyNumberFormat="1" applyFont="1" applyFill="1" applyBorder="1" applyAlignment="1">
      <alignment horizontal="right" indent="1"/>
    </xf>
    <xf numFmtId="21" fontId="0" fillId="5" borderId="1" xfId="0" applyNumberFormat="1" applyFill="1" applyBorder="1" applyAlignment="1">
      <alignment horizontal="right" indent="1"/>
    </xf>
    <xf numFmtId="21" fontId="1" fillId="5" borderId="10" xfId="0" applyNumberFormat="1" applyFont="1" applyFill="1" applyBorder="1" applyAlignment="1">
      <alignment horizontal="right" indent="1"/>
    </xf>
    <xf numFmtId="21" fontId="15" fillId="5" borderId="5" xfId="0" applyNumberFormat="1" applyFont="1" applyFill="1" applyBorder="1" applyAlignment="1">
      <alignment horizontal="right" indent="1"/>
    </xf>
    <xf numFmtId="21" fontId="1" fillId="10" borderId="10" xfId="0" applyNumberFormat="1" applyFont="1" applyFill="1" applyBorder="1" applyAlignment="1">
      <alignment horizontal="right" indent="1"/>
    </xf>
    <xf numFmtId="0" fontId="0" fillId="15" borderId="13" xfId="0" applyFill="1" applyBorder="1" applyAlignment="1">
      <alignment horizontal="left" indent="1"/>
    </xf>
    <xf numFmtId="0" fontId="0" fillId="12" borderId="19" xfId="0" applyFill="1" applyBorder="1" applyAlignment="1">
      <alignment horizontal="center"/>
    </xf>
    <xf numFmtId="0" fontId="0" fillId="6" borderId="1" xfId="0" applyFill="1" applyBorder="1" applyAlignment="1">
      <alignment horizontal="center"/>
    </xf>
    <xf numFmtId="0" fontId="0" fillId="6" borderId="11" xfId="0" applyFill="1" applyBorder="1" applyAlignment="1">
      <alignment horizontal="center"/>
    </xf>
    <xf numFmtId="0" fontId="0" fillId="6" borderId="2" xfId="0" applyFill="1" applyBorder="1" applyAlignment="1">
      <alignment horizontal="center"/>
    </xf>
    <xf numFmtId="0" fontId="1" fillId="6" borderId="1" xfId="0" applyFont="1" applyFill="1" applyBorder="1" applyAlignment="1">
      <alignment horizontal="center"/>
    </xf>
    <xf numFmtId="15" fontId="0" fillId="0" borderId="0" xfId="0" applyNumberFormat="1" applyAlignment="1">
      <alignment horizontal="left" indent="1"/>
    </xf>
    <xf numFmtId="0" fontId="0" fillId="12" borderId="2" xfId="0" applyFill="1" applyBorder="1" applyAlignment="1">
      <alignment horizontal="center"/>
    </xf>
    <xf numFmtId="0" fontId="0" fillId="15" borderId="11" xfId="0" applyFill="1" applyBorder="1" applyAlignment="1">
      <alignment horizontal="center"/>
    </xf>
    <xf numFmtId="0" fontId="0" fillId="15" borderId="2" xfId="0" applyFill="1" applyBorder="1" applyAlignment="1">
      <alignment horizontal="center"/>
    </xf>
    <xf numFmtId="0" fontId="0" fillId="15" borderId="1" xfId="0" applyFill="1" applyBorder="1" applyAlignment="1">
      <alignment horizontal="center"/>
    </xf>
    <xf numFmtId="0" fontId="0" fillId="15" borderId="10" xfId="0" applyFill="1" applyBorder="1" applyAlignment="1">
      <alignment horizontal="center"/>
    </xf>
    <xf numFmtId="0" fontId="7" fillId="12" borderId="23" xfId="0" applyFont="1" applyFill="1" applyBorder="1" applyAlignment="1">
      <alignment horizontal="left" vertical="center"/>
    </xf>
    <xf numFmtId="0" fontId="7" fillId="12" borderId="26" xfId="0" applyFont="1" applyFill="1" applyBorder="1" applyAlignment="1">
      <alignment horizontal="left" vertical="center"/>
    </xf>
    <xf numFmtId="0" fontId="7" fillId="0" borderId="23" xfId="0" applyFont="1" applyBorder="1" applyAlignment="1">
      <alignment horizontal="left" vertical="center"/>
    </xf>
    <xf numFmtId="0" fontId="7" fillId="0" borderId="28" xfId="0" applyFont="1" applyBorder="1" applyAlignment="1">
      <alignment horizontal="left" vertical="center" wrapText="1"/>
    </xf>
    <xf numFmtId="0" fontId="7" fillId="12" borderId="24" xfId="0" applyFont="1" applyFill="1" applyBorder="1" applyAlignment="1">
      <alignment horizontal="left" vertical="center"/>
    </xf>
    <xf numFmtId="0" fontId="7" fillId="12" borderId="22" xfId="0" applyFont="1" applyFill="1" applyBorder="1" applyAlignment="1">
      <alignment horizontal="left" vertical="center"/>
    </xf>
    <xf numFmtId="0" fontId="7" fillId="0" borderId="24" xfId="0" applyFont="1" applyBorder="1" applyAlignment="1">
      <alignment horizontal="left" vertical="center"/>
    </xf>
    <xf numFmtId="0" fontId="7" fillId="0" borderId="22" xfId="0" applyFont="1" applyBorder="1" applyAlignment="1">
      <alignment horizontal="left" vertical="center"/>
    </xf>
    <xf numFmtId="0" fontId="7" fillId="17" borderId="22" xfId="0" applyFont="1" applyFill="1" applyBorder="1" applyAlignment="1">
      <alignment horizontal="left" vertical="center"/>
    </xf>
    <xf numFmtId="0" fontId="7" fillId="17" borderId="24" xfId="0" applyFont="1" applyFill="1" applyBorder="1" applyAlignment="1">
      <alignment horizontal="left" vertical="center"/>
    </xf>
    <xf numFmtId="0" fontId="31" fillId="17" borderId="29" xfId="0" applyFont="1" applyFill="1" applyBorder="1" applyAlignment="1">
      <alignment horizontal="left" vertical="center" wrapText="1"/>
    </xf>
    <xf numFmtId="0" fontId="7" fillId="17" borderId="29" xfId="0" applyFont="1" applyFill="1" applyBorder="1" applyAlignment="1">
      <alignment horizontal="left" vertical="center" wrapText="1"/>
    </xf>
    <xf numFmtId="0" fontId="7" fillId="16" borderId="24" xfId="0" applyFont="1" applyFill="1" applyBorder="1" applyAlignment="1">
      <alignment horizontal="left" vertical="center"/>
    </xf>
    <xf numFmtId="0" fontId="7" fillId="16" borderId="22" xfId="0" applyFont="1" applyFill="1" applyBorder="1" applyAlignment="1">
      <alignment horizontal="left" vertical="center"/>
    </xf>
    <xf numFmtId="0" fontId="7" fillId="0" borderId="25" xfId="0" applyFont="1" applyBorder="1" applyAlignment="1">
      <alignment horizontal="left" vertical="center"/>
    </xf>
    <xf numFmtId="0" fontId="7" fillId="12" borderId="27" xfId="0" applyFont="1" applyFill="1" applyBorder="1" applyAlignment="1">
      <alignment horizontal="left" vertical="center"/>
    </xf>
    <xf numFmtId="0" fontId="7" fillId="12" borderId="25" xfId="0" applyFont="1" applyFill="1" applyBorder="1" applyAlignment="1">
      <alignment horizontal="left" vertical="center"/>
    </xf>
    <xf numFmtId="0" fontId="36" fillId="16" borderId="29" xfId="0" applyFont="1" applyFill="1" applyBorder="1" applyAlignment="1">
      <alignment horizontal="left" vertical="center" wrapText="1"/>
    </xf>
    <xf numFmtId="0" fontId="36" fillId="17" borderId="29" xfId="0" applyFont="1" applyFill="1" applyBorder="1" applyAlignment="1">
      <alignment horizontal="left" vertical="center" wrapText="1"/>
    </xf>
    <xf numFmtId="21" fontId="0" fillId="9" borderId="2" xfId="0" applyNumberFormat="1" applyFill="1" applyBorder="1" applyAlignment="1">
      <alignment horizontal="right" indent="1"/>
    </xf>
    <xf numFmtId="2" fontId="37" fillId="10" borderId="0" xfId="0" applyNumberFormat="1" applyFont="1" applyFill="1" applyAlignment="1">
      <alignment horizontal="right"/>
    </xf>
    <xf numFmtId="0" fontId="15" fillId="12" borderId="11" xfId="0" applyFont="1" applyFill="1" applyBorder="1" applyAlignment="1">
      <alignment horizontal="center"/>
    </xf>
    <xf numFmtId="0" fontId="15" fillId="12" borderId="2" xfId="0" applyFont="1" applyFill="1" applyBorder="1" applyAlignment="1">
      <alignment horizontal="center"/>
    </xf>
    <xf numFmtId="0" fontId="15" fillId="6" borderId="11" xfId="0" applyFont="1" applyFill="1" applyBorder="1" applyAlignment="1">
      <alignment horizontal="center"/>
    </xf>
    <xf numFmtId="0" fontId="15" fillId="6" borderId="2" xfId="0" applyFont="1" applyFill="1" applyBorder="1" applyAlignment="1">
      <alignment horizontal="center"/>
    </xf>
    <xf numFmtId="0" fontId="1" fillId="6" borderId="2" xfId="0" applyFont="1" applyFill="1" applyBorder="1" applyAlignment="1">
      <alignment horizontal="center"/>
    </xf>
    <xf numFmtId="0" fontId="1" fillId="6" borderId="19" xfId="0" applyFont="1" applyFill="1" applyBorder="1" applyAlignment="1">
      <alignment horizontal="center"/>
    </xf>
    <xf numFmtId="0" fontId="15" fillId="15" borderId="11" xfId="0" applyFont="1" applyFill="1" applyBorder="1" applyAlignment="1">
      <alignment horizontal="center"/>
    </xf>
    <xf numFmtId="0" fontId="15" fillId="15" borderId="2" xfId="0" applyFont="1" applyFill="1" applyBorder="1" applyAlignment="1">
      <alignment horizontal="center"/>
    </xf>
    <xf numFmtId="0" fontId="5" fillId="6" borderId="1" xfId="0" applyFont="1" applyFill="1" applyBorder="1" applyAlignment="1">
      <alignment horizontal="center"/>
    </xf>
    <xf numFmtId="0" fontId="5" fillId="6" borderId="10" xfId="0" applyFont="1" applyFill="1" applyBorder="1" applyAlignment="1">
      <alignment horizontal="center"/>
    </xf>
    <xf numFmtId="0" fontId="0" fillId="12" borderId="11" xfId="0" applyFill="1" applyBorder="1" applyAlignment="1">
      <alignment horizontal="center"/>
    </xf>
    <xf numFmtId="0" fontId="22" fillId="15" borderId="0" xfId="1" applyFont="1" applyFill="1" applyBorder="1" applyAlignment="1">
      <alignment horizontal="left" indent="1"/>
    </xf>
    <xf numFmtId="0" fontId="22" fillId="12" borderId="0" xfId="1" applyFont="1" applyFill="1" applyBorder="1" applyAlignment="1">
      <alignment horizontal="left" indent="1"/>
    </xf>
    <xf numFmtId="49" fontId="1" fillId="9" borderId="16" xfId="0" applyNumberFormat="1" applyFont="1" applyFill="1" applyBorder="1" applyAlignment="1">
      <alignment horizontal="left" indent="1"/>
    </xf>
    <xf numFmtId="0" fontId="0" fillId="10" borderId="21" xfId="0" applyFill="1" applyBorder="1" applyAlignment="1">
      <alignment horizontal="left" indent="1"/>
    </xf>
    <xf numFmtId="0" fontId="0" fillId="10" borderId="6" xfId="0" applyFill="1" applyBorder="1" applyAlignment="1">
      <alignment horizontal="left" indent="1"/>
    </xf>
    <xf numFmtId="0" fontId="0" fillId="15" borderId="21" xfId="0" applyFill="1" applyBorder="1" applyAlignment="1">
      <alignment horizontal="left" indent="1"/>
    </xf>
    <xf numFmtId="0" fontId="0" fillId="15" borderId="6" xfId="0" applyFill="1" applyBorder="1" applyAlignment="1">
      <alignment horizontal="left" indent="1"/>
    </xf>
    <xf numFmtId="0" fontId="0" fillId="9" borderId="1" xfId="0" applyFill="1" applyBorder="1" applyAlignment="1">
      <alignment horizontal="center"/>
    </xf>
    <xf numFmtId="0" fontId="15" fillId="9" borderId="1" xfId="0" applyFont="1" applyFill="1" applyBorder="1" applyAlignment="1">
      <alignment horizontal="center"/>
    </xf>
    <xf numFmtId="0" fontId="1" fillId="9" borderId="1" xfId="0" applyFont="1" applyFill="1" applyBorder="1" applyAlignment="1">
      <alignment horizontal="center"/>
    </xf>
    <xf numFmtId="0" fontId="0" fillId="6" borderId="19" xfId="0" applyFill="1" applyBorder="1" applyAlignment="1">
      <alignment horizontal="center"/>
    </xf>
    <xf numFmtId="0" fontId="4" fillId="0" borderId="28" xfId="0" applyFont="1" applyBorder="1" applyAlignment="1">
      <alignment vertical="center"/>
    </xf>
    <xf numFmtId="0" fontId="4" fillId="0" borderId="29" xfId="0" applyFont="1" applyBorder="1" applyAlignment="1">
      <alignment vertical="center"/>
    </xf>
    <xf numFmtId="0" fontId="4" fillId="17" borderId="24" xfId="0" applyFont="1" applyFill="1" applyBorder="1" applyAlignment="1">
      <alignment vertical="center"/>
    </xf>
    <xf numFmtId="0" fontId="4" fillId="17" borderId="29" xfId="0" applyFont="1" applyFill="1" applyBorder="1" applyAlignment="1">
      <alignment vertical="center"/>
    </xf>
    <xf numFmtId="0" fontId="4" fillId="16" borderId="29" xfId="0" applyFont="1" applyFill="1" applyBorder="1" applyAlignment="1">
      <alignment vertical="center"/>
    </xf>
    <xf numFmtId="15" fontId="21" fillId="10" borderId="13" xfId="0" applyNumberFormat="1" applyFont="1" applyFill="1" applyBorder="1" applyAlignment="1">
      <alignment horizontal="left" indent="1"/>
    </xf>
    <xf numFmtId="0" fontId="38" fillId="17" borderId="29" xfId="0" applyFont="1" applyFill="1" applyBorder="1" applyAlignment="1">
      <alignment horizontal="left" vertical="center" wrapText="1"/>
    </xf>
    <xf numFmtId="0" fontId="23" fillId="10" borderId="8" xfId="0" applyFont="1" applyFill="1" applyBorder="1" applyAlignment="1">
      <alignment horizontal="left" indent="1"/>
    </xf>
    <xf numFmtId="0" fontId="0" fillId="0" borderId="0" xfId="0" applyAlignment="1">
      <alignment horizontal="center"/>
    </xf>
    <xf numFmtId="0" fontId="15" fillId="0" borderId="0" xfId="0" applyFont="1" applyAlignment="1">
      <alignment horizontal="center"/>
    </xf>
    <xf numFmtId="2" fontId="4" fillId="18" borderId="0" xfId="0" applyNumberFormat="1" applyFont="1" applyFill="1" applyAlignment="1">
      <alignment horizontal="right"/>
    </xf>
    <xf numFmtId="2" fontId="5" fillId="18" borderId="0" xfId="0" applyNumberFormat="1" applyFont="1" applyFill="1"/>
    <xf numFmtId="2" fontId="0" fillId="18" borderId="6" xfId="0" applyNumberFormat="1" applyFill="1" applyBorder="1" applyAlignment="1">
      <alignment horizontal="right" indent="1"/>
    </xf>
    <xf numFmtId="0" fontId="0" fillId="18" borderId="7" xfId="0" applyFill="1" applyBorder="1" applyAlignment="1">
      <alignment horizontal="left" indent="1"/>
    </xf>
    <xf numFmtId="0" fontId="0" fillId="18" borderId="1" xfId="0" applyFill="1" applyBorder="1" applyAlignment="1">
      <alignment horizontal="right" indent="1"/>
    </xf>
    <xf numFmtId="21" fontId="0" fillId="18" borderId="1" xfId="0" applyNumberFormat="1" applyFill="1" applyBorder="1" applyAlignment="1">
      <alignment horizontal="right" indent="1"/>
    </xf>
    <xf numFmtId="2" fontId="0" fillId="18" borderId="8" xfId="0" applyNumberFormat="1" applyFill="1" applyBorder="1" applyAlignment="1">
      <alignment horizontal="right" indent="1"/>
    </xf>
    <xf numFmtId="0" fontId="0" fillId="18" borderId="9" xfId="0" applyFill="1" applyBorder="1" applyAlignment="1">
      <alignment horizontal="left" indent="1"/>
    </xf>
    <xf numFmtId="0" fontId="0" fillId="18" borderId="10" xfId="0" applyFill="1" applyBorder="1" applyAlignment="1">
      <alignment horizontal="right" indent="1"/>
    </xf>
    <xf numFmtId="21" fontId="0" fillId="18" borderId="10" xfId="0" applyNumberFormat="1" applyFill="1" applyBorder="1" applyAlignment="1">
      <alignment horizontal="right" indent="1"/>
    </xf>
    <xf numFmtId="2" fontId="0" fillId="18" borderId="12" xfId="0" applyNumberFormat="1" applyFill="1" applyBorder="1" applyAlignment="1">
      <alignment horizontal="right" indent="1"/>
    </xf>
    <xf numFmtId="0" fontId="0" fillId="18" borderId="4" xfId="0" applyFill="1" applyBorder="1" applyAlignment="1">
      <alignment horizontal="left" indent="1"/>
    </xf>
    <xf numFmtId="0" fontId="0" fillId="18" borderId="5" xfId="0" applyFill="1" applyBorder="1" applyAlignment="1">
      <alignment horizontal="right" indent="1"/>
    </xf>
    <xf numFmtId="21" fontId="0" fillId="18" borderId="5" xfId="0" applyNumberFormat="1" applyFill="1" applyBorder="1" applyAlignment="1">
      <alignment horizontal="right" indent="1"/>
    </xf>
    <xf numFmtId="0" fontId="39" fillId="0" borderId="0" xfId="0" applyFont="1"/>
    <xf numFmtId="0" fontId="39" fillId="0" borderId="0" xfId="0" applyFont="1" applyAlignment="1">
      <alignment horizontal="left" indent="1"/>
    </xf>
    <xf numFmtId="2" fontId="0" fillId="0" borderId="0" xfId="0" applyNumberFormat="1" applyAlignment="1">
      <alignment horizontal="left" indent="1"/>
    </xf>
    <xf numFmtId="168" fontId="0" fillId="0" borderId="0" xfId="0" applyNumberFormat="1" applyAlignment="1">
      <alignment horizontal="left"/>
    </xf>
    <xf numFmtId="0" fontId="19" fillId="0" borderId="0" xfId="0" applyFont="1" applyAlignment="1">
      <alignment horizontal="left"/>
    </xf>
    <xf numFmtId="0" fontId="7" fillId="0" borderId="30" xfId="0" applyFont="1" applyBorder="1" applyAlignment="1">
      <alignment horizontal="left" vertical="center" wrapText="1"/>
    </xf>
    <xf numFmtId="0" fontId="10" fillId="17" borderId="29" xfId="0" applyFont="1" applyFill="1" applyBorder="1" applyAlignment="1">
      <alignment horizontal="left" vertical="center" wrapText="1"/>
    </xf>
    <xf numFmtId="0" fontId="21" fillId="10" borderId="8" xfId="0" applyFont="1" applyFill="1" applyBorder="1" applyAlignment="1">
      <alignment horizontal="left" indent="1"/>
    </xf>
    <xf numFmtId="15" fontId="21" fillId="9" borderId="13" xfId="1" applyNumberFormat="1" applyFont="1" applyFill="1" applyBorder="1" applyAlignment="1" applyProtection="1">
      <alignment horizontal="left" indent="1"/>
    </xf>
    <xf numFmtId="0" fontId="41" fillId="9" borderId="0" xfId="1" applyFont="1" applyFill="1" applyBorder="1" applyAlignment="1" applyProtection="1"/>
    <xf numFmtId="0" fontId="41" fillId="9" borderId="0" xfId="1" applyFont="1" applyFill="1" applyBorder="1" applyAlignment="1" applyProtection="1">
      <alignment horizontal="left" indent="1"/>
    </xf>
    <xf numFmtId="0" fontId="21" fillId="9" borderId="0" xfId="1" applyFont="1" applyFill="1" applyBorder="1" applyAlignment="1" applyProtection="1">
      <alignment horizontal="left" indent="1"/>
    </xf>
    <xf numFmtId="0" fontId="21" fillId="9" borderId="0" xfId="0" applyFont="1" applyFill="1" applyAlignment="1">
      <alignment horizontal="left" indent="1"/>
    </xf>
    <xf numFmtId="0" fontId="41" fillId="9" borderId="0" xfId="1" applyFont="1" applyFill="1" applyBorder="1" applyAlignment="1">
      <alignment horizontal="left" indent="1"/>
    </xf>
    <xf numFmtId="0" fontId="41" fillId="10" borderId="0" xfId="1" applyFont="1" applyFill="1" applyBorder="1" applyAlignment="1">
      <alignment horizontal="left"/>
    </xf>
    <xf numFmtId="15" fontId="42" fillId="13" borderId="14" xfId="0" applyNumberFormat="1" applyFont="1" applyFill="1" applyBorder="1" applyAlignment="1">
      <alignment horizontal="left" indent="1"/>
    </xf>
    <xf numFmtId="0" fontId="43" fillId="12" borderId="15" xfId="0" applyFont="1" applyFill="1" applyBorder="1"/>
    <xf numFmtId="0" fontId="42" fillId="12" borderId="15" xfId="0" applyFont="1" applyFill="1" applyBorder="1" applyAlignment="1">
      <alignment horizontal="left" indent="1"/>
    </xf>
    <xf numFmtId="0" fontId="43" fillId="12" borderId="15" xfId="0" applyFont="1" applyFill="1" applyBorder="1" applyAlignment="1">
      <alignment horizontal="left" indent="1"/>
    </xf>
    <xf numFmtId="1" fontId="42" fillId="12" borderId="15" xfId="0" applyNumberFormat="1" applyFont="1" applyFill="1" applyBorder="1" applyAlignment="1">
      <alignment horizontal="left"/>
    </xf>
    <xf numFmtId="0" fontId="42" fillId="12" borderId="16" xfId="0" applyFont="1" applyFill="1" applyBorder="1" applyAlignment="1">
      <alignment horizontal="left" indent="1"/>
    </xf>
    <xf numFmtId="15" fontId="1" fillId="10" borderId="13" xfId="0" applyNumberFormat="1" applyFont="1" applyFill="1" applyBorder="1" applyAlignment="1">
      <alignment horizontal="left" indent="1"/>
    </xf>
    <xf numFmtId="0" fontId="22" fillId="10" borderId="15" xfId="1" applyFont="1" applyFill="1" applyBorder="1" applyAlignment="1" applyProtection="1"/>
    <xf numFmtId="0" fontId="22" fillId="10" borderId="15" xfId="1" applyFont="1" applyFill="1" applyBorder="1" applyAlignment="1" applyProtection="1">
      <alignment horizontal="left" indent="1"/>
    </xf>
    <xf numFmtId="15" fontId="1" fillId="13" borderId="13" xfId="0" applyNumberFormat="1" applyFont="1" applyFill="1" applyBorder="1" applyAlignment="1">
      <alignment horizontal="left" indent="1"/>
    </xf>
    <xf numFmtId="0" fontId="1" fillId="12" borderId="0" xfId="0" applyFont="1" applyFill="1" applyAlignment="1">
      <alignment horizontal="left" indent="1"/>
    </xf>
    <xf numFmtId="1" fontId="1" fillId="12" borderId="0" xfId="0" applyNumberFormat="1" applyFont="1" applyFill="1" applyAlignment="1">
      <alignment horizontal="left" indent="1"/>
    </xf>
    <xf numFmtId="0" fontId="1" fillId="12" borderId="8" xfId="0" applyFont="1" applyFill="1" applyBorder="1" applyAlignment="1">
      <alignment horizontal="left" indent="1"/>
    </xf>
    <xf numFmtId="15" fontId="1" fillId="15" borderId="13" xfId="0" applyNumberFormat="1" applyFont="1" applyFill="1" applyBorder="1" applyAlignment="1">
      <alignment horizontal="left" indent="1"/>
    </xf>
    <xf numFmtId="0" fontId="22" fillId="15" borderId="0" xfId="1" applyFont="1" applyFill="1" applyBorder="1" applyAlignment="1" applyProtection="1"/>
    <xf numFmtId="0" fontId="1" fillId="15" borderId="0" xfId="0" applyFont="1" applyFill="1" applyAlignment="1">
      <alignment horizontal="left" indent="1"/>
    </xf>
    <xf numFmtId="0" fontId="1" fillId="15" borderId="0" xfId="1" applyFont="1" applyFill="1" applyBorder="1" applyAlignment="1" applyProtection="1">
      <alignment horizontal="left" indent="1"/>
    </xf>
    <xf numFmtId="0" fontId="1" fillId="15" borderId="8" xfId="0" applyFont="1" applyFill="1" applyBorder="1" applyAlignment="1">
      <alignment horizontal="left" indent="1"/>
    </xf>
    <xf numFmtId="15" fontId="1" fillId="9" borderId="13" xfId="1" applyNumberFormat="1" applyFont="1" applyFill="1" applyBorder="1" applyAlignment="1" applyProtection="1">
      <alignment horizontal="left" indent="1"/>
    </xf>
    <xf numFmtId="0" fontId="41" fillId="10" borderId="0" xfId="1" applyFont="1" applyFill="1" applyBorder="1" applyAlignment="1" applyProtection="1"/>
    <xf numFmtId="0" fontId="41" fillId="10" borderId="0" xfId="1" applyFont="1" applyFill="1" applyBorder="1" applyAlignment="1" applyProtection="1">
      <alignment horizontal="left" indent="1"/>
    </xf>
    <xf numFmtId="0" fontId="21" fillId="10" borderId="0" xfId="1" applyFont="1" applyFill="1" applyBorder="1" applyAlignment="1" applyProtection="1">
      <alignment horizontal="left" indent="1"/>
    </xf>
    <xf numFmtId="0" fontId="21" fillId="10" borderId="0" xfId="0" applyFont="1" applyFill="1" applyAlignment="1">
      <alignment horizontal="left" indent="1"/>
    </xf>
    <xf numFmtId="0" fontId="41" fillId="10" borderId="0" xfId="1" applyFont="1" applyFill="1" applyBorder="1" applyAlignment="1">
      <alignment horizontal="left" indent="1"/>
    </xf>
    <xf numFmtId="2" fontId="21" fillId="10" borderId="0" xfId="1" applyNumberFormat="1" applyFont="1" applyFill="1" applyBorder="1" applyAlignment="1" applyProtection="1">
      <alignment horizontal="left" indent="1"/>
    </xf>
    <xf numFmtId="15" fontId="21" fillId="8" borderId="13" xfId="4" applyNumberFormat="1" applyFont="1" applyFill="1" applyBorder="1" applyAlignment="1">
      <alignment horizontal="left" indent="1"/>
    </xf>
    <xf numFmtId="0" fontId="41" fillId="14" borderId="0" xfId="1" applyFont="1" applyFill="1" applyBorder="1"/>
    <xf numFmtId="0" fontId="21" fillId="6" borderId="0" xfId="0" applyFont="1" applyFill="1" applyAlignment="1">
      <alignment horizontal="left" indent="1"/>
    </xf>
    <xf numFmtId="0" fontId="21" fillId="14" borderId="0" xfId="4" applyFont="1" applyFill="1" applyBorder="1" applyAlignment="1">
      <alignment horizontal="left" indent="1"/>
    </xf>
    <xf numFmtId="0" fontId="41" fillId="6" borderId="0" xfId="1" applyFont="1" applyFill="1" applyBorder="1" applyAlignment="1">
      <alignment horizontal="left" indent="1"/>
    </xf>
    <xf numFmtId="0" fontId="21" fillId="6" borderId="8" xfId="0" applyFont="1" applyFill="1" applyBorder="1" applyAlignment="1">
      <alignment horizontal="left" indent="1"/>
    </xf>
    <xf numFmtId="0" fontId="21" fillId="14" borderId="0" xfId="4" applyFont="1" applyFill="1" applyBorder="1"/>
    <xf numFmtId="0" fontId="44" fillId="10" borderId="0" xfId="1" applyFont="1" applyFill="1" applyBorder="1" applyAlignment="1" applyProtection="1"/>
    <xf numFmtId="0" fontId="44" fillId="10" borderId="0" xfId="1" applyFont="1" applyFill="1" applyBorder="1" applyAlignment="1">
      <alignment horizontal="left" indent="1"/>
    </xf>
    <xf numFmtId="0" fontId="26" fillId="0" borderId="0" xfId="0" applyFont="1" applyAlignment="1">
      <alignment horizontal="center" vertical="center" wrapText="1"/>
    </xf>
    <xf numFmtId="0" fontId="27" fillId="0" borderId="0" xfId="0" applyFont="1" applyAlignment="1">
      <alignment vertical="center" wrapText="1"/>
    </xf>
    <xf numFmtId="0" fontId="38" fillId="16" borderId="29" xfId="0" applyFont="1" applyFill="1" applyBorder="1" applyAlignment="1">
      <alignment horizontal="left" vertical="center" wrapText="1"/>
    </xf>
    <xf numFmtId="1" fontId="40" fillId="0" borderId="0" xfId="0" applyNumberFormat="1" applyFont="1" applyAlignment="1">
      <alignment horizontal="center"/>
    </xf>
    <xf numFmtId="0" fontId="27" fillId="0" borderId="0" xfId="0" applyFont="1" applyAlignment="1">
      <alignment horizontal="center"/>
    </xf>
    <xf numFmtId="15" fontId="21" fillId="15" borderId="13" xfId="0" applyNumberFormat="1" applyFont="1" applyFill="1" applyBorder="1" applyAlignment="1">
      <alignment horizontal="left" indent="1"/>
    </xf>
    <xf numFmtId="0" fontId="41" fillId="15" borderId="0" xfId="1" applyFont="1" applyFill="1" applyBorder="1" applyAlignment="1" applyProtection="1"/>
    <xf numFmtId="0" fontId="21" fillId="15" borderId="0" xfId="0" applyFont="1" applyFill="1" applyAlignment="1">
      <alignment horizontal="left" indent="1"/>
    </xf>
    <xf numFmtId="0" fontId="21" fillId="15" borderId="0" xfId="1" applyFont="1" applyFill="1" applyBorder="1" applyAlignment="1" applyProtection="1">
      <alignment horizontal="left" indent="1"/>
    </xf>
    <xf numFmtId="0" fontId="41" fillId="15" borderId="0" xfId="1" applyFont="1" applyFill="1" applyBorder="1" applyAlignment="1">
      <alignment horizontal="left" indent="1"/>
    </xf>
    <xf numFmtId="0" fontId="21" fillId="15" borderId="8" xfId="0" applyFont="1" applyFill="1" applyBorder="1" applyAlignment="1">
      <alignment horizontal="left" indent="1"/>
    </xf>
    <xf numFmtId="0" fontId="41" fillId="14" borderId="0" xfId="1" applyFont="1" applyFill="1"/>
    <xf numFmtId="0" fontId="1" fillId="18" borderId="4" xfId="0" applyFont="1" applyFill="1" applyBorder="1" applyAlignment="1">
      <alignment horizontal="left" indent="1"/>
    </xf>
    <xf numFmtId="0" fontId="1" fillId="15" borderId="7" xfId="0" applyFont="1" applyFill="1" applyBorder="1" applyAlignment="1">
      <alignment horizontal="left" indent="1"/>
    </xf>
    <xf numFmtId="0" fontId="1" fillId="5" borderId="7" xfId="0" applyFont="1" applyFill="1" applyBorder="1" applyAlignment="1">
      <alignment horizontal="left" wrapText="1" indent="1"/>
    </xf>
    <xf numFmtId="0" fontId="28" fillId="0" borderId="0" xfId="0" applyFont="1" applyAlignment="1">
      <alignment horizontal="center" vertical="center"/>
    </xf>
    <xf numFmtId="165" fontId="4" fillId="0" borderId="20" xfId="0" applyNumberFormat="1" applyFont="1" applyBorder="1" applyAlignment="1">
      <alignment horizontal="left" vertical="center" indent="1"/>
    </xf>
    <xf numFmtId="0" fontId="0" fillId="0" borderId="21" xfId="0" applyBorder="1" applyAlignment="1">
      <alignment horizontal="left" indent="2"/>
    </xf>
    <xf numFmtId="0" fontId="1" fillId="0" borderId="13" xfId="0" applyFont="1" applyBorder="1" applyAlignment="1">
      <alignment horizontal="left" vertical="top" wrapText="1" indent="2"/>
    </xf>
    <xf numFmtId="0" fontId="1" fillId="0" borderId="0" xfId="0" applyFont="1" applyAlignment="1">
      <alignment horizontal="left" vertical="top" wrapText="1" indent="3"/>
    </xf>
    <xf numFmtId="0" fontId="0" fillId="0" borderId="8" xfId="0" applyBorder="1"/>
    <xf numFmtId="0" fontId="1" fillId="0" borderId="0" xfId="0" applyFont="1" applyAlignment="1">
      <alignment horizontal="left" vertical="top" wrapText="1" indent="4"/>
    </xf>
    <xf numFmtId="0" fontId="1" fillId="0" borderId="0" xfId="0" applyFont="1" applyAlignment="1">
      <alignment horizontal="left" vertical="top" wrapText="1"/>
    </xf>
    <xf numFmtId="0" fontId="1" fillId="0" borderId="8" xfId="0" applyFont="1" applyBorder="1" applyAlignment="1">
      <alignment horizontal="left" vertical="top" wrapText="1"/>
    </xf>
    <xf numFmtId="0" fontId="0" fillId="0" borderId="0" xfId="0" applyAlignment="1">
      <alignment horizontal="left" vertical="top" wrapText="1" indent="3"/>
    </xf>
    <xf numFmtId="0" fontId="4" fillId="0" borderId="0" xfId="0" applyFont="1" applyAlignment="1">
      <alignment horizontal="left" vertical="top" wrapText="1" indent="3"/>
    </xf>
    <xf numFmtId="0" fontId="1" fillId="0" borderId="0" xfId="0" applyFont="1" applyAlignment="1">
      <alignment horizontal="center" vertical="top" wrapText="1"/>
    </xf>
    <xf numFmtId="0" fontId="2" fillId="0" borderId="8" xfId="1" applyBorder="1" applyAlignment="1">
      <alignment horizontal="center" vertical="center" wrapText="1"/>
    </xf>
    <xf numFmtId="0" fontId="1" fillId="0" borderId="14" xfId="0" applyFont="1" applyBorder="1" applyAlignment="1">
      <alignment horizontal="left" vertical="top" wrapText="1" indent="2"/>
    </xf>
    <xf numFmtId="0" fontId="1" fillId="0" borderId="15" xfId="0" applyFont="1" applyBorder="1" applyAlignment="1">
      <alignment horizontal="left" vertical="top" wrapText="1" indent="2"/>
    </xf>
    <xf numFmtId="0" fontId="1" fillId="0" borderId="15" xfId="0" applyFont="1" applyBorder="1" applyAlignment="1">
      <alignment horizontal="left" vertical="top" wrapText="1" indent="3"/>
    </xf>
    <xf numFmtId="0" fontId="1" fillId="0" borderId="0" xfId="0" applyFont="1" applyAlignment="1">
      <alignment horizontal="left" vertical="top" wrapText="1" indent="2"/>
    </xf>
    <xf numFmtId="0" fontId="4" fillId="0" borderId="20" xfId="0" applyFont="1" applyBorder="1" applyAlignment="1">
      <alignment horizontal="left" vertical="center" indent="1"/>
    </xf>
    <xf numFmtId="0" fontId="0" fillId="0" borderId="21" xfId="0" applyBorder="1"/>
    <xf numFmtId="0" fontId="21" fillId="0" borderId="21" xfId="0" applyFont="1" applyBorder="1" applyAlignment="1">
      <alignment vertical="center"/>
    </xf>
    <xf numFmtId="0" fontId="20" fillId="0" borderId="21" xfId="1" applyFont="1" applyBorder="1" applyAlignment="1">
      <alignment vertical="center"/>
    </xf>
    <xf numFmtId="0" fontId="0" fillId="0" borderId="6" xfId="0" applyBorder="1"/>
    <xf numFmtId="0" fontId="23" fillId="0" borderId="13" xfId="0" applyFont="1" applyBorder="1" applyAlignment="1">
      <alignment horizontal="left" vertical="center" indent="1"/>
    </xf>
    <xf numFmtId="0" fontId="22" fillId="0" borderId="0" xfId="1" applyFont="1" applyBorder="1" applyAlignment="1" applyProtection="1">
      <alignment horizontal="center"/>
    </xf>
    <xf numFmtId="0" fontId="45" fillId="0" borderId="0" xfId="1" applyFont="1" applyAlignment="1">
      <alignment horizontal="center" vertical="center"/>
    </xf>
    <xf numFmtId="2" fontId="34" fillId="0" borderId="0" xfId="0" applyNumberFormat="1" applyFont="1" applyAlignment="1">
      <alignment horizontal="left" vertical="top"/>
    </xf>
    <xf numFmtId="0" fontId="21" fillId="0" borderId="0" xfId="0" applyFont="1" applyAlignment="1">
      <alignment vertical="center"/>
    </xf>
    <xf numFmtId="164" fontId="23" fillId="9" borderId="8" xfId="0" applyNumberFormat="1" applyFont="1" applyFill="1" applyBorder="1" applyAlignment="1">
      <alignment horizontal="left" indent="1"/>
    </xf>
    <xf numFmtId="0" fontId="21" fillId="14" borderId="0" xfId="0" applyFont="1" applyFill="1" applyAlignment="1">
      <alignment horizontal="left" indent="1"/>
    </xf>
    <xf numFmtId="0" fontId="0" fillId="14" borderId="0" xfId="0" applyFill="1" applyAlignment="1">
      <alignment horizontal="left" indent="1"/>
    </xf>
    <xf numFmtId="2" fontId="34" fillId="0" borderId="0" xfId="0" applyNumberFormat="1" applyFont="1" applyAlignment="1">
      <alignment vertical="center"/>
    </xf>
    <xf numFmtId="0" fontId="46" fillId="0" borderId="0" xfId="1" applyFont="1" applyFill="1" applyAlignment="1"/>
    <xf numFmtId="0" fontId="34" fillId="0" borderId="0" xfId="0" applyFont="1"/>
    <xf numFmtId="0" fontId="48" fillId="19" borderId="33" xfId="1" quotePrefix="1" applyFont="1" applyFill="1" applyBorder="1" applyAlignment="1">
      <alignment horizontal="center" vertical="center"/>
    </xf>
    <xf numFmtId="0" fontId="46" fillId="0" borderId="0" xfId="1" applyFont="1" applyFill="1" applyAlignment="1">
      <alignment horizontal="center" vertical="center" wrapText="1"/>
    </xf>
    <xf numFmtId="0" fontId="51" fillId="0" borderId="0" xfId="0" applyFont="1"/>
    <xf numFmtId="0" fontId="48" fillId="0" borderId="0" xfId="1" applyFont="1" applyFill="1" applyBorder="1" applyAlignment="1">
      <alignment vertical="center"/>
    </xf>
    <xf numFmtId="0" fontId="18" fillId="0" borderId="0" xfId="0" applyFont="1" applyAlignment="1">
      <alignment vertical="center" wrapText="1"/>
    </xf>
    <xf numFmtId="0" fontId="52" fillId="0" borderId="0" xfId="0" applyFont="1" applyAlignment="1">
      <alignment horizontal="center" vertical="center" wrapText="1"/>
    </xf>
    <xf numFmtId="0" fontId="53" fillId="0" borderId="0" xfId="1" applyFont="1" applyAlignment="1">
      <alignment horizontal="center" vertical="center"/>
    </xf>
    <xf numFmtId="0" fontId="53" fillId="0" borderId="0" xfId="1" applyFont="1" applyBorder="1" applyAlignment="1">
      <alignment horizontal="center" vertical="center"/>
    </xf>
    <xf numFmtId="2" fontId="18" fillId="0" borderId="0" xfId="0" applyNumberFormat="1" applyFont="1" applyAlignment="1">
      <alignment horizontal="right" vertical="center" indent="1"/>
    </xf>
    <xf numFmtId="0" fontId="18" fillId="0" borderId="0" xfId="0" applyFont="1" applyAlignment="1">
      <alignment horizontal="right" indent="1"/>
    </xf>
    <xf numFmtId="0" fontId="18" fillId="0" borderId="0" xfId="0" applyFont="1" applyAlignment="1">
      <alignment vertical="center"/>
    </xf>
    <xf numFmtId="0" fontId="18" fillId="0" borderId="0" xfId="0" applyFont="1"/>
    <xf numFmtId="2" fontId="18" fillId="0" borderId="0" xfId="0" applyNumberFormat="1" applyFont="1"/>
    <xf numFmtId="0" fontId="18" fillId="0" borderId="0" xfId="0" applyFont="1" applyAlignment="1">
      <alignment horizontal="center"/>
    </xf>
    <xf numFmtId="0" fontId="54" fillId="0" borderId="0" xfId="0" applyFont="1"/>
    <xf numFmtId="0" fontId="55" fillId="0" borderId="0" xfId="1" applyFont="1" applyFill="1" applyAlignment="1"/>
    <xf numFmtId="2" fontId="56" fillId="0" borderId="0" xfId="0" applyNumberFormat="1" applyFont="1" applyAlignment="1">
      <alignment vertical="center"/>
    </xf>
    <xf numFmtId="0" fontId="45" fillId="0" borderId="0" xfId="1" applyFont="1" applyAlignment="1">
      <alignment vertical="center"/>
    </xf>
    <xf numFmtId="0" fontId="45" fillId="0" borderId="0" xfId="1" applyFont="1" applyBorder="1" applyAlignment="1">
      <alignment vertical="center"/>
    </xf>
    <xf numFmtId="0" fontId="45" fillId="0" borderId="0" xfId="1" applyFont="1" applyBorder="1" applyAlignment="1">
      <alignment horizontal="center" vertical="center"/>
    </xf>
    <xf numFmtId="21" fontId="1" fillId="12" borderId="0" xfId="0" applyNumberFormat="1" applyFont="1" applyFill="1" applyAlignment="1">
      <alignment horizontal="right" indent="1"/>
    </xf>
    <xf numFmtId="0" fontId="1" fillId="18" borderId="7" xfId="0" applyFont="1" applyFill="1" applyBorder="1" applyAlignment="1">
      <alignment horizontal="left" indent="1"/>
    </xf>
    <xf numFmtId="0" fontId="0" fillId="5" borderId="5" xfId="0" applyFill="1" applyBorder="1" applyAlignment="1">
      <alignment horizontal="center"/>
    </xf>
    <xf numFmtId="0" fontId="0" fillId="5" borderId="1" xfId="0" applyFill="1" applyBorder="1" applyAlignment="1">
      <alignment horizontal="center"/>
    </xf>
    <xf numFmtId="0" fontId="0" fillId="5" borderId="10" xfId="0" applyFill="1" applyBorder="1" applyAlignment="1">
      <alignment horizontal="center"/>
    </xf>
    <xf numFmtId="0" fontId="7" fillId="0" borderId="37" xfId="0" applyFont="1" applyBorder="1" applyAlignment="1">
      <alignment horizontal="left" vertical="center"/>
    </xf>
    <xf numFmtId="0" fontId="7" fillId="0" borderId="38" xfId="0" applyFont="1" applyBorder="1" applyAlignment="1">
      <alignment horizontal="left" vertical="center" wrapText="1"/>
    </xf>
    <xf numFmtId="0" fontId="7" fillId="0" borderId="39" xfId="0" applyFont="1" applyBorder="1" applyAlignment="1">
      <alignment horizontal="left" vertical="center"/>
    </xf>
    <xf numFmtId="0" fontId="7" fillId="0" borderId="40" xfId="0" applyFont="1" applyBorder="1" applyAlignment="1">
      <alignment horizontal="left" vertical="center" wrapText="1"/>
    </xf>
    <xf numFmtId="0" fontId="7" fillId="20" borderId="39" xfId="0" applyFont="1" applyFill="1" applyBorder="1" applyAlignment="1">
      <alignment horizontal="left" vertical="center"/>
    </xf>
    <xf numFmtId="0" fontId="57" fillId="20" borderId="40" xfId="0" applyFont="1" applyFill="1" applyBorder="1" applyAlignment="1">
      <alignment horizontal="left" vertical="center" wrapText="1"/>
    </xf>
    <xf numFmtId="0" fontId="7" fillId="21" borderId="39" xfId="0" applyFont="1" applyFill="1" applyBorder="1" applyAlignment="1">
      <alignment horizontal="left" vertical="center"/>
    </xf>
    <xf numFmtId="0" fontId="7" fillId="21" borderId="40" xfId="0" applyFont="1" applyFill="1" applyBorder="1" applyAlignment="1">
      <alignment horizontal="left" vertical="center" wrapText="1"/>
    </xf>
    <xf numFmtId="0" fontId="7" fillId="20" borderId="40" xfId="0" applyFont="1" applyFill="1" applyBorder="1" applyAlignment="1">
      <alignment horizontal="left" vertical="center" wrapText="1"/>
    </xf>
    <xf numFmtId="0" fontId="36" fillId="20" borderId="40" xfId="0" applyFont="1" applyFill="1" applyBorder="1" applyAlignment="1">
      <alignment horizontal="left" vertical="center" wrapText="1"/>
    </xf>
    <xf numFmtId="0" fontId="7" fillId="12" borderId="41" xfId="0" applyFont="1" applyFill="1" applyBorder="1" applyAlignment="1">
      <alignment horizontal="left" vertical="center"/>
    </xf>
    <xf numFmtId="0" fontId="7" fillId="12" borderId="42" xfId="0" applyFont="1" applyFill="1" applyBorder="1" applyAlignment="1">
      <alignment horizontal="left" vertical="center" wrapText="1"/>
    </xf>
    <xf numFmtId="0" fontId="7" fillId="12" borderId="43" xfId="0" applyFont="1" applyFill="1" applyBorder="1" applyAlignment="1">
      <alignment horizontal="left" vertical="center"/>
    </xf>
    <xf numFmtId="0" fontId="7" fillId="12" borderId="44" xfId="0" applyFont="1" applyFill="1" applyBorder="1" applyAlignment="1">
      <alignment horizontal="left" vertical="center" wrapText="1"/>
    </xf>
    <xf numFmtId="0" fontId="7" fillId="12" borderId="45" xfId="0" applyFont="1" applyFill="1" applyBorder="1" applyAlignment="1">
      <alignment horizontal="left" vertical="center"/>
    </xf>
    <xf numFmtId="0" fontId="7" fillId="12" borderId="46" xfId="0" applyFont="1" applyFill="1" applyBorder="1" applyAlignment="1">
      <alignment horizontal="left" vertical="center" wrapText="1"/>
    </xf>
    <xf numFmtId="0" fontId="1" fillId="15" borderId="2" xfId="0" applyFont="1" applyFill="1" applyBorder="1" applyAlignment="1">
      <alignment horizontal="center"/>
    </xf>
    <xf numFmtId="0" fontId="1" fillId="15" borderId="1" xfId="0" applyFont="1" applyFill="1" applyBorder="1" applyAlignment="1">
      <alignment horizontal="center"/>
    </xf>
    <xf numFmtId="0" fontId="6" fillId="0" borderId="0" xfId="0" applyFont="1" applyAlignment="1">
      <alignment horizontal="left"/>
    </xf>
    <xf numFmtId="0" fontId="0" fillId="0" borderId="1" xfId="0" applyBorder="1" applyAlignment="1">
      <alignment horizontal="left"/>
    </xf>
    <xf numFmtId="0" fontId="6" fillId="0" borderId="1" xfId="0" applyFont="1" applyBorder="1" applyAlignment="1">
      <alignment horizontal="left"/>
    </xf>
    <xf numFmtId="0" fontId="41" fillId="9" borderId="21" xfId="1" applyFont="1" applyFill="1" applyBorder="1" applyAlignment="1" applyProtection="1"/>
    <xf numFmtId="0" fontId="21" fillId="9" borderId="21" xfId="2" applyFont="1" applyFill="1" applyBorder="1" applyAlignment="1">
      <alignment horizontal="left" indent="1"/>
    </xf>
    <xf numFmtId="0" fontId="41" fillId="9" borderId="21" xfId="1" applyFont="1" applyFill="1" applyBorder="1" applyAlignment="1" applyProtection="1">
      <alignment horizontal="left" indent="1"/>
    </xf>
    <xf numFmtId="0" fontId="23" fillId="9" borderId="6" xfId="0" applyFont="1" applyFill="1" applyBorder="1" applyAlignment="1">
      <alignment horizontal="left" indent="1"/>
    </xf>
    <xf numFmtId="49" fontId="23" fillId="9" borderId="8" xfId="0" applyNumberFormat="1" applyFont="1" applyFill="1" applyBorder="1" applyAlignment="1">
      <alignment horizontal="left" indent="1"/>
    </xf>
    <xf numFmtId="0" fontId="41" fillId="12" borderId="0" xfId="1" applyFont="1" applyFill="1" applyBorder="1"/>
    <xf numFmtId="0" fontId="21" fillId="12" borderId="0" xfId="0" applyFont="1" applyFill="1" applyAlignment="1">
      <alignment horizontal="left" indent="1"/>
    </xf>
    <xf numFmtId="15" fontId="23" fillId="10" borderId="13" xfId="0" applyNumberFormat="1" applyFont="1" applyFill="1" applyBorder="1" applyAlignment="1">
      <alignment horizontal="left" indent="1"/>
    </xf>
    <xf numFmtId="0" fontId="23" fillId="10" borderId="0" xfId="0" applyFont="1" applyFill="1" applyAlignment="1">
      <alignment horizontal="left" indent="1"/>
    </xf>
    <xf numFmtId="2" fontId="0" fillId="0" borderId="0" xfId="0" applyNumberFormat="1" applyAlignment="1">
      <alignment horizontal="left"/>
    </xf>
    <xf numFmtId="0" fontId="23" fillId="10" borderId="0" xfId="1" applyFont="1" applyFill="1" applyBorder="1" applyAlignment="1" applyProtection="1">
      <alignment horizontal="left" indent="1"/>
    </xf>
    <xf numFmtId="0" fontId="34" fillId="0" borderId="0" xfId="0" applyFont="1" applyAlignment="1">
      <alignment horizontal="center" vertical="center" wrapText="1"/>
    </xf>
    <xf numFmtId="165" fontId="4" fillId="0" borderId="0" xfId="0" applyNumberFormat="1" applyFont="1" applyAlignment="1">
      <alignment horizontal="left" vertical="center" wrapText="1" indent="1"/>
    </xf>
    <xf numFmtId="165" fontId="4" fillId="0" borderId="0" xfId="0" applyNumberFormat="1" applyFont="1" applyAlignment="1">
      <alignment horizontal="left" vertical="center" wrapText="1"/>
    </xf>
    <xf numFmtId="0" fontId="4" fillId="0" borderId="0" xfId="0" applyFont="1" applyAlignment="1">
      <alignment horizontal="left" vertical="center" wrapText="1" indent="1"/>
    </xf>
    <xf numFmtId="0" fontId="48" fillId="19" borderId="34" xfId="1" quotePrefix="1" applyFont="1" applyFill="1" applyBorder="1" applyAlignment="1">
      <alignment horizontal="center" vertical="center"/>
    </xf>
    <xf numFmtId="0" fontId="20" fillId="19" borderId="35" xfId="1" applyFont="1" applyFill="1" applyBorder="1" applyAlignment="1">
      <alignment horizontal="center" vertical="center"/>
    </xf>
    <xf numFmtId="0" fontId="48" fillId="19" borderId="34" xfId="1" applyFont="1" applyFill="1" applyBorder="1" applyAlignment="1">
      <alignment horizontal="center" vertical="center"/>
    </xf>
    <xf numFmtId="0" fontId="48" fillId="19" borderId="35" xfId="1" applyFont="1" applyFill="1" applyBorder="1" applyAlignment="1">
      <alignment horizontal="center" vertical="center"/>
    </xf>
    <xf numFmtId="0" fontId="48" fillId="19" borderId="34" xfId="1" quotePrefix="1" applyFont="1" applyFill="1" applyBorder="1" applyAlignment="1">
      <alignment horizontal="center" vertical="center" wrapText="1"/>
    </xf>
    <xf numFmtId="0" fontId="48" fillId="19" borderId="35" xfId="1" quotePrefix="1" applyFont="1" applyFill="1" applyBorder="1" applyAlignment="1">
      <alignment horizontal="center" vertical="center" wrapText="1"/>
    </xf>
    <xf numFmtId="0" fontId="20" fillId="0" borderId="21" xfId="1" applyFont="1" applyBorder="1" applyAlignment="1">
      <alignment horizontal="left" vertical="center"/>
    </xf>
    <xf numFmtId="0" fontId="20" fillId="0" borderId="6" xfId="1" applyFont="1" applyBorder="1" applyAlignment="1">
      <alignment horizontal="left" vertical="center"/>
    </xf>
    <xf numFmtId="0" fontId="1" fillId="0" borderId="13" xfId="0" applyFont="1" applyBorder="1" applyAlignment="1">
      <alignment horizontal="left" vertical="top" wrapText="1" indent="1"/>
    </xf>
    <xf numFmtId="0" fontId="1" fillId="0" borderId="0" xfId="0" applyFont="1" applyAlignment="1">
      <alignment horizontal="left" vertical="top" wrapText="1" indent="1"/>
    </xf>
    <xf numFmtId="0" fontId="1" fillId="0" borderId="8" xfId="0" applyFont="1" applyBorder="1" applyAlignment="1">
      <alignment horizontal="left" vertical="top" wrapText="1" indent="1"/>
    </xf>
    <xf numFmtId="0" fontId="0" fillId="0" borderId="0" xfId="0" applyAlignment="1">
      <alignment horizontal="left" vertical="top" wrapText="1" indent="1"/>
    </xf>
    <xf numFmtId="0" fontId="1" fillId="0" borderId="0" xfId="0" applyFont="1" applyAlignment="1">
      <alignment horizontal="left" vertical="top"/>
    </xf>
    <xf numFmtId="0" fontId="1" fillId="0" borderId="0" xfId="0" applyFont="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4" fillId="0" borderId="0" xfId="0" applyFont="1" applyAlignment="1">
      <alignment horizontal="left" vertical="top" wrapText="1" indent="3"/>
    </xf>
    <xf numFmtId="0" fontId="1" fillId="0" borderId="0" xfId="0" applyFont="1" applyAlignment="1">
      <alignment horizontal="left" vertical="top" wrapText="1" indent="3"/>
    </xf>
    <xf numFmtId="0" fontId="0" fillId="0" borderId="0" xfId="0" applyAlignment="1">
      <alignment horizontal="left" vertical="top" wrapText="1" indent="3"/>
    </xf>
    <xf numFmtId="0" fontId="0" fillId="0" borderId="8" xfId="0" applyBorder="1" applyAlignment="1">
      <alignment horizontal="left" vertical="top" wrapText="1" indent="3"/>
    </xf>
    <xf numFmtId="15" fontId="1" fillId="0" borderId="0" xfId="0" applyNumberFormat="1" applyFont="1" applyAlignment="1">
      <alignment horizontal="left"/>
    </xf>
    <xf numFmtId="15" fontId="0" fillId="0" borderId="0" xfId="0" applyNumberFormat="1" applyAlignment="1">
      <alignment horizontal="left"/>
    </xf>
    <xf numFmtId="0" fontId="21" fillId="0" borderId="14" xfId="0" applyFont="1" applyBorder="1" applyAlignment="1">
      <alignment horizontal="left" vertical="top" wrapText="1" indent="1"/>
    </xf>
    <xf numFmtId="0" fontId="21" fillId="0" borderId="15" xfId="0" applyFont="1" applyBorder="1" applyAlignment="1">
      <alignment horizontal="left" vertical="top" wrapText="1" indent="1"/>
    </xf>
    <xf numFmtId="0" fontId="21" fillId="0" borderId="16" xfId="0" applyFont="1" applyBorder="1" applyAlignment="1">
      <alignment horizontal="left" vertical="top" wrapText="1" inden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20" fillId="0" borderId="0" xfId="1" applyFont="1" applyBorder="1" applyAlignment="1" applyProtection="1">
      <alignment horizontal="left" vertical="center" indent="1"/>
    </xf>
    <xf numFmtId="0" fontId="2" fillId="0" borderId="0" xfId="1" applyBorder="1" applyAlignment="1" applyProtection="1">
      <alignment horizontal="center"/>
    </xf>
    <xf numFmtId="0" fontId="21" fillId="0" borderId="13" xfId="0" applyFont="1" applyBorder="1" applyAlignment="1">
      <alignment horizontal="left" vertical="top" wrapText="1" indent="1"/>
    </xf>
    <xf numFmtId="0" fontId="21" fillId="0" borderId="0" xfId="0" applyFont="1" applyAlignment="1">
      <alignment horizontal="left" vertical="top" wrapText="1" indent="1"/>
    </xf>
    <xf numFmtId="0" fontId="21" fillId="0" borderId="8" xfId="0" applyFont="1" applyBorder="1" applyAlignment="1">
      <alignment horizontal="left" vertical="top" wrapText="1" indent="1"/>
    </xf>
    <xf numFmtId="2" fontId="48" fillId="19" borderId="34" xfId="1" quotePrefix="1" applyNumberFormat="1" applyFont="1" applyFill="1" applyBorder="1" applyAlignment="1">
      <alignment horizontal="center" vertical="center"/>
    </xf>
    <xf numFmtId="2" fontId="48" fillId="19" borderId="36" xfId="1" applyNumberFormat="1" applyFont="1" applyFill="1" applyBorder="1" applyAlignment="1">
      <alignment horizontal="center" vertical="center"/>
    </xf>
    <xf numFmtId="2" fontId="48" fillId="19" borderId="35" xfId="1" applyNumberFormat="1" applyFont="1" applyFill="1" applyBorder="1" applyAlignment="1">
      <alignment horizontal="center" vertical="center"/>
    </xf>
    <xf numFmtId="0" fontId="28" fillId="0" borderId="0" xfId="0" applyFont="1" applyAlignment="1">
      <alignment horizontal="center" vertical="center"/>
    </xf>
    <xf numFmtId="2" fontId="49" fillId="0" borderId="0" xfId="0" applyNumberFormat="1" applyFont="1" applyAlignment="1">
      <alignment horizontal="center" vertical="center"/>
    </xf>
    <xf numFmtId="1" fontId="49" fillId="0" borderId="0" xfId="0" applyNumberFormat="1" applyFont="1" applyAlignment="1">
      <alignment horizontal="center" vertical="center"/>
    </xf>
    <xf numFmtId="0" fontId="50" fillId="0" borderId="0" xfId="0" applyFont="1" applyAlignment="1">
      <alignment horizontal="center" vertical="center"/>
    </xf>
    <xf numFmtId="0" fontId="10" fillId="10" borderId="0" xfId="0" applyFont="1" applyFill="1" applyAlignment="1">
      <alignment horizontal="left" vertical="center" indent="1"/>
    </xf>
    <xf numFmtId="0" fontId="10" fillId="10" borderId="8" xfId="0" applyFont="1" applyFill="1" applyBorder="1" applyAlignment="1">
      <alignment horizontal="center" vertical="center"/>
    </xf>
    <xf numFmtId="0" fontId="10" fillId="15" borderId="13" xfId="0" applyFont="1" applyFill="1" applyBorder="1" applyAlignment="1">
      <alignment horizontal="center" vertical="center"/>
    </xf>
    <xf numFmtId="0" fontId="48" fillId="19" borderId="36" xfId="1" quotePrefix="1" applyFont="1" applyFill="1" applyBorder="1" applyAlignment="1">
      <alignment horizontal="center" vertical="center"/>
    </xf>
    <xf numFmtId="0" fontId="48" fillId="19" borderId="35" xfId="1" quotePrefix="1" applyFont="1" applyFill="1" applyBorder="1" applyAlignment="1">
      <alignment horizontal="center" vertical="center"/>
    </xf>
    <xf numFmtId="0" fontId="48" fillId="19" borderId="36" xfId="1" applyFont="1" applyFill="1" applyBorder="1" applyAlignment="1">
      <alignment horizontal="center" vertical="center"/>
    </xf>
    <xf numFmtId="0" fontId="9" fillId="15" borderId="20" xfId="0" applyFont="1" applyFill="1" applyBorder="1" applyAlignment="1">
      <alignment horizontal="center"/>
    </xf>
    <xf numFmtId="0" fontId="9" fillId="15" borderId="21" xfId="0" applyFont="1" applyFill="1" applyBorder="1" applyAlignment="1">
      <alignment horizontal="center"/>
    </xf>
    <xf numFmtId="0" fontId="0" fillId="15" borderId="21" xfId="0" applyFill="1" applyBorder="1"/>
    <xf numFmtId="0" fontId="0" fillId="15" borderId="6" xfId="0" applyFill="1" applyBorder="1"/>
    <xf numFmtId="0" fontId="9" fillId="10" borderId="20" xfId="0" applyFont="1" applyFill="1" applyBorder="1" applyAlignment="1">
      <alignment horizontal="center"/>
    </xf>
    <xf numFmtId="0" fontId="9" fillId="10" borderId="21" xfId="0" applyFont="1" applyFill="1" applyBorder="1" applyAlignment="1">
      <alignment horizontal="center"/>
    </xf>
    <xf numFmtId="0" fontId="0" fillId="10" borderId="21" xfId="0" applyFill="1" applyBorder="1" applyAlignment="1">
      <alignment horizontal="center"/>
    </xf>
    <xf numFmtId="0" fontId="0" fillId="10" borderId="6" xfId="0" applyFill="1" applyBorder="1" applyAlignment="1">
      <alignment horizontal="center"/>
    </xf>
    <xf numFmtId="0" fontId="10" fillId="15" borderId="0" xfId="0" applyFont="1" applyFill="1" applyAlignment="1">
      <alignment horizontal="center" vertical="center"/>
    </xf>
    <xf numFmtId="0" fontId="10" fillId="15" borderId="0" xfId="0" applyFont="1" applyFill="1" applyAlignment="1">
      <alignment horizontal="left" vertical="center" indent="1"/>
    </xf>
    <xf numFmtId="0" fontId="10" fillId="15" borderId="8" xfId="0" applyFont="1" applyFill="1" applyBorder="1" applyAlignment="1">
      <alignment horizontal="center" vertical="center"/>
    </xf>
    <xf numFmtId="0" fontId="10" fillId="10" borderId="13" xfId="0" applyFont="1" applyFill="1" applyBorder="1" applyAlignment="1">
      <alignment horizontal="center" vertical="center"/>
    </xf>
    <xf numFmtId="0" fontId="10" fillId="10" borderId="0" xfId="0" applyFont="1" applyFill="1" applyAlignment="1">
      <alignment horizontal="center" vertical="center"/>
    </xf>
    <xf numFmtId="0" fontId="1" fillId="0" borderId="0" xfId="0" applyFont="1" applyAlignment="1">
      <alignment horizontal="left"/>
    </xf>
    <xf numFmtId="0" fontId="0" fillId="0" borderId="0" xfId="0" applyAlignment="1">
      <alignment horizontal="left"/>
    </xf>
    <xf numFmtId="0" fontId="6" fillId="0" borderId="0" xfId="0" applyFont="1" applyAlignment="1">
      <alignment horizontal="left"/>
    </xf>
    <xf numFmtId="0" fontId="0" fillId="0" borderId="1" xfId="0" applyBorder="1" applyAlignment="1">
      <alignment horizontal="left"/>
    </xf>
    <xf numFmtId="0" fontId="6" fillId="0" borderId="1" xfId="0" applyFont="1" applyBorder="1" applyAlignment="1">
      <alignment horizontal="left"/>
    </xf>
    <xf numFmtId="0" fontId="47" fillId="0" borderId="0" xfId="0" applyFont="1" applyAlignment="1">
      <alignment horizontal="left"/>
    </xf>
    <xf numFmtId="17" fontId="4" fillId="0" borderId="3" xfId="0" applyNumberFormat="1" applyFont="1" applyBorder="1"/>
    <xf numFmtId="0" fontId="4" fillId="0" borderId="0" xfId="0" applyFont="1"/>
    <xf numFmtId="0" fontId="14" fillId="0" borderId="3" xfId="0" applyFont="1" applyBorder="1"/>
    <xf numFmtId="0" fontId="14" fillId="0" borderId="0" xfId="0" applyFont="1"/>
    <xf numFmtId="0" fontId="6" fillId="0" borderId="3" xfId="0" applyFont="1" applyBorder="1"/>
    <xf numFmtId="0" fontId="6" fillId="0" borderId="0" xfId="0" applyFont="1"/>
    <xf numFmtId="0" fontId="49" fillId="0" borderId="0" xfId="0" applyFont="1" applyAlignment="1">
      <alignment horizontal="center" vertical="center"/>
    </xf>
    <xf numFmtId="0" fontId="41" fillId="15" borderId="0" xfId="1" applyFont="1" applyFill="1" applyAlignment="1">
      <alignment horizontal="left" indent="1"/>
    </xf>
    <xf numFmtId="0" fontId="1" fillId="0" borderId="0" xfId="0" applyFont="1" applyAlignment="1">
      <alignment horizontal="left" indent="3"/>
    </xf>
  </cellXfs>
  <cellStyles count="15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Hyperlink" xfId="1" builtinId="8"/>
    <cellStyle name="Hyperlink 3" xfId="4" xr:uid="{00000000-0005-0000-0000-000096000000}"/>
    <cellStyle name="Normal" xfId="0" builtinId="0"/>
    <cellStyle name="Normal 2" xfId="2" xr:uid="{00000000-0005-0000-0000-000098000000}"/>
    <cellStyle name="Normal_Sheet1" xfId="3" xr:uid="{00000000-0005-0000-0000-000099000000}"/>
  </cellStyles>
  <dxfs count="174">
    <dxf>
      <font>
        <color auto="1"/>
      </font>
      <fill>
        <patternFill patternType="solid">
          <fgColor indexed="64"/>
          <bgColor rgb="FFFFCCCC"/>
        </patternFill>
      </fill>
    </dxf>
    <dxf>
      <font>
        <b val="0"/>
        <i val="0"/>
        <strike val="0"/>
        <color auto="1"/>
      </font>
      <fill>
        <patternFill patternType="solid">
          <fgColor indexed="64"/>
          <bgColor rgb="FFCCFFCC"/>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i val="0"/>
        <condense val="0"/>
        <extend val="0"/>
        <color indexed="9"/>
      </font>
    </dxf>
    <dxf>
      <font>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condense val="0"/>
        <extend val="0"/>
        <color indexed="9"/>
      </font>
    </dxf>
    <dxf>
      <font>
        <i val="0"/>
        <condense val="0"/>
        <extend val="0"/>
        <color indexed="9"/>
      </font>
    </dxf>
    <dxf>
      <font>
        <i val="0"/>
        <condense val="0"/>
        <extend val="0"/>
        <color indexed="9"/>
      </font>
    </dxf>
    <dxf>
      <font>
        <i val="0"/>
        <condense val="0"/>
        <extend val="0"/>
        <color indexed="9"/>
      </font>
    </dxf>
    <dxf>
      <font>
        <condense val="0"/>
        <extend val="0"/>
        <color indexed="9"/>
      </font>
    </dxf>
    <dxf>
      <font>
        <i val="0"/>
        <condense val="0"/>
        <extend val="0"/>
        <color indexed="9"/>
      </font>
    </dxf>
    <dxf>
      <font>
        <condense val="0"/>
        <extend val="0"/>
        <color indexed="9"/>
      </font>
    </dxf>
    <dxf>
      <font>
        <i val="0"/>
        <condense val="0"/>
        <extend val="0"/>
        <color indexed="9"/>
      </font>
    </dxf>
    <dxf>
      <font>
        <i val="0"/>
        <condense val="0"/>
        <extend val="0"/>
        <color indexed="9"/>
      </font>
    </dxf>
    <dxf>
      <font>
        <condense val="0"/>
        <extend val="0"/>
        <color indexed="9"/>
      </font>
    </dxf>
    <dxf>
      <font>
        <i val="0"/>
        <condense val="0"/>
        <extend val="0"/>
        <color indexed="9"/>
      </font>
    </dxf>
    <dxf>
      <font>
        <condense val="0"/>
        <extend val="0"/>
        <color indexed="9"/>
      </font>
    </dxf>
    <dxf>
      <font>
        <i val="0"/>
        <condense val="0"/>
        <extend val="0"/>
        <color indexed="9"/>
      </font>
    </dxf>
    <dxf>
      <font>
        <condense val="0"/>
        <extend val="0"/>
        <color indexed="9"/>
      </font>
    </dxf>
    <dxf>
      <font>
        <i val="0"/>
        <condense val="0"/>
        <extend val="0"/>
        <color indexed="9"/>
      </font>
    </dxf>
    <dxf>
      <font>
        <i val="0"/>
        <condense val="0"/>
        <extend val="0"/>
        <color indexed="9"/>
      </font>
    </dxf>
    <dxf>
      <font>
        <condense val="0"/>
        <extend val="0"/>
        <color indexed="9"/>
      </font>
    </dxf>
    <dxf>
      <font>
        <i val="0"/>
        <condense val="0"/>
        <extend val="0"/>
        <color indexed="9"/>
      </font>
    </dxf>
    <dxf>
      <font>
        <condense val="0"/>
        <extend val="0"/>
        <color indexed="9"/>
      </font>
    </dxf>
    <dxf>
      <font>
        <i val="0"/>
        <condense val="0"/>
        <extend val="0"/>
        <color indexed="9"/>
      </font>
    </dxf>
    <dxf>
      <font>
        <condense val="0"/>
        <extend val="0"/>
        <color indexed="9"/>
      </font>
    </dxf>
    <dxf>
      <font>
        <i val="0"/>
        <condense val="0"/>
        <extend val="0"/>
        <color indexed="9"/>
      </font>
    </dxf>
    <dxf>
      <font>
        <condense val="0"/>
        <extend val="0"/>
        <color indexed="9"/>
      </font>
    </dxf>
    <dxf>
      <font>
        <i val="0"/>
        <condense val="0"/>
        <extend val="0"/>
        <color indexed="9"/>
      </font>
    </dxf>
    <dxf>
      <font>
        <i val="0"/>
        <condense val="0"/>
        <extend val="0"/>
        <color indexed="9"/>
      </font>
    </dxf>
    <dxf>
      <font>
        <condense val="0"/>
        <extend val="0"/>
        <color indexed="9"/>
      </font>
    </dxf>
    <dxf>
      <font>
        <condense val="0"/>
        <extend val="0"/>
        <color indexed="9"/>
      </font>
    </dxf>
    <dxf>
      <font>
        <i val="0"/>
        <condense val="0"/>
        <extend val="0"/>
        <color indexed="9"/>
      </font>
    </dxf>
    <dxf>
      <font>
        <condense val="0"/>
        <extend val="0"/>
        <color indexed="9"/>
      </font>
    </dxf>
    <dxf>
      <font>
        <condense val="0"/>
        <extend val="0"/>
        <color indexed="9"/>
      </font>
    </dxf>
    <dxf>
      <font>
        <condense val="0"/>
        <extend val="0"/>
        <color indexed="9"/>
      </font>
    </dxf>
    <dxf>
      <font>
        <i val="0"/>
        <condense val="0"/>
        <extend val="0"/>
        <color indexed="9"/>
      </font>
    </dxf>
    <dxf>
      <font>
        <condense val="0"/>
        <extend val="0"/>
        <color indexed="9"/>
      </font>
    </dxf>
    <dxf>
      <font>
        <i val="0"/>
        <condense val="0"/>
        <extend val="0"/>
        <color indexed="9"/>
      </font>
    </dxf>
    <dxf>
      <font>
        <i val="0"/>
        <condense val="0"/>
        <extend val="0"/>
        <color indexed="9"/>
      </font>
    </dxf>
    <dxf>
      <font>
        <i val="0"/>
        <condense val="0"/>
        <extend val="0"/>
        <color indexed="9"/>
      </font>
    </dxf>
    <dxf>
      <font>
        <condense val="0"/>
        <extend val="0"/>
        <color indexed="9"/>
      </font>
    </dxf>
    <dxf>
      <font>
        <i val="0"/>
        <condense val="0"/>
        <extend val="0"/>
        <color indexed="9"/>
      </font>
    </dxf>
    <dxf>
      <font>
        <condense val="0"/>
        <extend val="0"/>
        <color indexed="9"/>
      </font>
    </dxf>
    <dxf>
      <font>
        <i val="0"/>
        <condense val="0"/>
        <extend val="0"/>
        <color indexed="9"/>
      </font>
    </dxf>
    <dxf>
      <font>
        <condense val="0"/>
        <extend val="0"/>
        <color indexed="9"/>
      </font>
    </dxf>
    <dxf>
      <font>
        <i val="0"/>
        <condense val="0"/>
        <extend val="0"/>
        <color indexed="9"/>
      </font>
    </dxf>
    <dxf>
      <font>
        <condense val="0"/>
        <extend val="0"/>
        <color indexed="9"/>
      </font>
    </dxf>
    <dxf>
      <font>
        <i val="0"/>
        <condense val="0"/>
        <extend val="0"/>
        <color indexed="9"/>
      </font>
    </dxf>
    <dxf>
      <font>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
      <font>
        <i val="0"/>
        <condense val="0"/>
        <extend val="0"/>
        <color indexed="9"/>
      </font>
    </dxf>
  </dxfs>
  <tableStyles count="0" defaultTableStyle="TableStyleMedium9" defaultPivotStyle="PivotStyleLight16"/>
  <colors>
    <mruColors>
      <color rgb="FF0000FF"/>
      <color rgb="FFFFFFCC"/>
      <color rgb="FFFFCCFF"/>
      <color rgb="FFCCFFCC"/>
      <color rgb="FFFFD9E8"/>
      <color rgb="FFCCFFFF"/>
      <color rgb="FFFFD9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3" Type="http://schemas.openxmlformats.org/officeDocument/2006/relationships/hyperlink" Target="https://www.cambridgetriathlonclub.com/races/rob-mclean-junior-triathlon/" TargetMode="External"/><Relationship Id="rId18" Type="http://schemas.openxmlformats.org/officeDocument/2006/relationships/hyperlink" Target="https://canbuttri.co.uk/stradbroke-junior-aquathlon/" TargetMode="External"/><Relationship Id="rId26" Type="http://schemas.openxmlformats.org/officeDocument/2006/relationships/hyperlink" Target="https://www.britishtriathlon.org/east/take-part/race-series/junior-events/series-events" TargetMode="External"/><Relationship Id="rId39" Type="http://schemas.openxmlformats.org/officeDocument/2006/relationships/hyperlink" Target="https://www.atwevents.co.uk/e/atw-oundle-children-s-triathlon-9006" TargetMode="External"/><Relationship Id="rId21" Type="http://schemas.openxmlformats.org/officeDocument/2006/relationships/hyperlink" Target="https://www.east-essex-tri-club.co.uk/basildon-kids-aquathlon-info" TargetMode="External"/><Relationship Id="rId34" Type="http://schemas.openxmlformats.org/officeDocument/2006/relationships/hyperlink" Target="https://www.east-essex-tri-club.co.uk/osborne-bros-grays-triathlon-information" TargetMode="External"/><Relationship Id="rId42" Type="http://schemas.openxmlformats.org/officeDocument/2006/relationships/hyperlink" Target="https://www.pitsearunningclub.org.uk/post/good-friday-2024-crown-to-crown-results" TargetMode="External"/><Relationship Id="rId7" Type="http://schemas.openxmlformats.org/officeDocument/2006/relationships/hyperlink" Target="https://www.east-essex-tri-club.co.uk/calendar" TargetMode="External"/><Relationship Id="rId2" Type="http://schemas.openxmlformats.org/officeDocument/2006/relationships/hyperlink" Target="https://www.parkrun.org.uk/wickfordmemorial/" TargetMode="External"/><Relationship Id="rId16" Type="http://schemas.openxmlformats.org/officeDocument/2006/relationships/hyperlink" Target="https://freedomtri.activetrainingworld.com/tc-events/duck-n-dash-aquathlon-3rd-september-2023/" TargetMode="External"/><Relationship Id="rId20" Type="http://schemas.openxmlformats.org/officeDocument/2006/relationships/hyperlink" Target="https://www.east-essex-tri-club.co.uk/east-essex-kids-triathlon-information" TargetMode="External"/><Relationship Id="rId29" Type="http://schemas.openxmlformats.org/officeDocument/2006/relationships/hyperlink" Target="https://www.facebook.com/groups/503785466872282/" TargetMode="External"/><Relationship Id="rId41" Type="http://schemas.openxmlformats.org/officeDocument/2006/relationships/hyperlink" Target="https://www.britishtriathlon.org/events/blackwater-charity-triathlon-2023_14379" TargetMode="External"/><Relationship Id="rId1" Type="http://schemas.openxmlformats.org/officeDocument/2006/relationships/hyperlink" Target="https://www.parkrun.org.uk/hockleywoods/" TargetMode="External"/><Relationship Id="rId6" Type="http://schemas.openxmlformats.org/officeDocument/2006/relationships/hyperlink" Target="https://www.cambridgetriathlonclub.com/races/rob-mclean-junior-triathlon/" TargetMode="External"/><Relationship Id="rId11" Type="http://schemas.openxmlformats.org/officeDocument/2006/relationships/hyperlink" Target="https://www.pitsearunningclub.org.uk/events" TargetMode="External"/><Relationship Id="rId24" Type="http://schemas.openxmlformats.org/officeDocument/2006/relationships/hyperlink" Target="https://www.southendwheelers.org/timetrials" TargetMode="External"/><Relationship Id="rId32" Type="http://schemas.openxmlformats.org/officeDocument/2006/relationships/hyperlink" Target="https://www.east-essex-tri-club.co.uk/calendar" TargetMode="External"/><Relationship Id="rId37" Type="http://schemas.openxmlformats.org/officeDocument/2006/relationships/hyperlink" Target="https://www.atwevents.co.uk/e/atw-oundle-children-s-triathlon-9006" TargetMode="External"/><Relationship Id="rId40" Type="http://schemas.openxmlformats.org/officeDocument/2006/relationships/hyperlink" Target="http://blackwatertri.clubbuzz.co.uk/charity_tri" TargetMode="External"/><Relationship Id="rId5" Type="http://schemas.openxmlformats.org/officeDocument/2006/relationships/hyperlink" Target="https://www.southendwheelers.org/timetrials" TargetMode="External"/><Relationship Id="rId15" Type="http://schemas.openxmlformats.org/officeDocument/2006/relationships/hyperlink" Target="https://freedomtri.activetrainingworld.com/tc-events/duck-n-dash-aquathlon-3rd-september-2023/" TargetMode="External"/><Relationship Id="rId23" Type="http://schemas.openxmlformats.org/officeDocument/2006/relationships/hyperlink" Target="https://www.entrycentral.com/Crown-to-Crown" TargetMode="External"/><Relationship Id="rId28" Type="http://schemas.openxmlformats.org/officeDocument/2006/relationships/hyperlink" Target="https://www.facebook.com/groups/503785466872282/" TargetMode="External"/><Relationship Id="rId36" Type="http://schemas.openxmlformats.org/officeDocument/2006/relationships/hyperlink" Target="https://www.castleraceseries.com/events/belvoir-castle/" TargetMode="External"/><Relationship Id="rId10" Type="http://schemas.openxmlformats.org/officeDocument/2006/relationships/hyperlink" Target="https://www.entrycentral.com/WaldenJNRDuathlon" TargetMode="External"/><Relationship Id="rId19" Type="http://schemas.openxmlformats.org/officeDocument/2006/relationships/hyperlink" Target="https://www.southendwheelers.org/racing/easteregg10" TargetMode="External"/><Relationship Id="rId31" Type="http://schemas.openxmlformats.org/officeDocument/2006/relationships/hyperlink" Target="https://www.britishtriathlon.org/east/take-part/race-series/junior-events/series-events" TargetMode="External"/><Relationship Id="rId4" Type="http://schemas.openxmlformats.org/officeDocument/2006/relationships/hyperlink" Target="https://www.east-essex-tri-club.co.uk/calendar" TargetMode="External"/><Relationship Id="rId9" Type="http://schemas.openxmlformats.org/officeDocument/2006/relationships/hyperlink" Target="https://www.waldenjnr.co.uk/races/waldenjnr-duathlon" TargetMode="External"/><Relationship Id="rId14" Type="http://schemas.openxmlformats.org/officeDocument/2006/relationships/hyperlink" Target="https://www.entrycentral.com/eastessexkidstriathlon" TargetMode="External"/><Relationship Id="rId22" Type="http://schemas.openxmlformats.org/officeDocument/2006/relationships/hyperlink" Target="https://canbuttri.co.uk/stradbroke-junior-aquathlon/" TargetMode="External"/><Relationship Id="rId27" Type="http://schemas.openxmlformats.org/officeDocument/2006/relationships/hyperlink" Target="https://www.britishtriathlon.org/east/take-part/race-series/junior-events/series-events" TargetMode="External"/><Relationship Id="rId30" Type="http://schemas.openxmlformats.org/officeDocument/2006/relationships/hyperlink" Target="mailto:jennyharley@east-essex-tri-club.co.uk" TargetMode="External"/><Relationship Id="rId35" Type="http://schemas.openxmlformats.org/officeDocument/2006/relationships/hyperlink" Target="https://www.entrycentral.com/graystriathlon" TargetMode="External"/><Relationship Id="rId43" Type="http://schemas.openxmlformats.org/officeDocument/2006/relationships/printerSettings" Target="../printerSettings/printerSettings1.bin"/><Relationship Id="rId8" Type="http://schemas.openxmlformats.org/officeDocument/2006/relationships/hyperlink" Target="https://www.parkrun.org.uk/chalkwellbeach/" TargetMode="External"/><Relationship Id="rId3" Type="http://schemas.openxmlformats.org/officeDocument/2006/relationships/hyperlink" Target="https://www.east-essex-tri-club.co.uk/calendar" TargetMode="External"/><Relationship Id="rId12" Type="http://schemas.openxmlformats.org/officeDocument/2006/relationships/hyperlink" Target="https://www.entrycentral.com/festival/1673" TargetMode="External"/><Relationship Id="rId17" Type="http://schemas.openxmlformats.org/officeDocument/2006/relationships/hyperlink" Target="https://www.east-essex-tri-club.co.uk/calendar" TargetMode="External"/><Relationship Id="rId25" Type="http://schemas.openxmlformats.org/officeDocument/2006/relationships/hyperlink" Target="https://www.facebook.com/groups/eastjuniorseries/" TargetMode="External"/><Relationship Id="rId33" Type="http://schemas.openxmlformats.org/officeDocument/2006/relationships/hyperlink" Target="https://www.britishtriathlon.org/east/take-part/race-series/junior-events/series-events" TargetMode="External"/><Relationship Id="rId38" Type="http://schemas.openxmlformats.org/officeDocument/2006/relationships/hyperlink" Target="https://www.castleraceseries.com/events/belvoir-cast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25"/>
  <sheetViews>
    <sheetView tabSelected="1" zoomScale="125" zoomScaleNormal="125" zoomScalePageLayoutView="125" workbookViewId="0">
      <selection activeCell="B1" sqref="B1:N1"/>
    </sheetView>
  </sheetViews>
  <sheetFormatPr baseColWidth="10" defaultColWidth="8.83203125" defaultRowHeight="13" x14ac:dyDescent="0.15"/>
  <cols>
    <col min="1" max="1" width="0.83203125" customWidth="1"/>
    <col min="2" max="2" width="4.6640625" style="9" customWidth="1"/>
    <col min="3" max="3" width="14.6640625" style="9" customWidth="1"/>
    <col min="4" max="4" width="10.5" style="9" customWidth="1"/>
    <col min="5" max="6" width="6.6640625" customWidth="1"/>
    <col min="7" max="7" width="8.6640625" customWidth="1"/>
    <col min="8" max="8" width="1.5" customWidth="1"/>
    <col min="9" max="9" width="4.6640625" customWidth="1"/>
    <col min="10" max="10" width="14.83203125" customWidth="1"/>
    <col min="11" max="11" width="10.5" customWidth="1"/>
    <col min="12" max="13" width="6.6640625" customWidth="1"/>
    <col min="14" max="14" width="9.1640625" customWidth="1"/>
  </cols>
  <sheetData>
    <row r="1" spans="1:14" s="1" customFormat="1" ht="25" customHeight="1" x14ac:dyDescent="0.2">
      <c r="B1" s="610" t="s">
        <v>197</v>
      </c>
      <c r="C1" s="611"/>
      <c r="D1" s="611"/>
      <c r="E1" s="611"/>
      <c r="F1" s="611"/>
      <c r="G1" s="611"/>
      <c r="H1" s="611"/>
      <c r="I1" s="611"/>
      <c r="J1" s="611"/>
      <c r="K1" s="611"/>
      <c r="L1" s="611"/>
      <c r="M1" s="611"/>
      <c r="N1" s="611"/>
    </row>
    <row r="2" spans="1:14" s="1" customFormat="1" ht="6" customHeight="1" thickBot="1" x14ac:dyDescent="0.25">
      <c r="B2" s="467"/>
      <c r="C2" s="468"/>
      <c r="D2" s="468"/>
      <c r="E2" s="468"/>
      <c r="F2" s="468"/>
      <c r="G2" s="468"/>
      <c r="H2" s="468"/>
      <c r="I2" s="468"/>
      <c r="J2" s="468"/>
      <c r="K2" s="468"/>
      <c r="L2" s="468"/>
      <c r="M2" s="468"/>
      <c r="N2" s="468"/>
    </row>
    <row r="3" spans="1:14" s="1" customFormat="1" ht="19" thickBot="1" x14ac:dyDescent="0.25">
      <c r="B3" s="510"/>
      <c r="C3" s="526"/>
      <c r="D3" s="573" t="s">
        <v>142</v>
      </c>
      <c r="E3" s="615"/>
      <c r="F3" s="616"/>
      <c r="G3" s="527"/>
      <c r="H3" s="527"/>
      <c r="I3" s="527"/>
      <c r="J3" s="575" t="s">
        <v>184</v>
      </c>
      <c r="K3" s="617"/>
      <c r="L3" s="576"/>
      <c r="M3" s="525"/>
      <c r="N3" s="468"/>
    </row>
    <row r="4" spans="1:14" s="1" customFormat="1" ht="6" customHeight="1" thickBot="1" x14ac:dyDescent="0.25">
      <c r="A4" s="468"/>
      <c r="B4" s="468"/>
      <c r="C4" s="525"/>
      <c r="D4" s="525"/>
      <c r="E4" s="525"/>
      <c r="F4" s="525"/>
      <c r="G4" s="525"/>
      <c r="H4" s="525"/>
      <c r="I4" s="525"/>
      <c r="J4" s="525"/>
      <c r="K4" s="525"/>
      <c r="L4" s="525"/>
      <c r="M4" s="525"/>
      <c r="N4" s="468"/>
    </row>
    <row r="5" spans="1:14" s="1" customFormat="1" ht="19" thickBot="1" x14ac:dyDescent="0.25">
      <c r="B5" s="510"/>
      <c r="C5" s="526"/>
      <c r="D5" s="573" t="s">
        <v>186</v>
      </c>
      <c r="E5" s="617"/>
      <c r="F5" s="576"/>
      <c r="G5" s="527"/>
      <c r="H5" s="527"/>
      <c r="I5" s="527"/>
      <c r="J5" s="573" t="s">
        <v>185</v>
      </c>
      <c r="K5" s="617"/>
      <c r="L5" s="576"/>
      <c r="M5" s="525"/>
      <c r="N5" s="468"/>
    </row>
    <row r="6" spans="1:14" ht="6" customHeight="1" thickBot="1" x14ac:dyDescent="0.2">
      <c r="B6" s="11"/>
      <c r="C6" s="11"/>
      <c r="D6" s="11"/>
      <c r="E6" s="11"/>
      <c r="F6" s="11"/>
      <c r="G6" s="11"/>
      <c r="H6" s="11"/>
      <c r="I6" s="11"/>
      <c r="J6" s="11"/>
      <c r="K6" s="11"/>
      <c r="L6" s="11"/>
      <c r="M6" s="11"/>
      <c r="N6" s="11"/>
    </row>
    <row r="7" spans="1:14" ht="16" x14ac:dyDescent="0.2">
      <c r="B7" s="622" t="s">
        <v>9</v>
      </c>
      <c r="C7" s="623"/>
      <c r="D7" s="623"/>
      <c r="E7" s="623"/>
      <c r="F7" s="624"/>
      <c r="G7" s="625"/>
      <c r="I7" s="618" t="s">
        <v>10</v>
      </c>
      <c r="J7" s="619"/>
      <c r="K7" s="619"/>
      <c r="L7" s="619"/>
      <c r="M7" s="620"/>
      <c r="N7" s="621"/>
    </row>
    <row r="8" spans="1:14" s="31" customFormat="1" ht="10" customHeight="1" x14ac:dyDescent="0.15">
      <c r="B8" s="629" t="s">
        <v>11</v>
      </c>
      <c r="C8" s="630" t="s">
        <v>1</v>
      </c>
      <c r="D8" s="612" t="s">
        <v>2</v>
      </c>
      <c r="E8" s="314" t="s">
        <v>98</v>
      </c>
      <c r="F8" s="314" t="s">
        <v>101</v>
      </c>
      <c r="G8" s="613" t="s">
        <v>5</v>
      </c>
      <c r="H8" s="30"/>
      <c r="I8" s="614" t="s">
        <v>11</v>
      </c>
      <c r="J8" s="626" t="s">
        <v>1</v>
      </c>
      <c r="K8" s="627" t="s">
        <v>2</v>
      </c>
      <c r="L8" s="316" t="s">
        <v>98</v>
      </c>
      <c r="M8" s="316" t="s">
        <v>101</v>
      </c>
      <c r="N8" s="628" t="s">
        <v>5</v>
      </c>
    </row>
    <row r="9" spans="1:14" s="31" customFormat="1" ht="10" customHeight="1" x14ac:dyDescent="0.15">
      <c r="B9" s="629"/>
      <c r="C9" s="630"/>
      <c r="D9" s="612"/>
      <c r="E9" s="315" t="s">
        <v>100</v>
      </c>
      <c r="F9" s="315" t="s">
        <v>100</v>
      </c>
      <c r="G9" s="613"/>
      <c r="H9" s="30"/>
      <c r="I9" s="614"/>
      <c r="J9" s="626"/>
      <c r="K9" s="627"/>
      <c r="L9" s="317" t="s">
        <v>100</v>
      </c>
      <c r="M9" s="317" t="s">
        <v>100</v>
      </c>
      <c r="N9" s="628"/>
    </row>
    <row r="10" spans="1:14" ht="14" customHeight="1" x14ac:dyDescent="0.15">
      <c r="B10" s="40">
        <v>1</v>
      </c>
      <c r="C10" s="140" t="str">
        <f>IF(G10="","",VLOOKUP(G10,Calculation!$B$3:$F$22,2,FALSE))</f>
        <v>William East</v>
      </c>
      <c r="D10" s="140" t="str">
        <f>IF(G10="","",VLOOKUP(G10,Calculation!$B$3:$F$22,3,FALSE))</f>
        <v>M Youth</v>
      </c>
      <c r="E10" s="138">
        <f>IF(G10="","",VLOOKUP(G10,Calculation!$B$3:$F$22,4,FALSE))</f>
        <v>2</v>
      </c>
      <c r="F10" s="138">
        <f>IF(G10="","",VLOOKUP(G10,Calculation!$B$3:$F$22,5,FALSE))</f>
        <v>2</v>
      </c>
      <c r="G10" s="136">
        <f>IF(LARGE(Calculation!$E$3:$E$22,B10)=0,"",LARGE(Calculation!$B$3:$B$22,B10))</f>
        <v>160.00001</v>
      </c>
      <c r="I10" s="247">
        <v>1</v>
      </c>
      <c r="J10" s="248" t="str">
        <f>IF(N10="","",VLOOKUP(N10,Calculation!$B$24:$F$37,2,FALSE))</f>
        <v>Poppy Chambers</v>
      </c>
      <c r="K10" s="248" t="str">
        <f>IF(N10="","",VLOOKUP(N10,Calculation!$B$24:$F$37,3,FALSE))</f>
        <v>F Youth</v>
      </c>
      <c r="L10" s="249">
        <f>IF(N10="","",VLOOKUP(N10,Calculation!$B$24:$F$37,4,FALSE))</f>
        <v>2</v>
      </c>
      <c r="M10" s="249">
        <f>IF(N10="","",VLOOKUP(N10,Calculation!$B$24:$F$37,5,FALSE))</f>
        <v>2</v>
      </c>
      <c r="N10" s="250">
        <f>IF(LARGE(Calculation!$E$24:$E$37,I10)=0,"",LARGE(Calculation!$B$24:$B$37,I10))</f>
        <v>160.00200000000001</v>
      </c>
    </row>
    <row r="11" spans="1:14" x14ac:dyDescent="0.15">
      <c r="B11" s="40">
        <v>2</v>
      </c>
      <c r="C11" s="140" t="str">
        <f>IF(G11="","",VLOOKUP(G11,Calculation!$B$3:$F$22,2,FALSE))</f>
        <v>Henry Jago</v>
      </c>
      <c r="D11" s="140" t="str">
        <f>IF(G11="","",VLOOKUP(G11,Calculation!$B$3:$F$22,3,FALSE))</f>
        <v>M Youth</v>
      </c>
      <c r="E11" s="138">
        <f>IF(G11="","",VLOOKUP(G11,Calculation!$B$3:$F$22,4,FALSE))</f>
        <v>1</v>
      </c>
      <c r="F11" s="138">
        <f>IF(G11="","",VLOOKUP(G11,Calculation!$B$3:$F$22,5,FALSE))</f>
        <v>1</v>
      </c>
      <c r="G11" s="136">
        <f>IF(LARGE(Calculation!$E$3:$E$22,B11)=0,"",LARGE(Calculation!$B$3:$B$22,B11))</f>
        <v>80.000020000000006</v>
      </c>
      <c r="I11" s="247">
        <v>2</v>
      </c>
      <c r="J11" s="248" t="str">
        <f>IF(N11="","",VLOOKUP(N11,Calculation!$B$24:$F$37,2,FALSE))</f>
        <v>Nancy Grant</v>
      </c>
      <c r="K11" s="248" t="str">
        <f>IF(N11="","",VLOOKUP(N11,Calculation!$B$24:$F$37,3,FALSE))</f>
        <v>F Youth</v>
      </c>
      <c r="L11" s="249">
        <f>IF(N11="","",VLOOKUP(N11,Calculation!$B$24:$F$37,4,FALSE))</f>
        <v>2</v>
      </c>
      <c r="M11" s="249">
        <f>IF(N11="","",VLOOKUP(N11,Calculation!$B$24:$F$37,5,FALSE))</f>
        <v>2</v>
      </c>
      <c r="N11" s="250">
        <f>IF(LARGE(Calculation!$E$24:$E$37,I11)=0,"",LARGE(Calculation!$B$24:$B$37,I11))</f>
        <v>137.92120889502763</v>
      </c>
    </row>
    <row r="12" spans="1:14" x14ac:dyDescent="0.15">
      <c r="B12" s="40">
        <v>3</v>
      </c>
      <c r="C12" s="140" t="str">
        <f>IF(G12="","",VLOOKUP(G12,Calculation!$B$3:$F$22,2,FALSE))</f>
        <v/>
      </c>
      <c r="D12" s="140" t="str">
        <f>IF(G12="","",VLOOKUP(G12,Calculation!$B$3:$F$22,3,FALSE))</f>
        <v/>
      </c>
      <c r="E12" s="138" t="str">
        <f>IF(G12="","",VLOOKUP(G12,Calculation!$B$3:$F$22,4,FALSE))</f>
        <v/>
      </c>
      <c r="F12" s="138" t="str">
        <f>IF(G12="","",VLOOKUP(G12,Calculation!$B$3:$F$22,5,FALSE))</f>
        <v/>
      </c>
      <c r="G12" s="136" t="str">
        <f>IF(LARGE(Calculation!$E$3:$E$22,B12)=0,"",LARGE(Calculation!$B$3:$B$22,B12))</f>
        <v/>
      </c>
      <c r="I12" s="247">
        <v>3</v>
      </c>
      <c r="J12" s="248" t="str">
        <f>IF(N12="","",VLOOKUP(N12,Calculation!$B$24:$F$37,2,FALSE))</f>
        <v/>
      </c>
      <c r="K12" s="248" t="str">
        <f>IF(N12="","",VLOOKUP(N12,Calculation!$B$24:$F$37,3,FALSE))</f>
        <v/>
      </c>
      <c r="L12" s="249" t="str">
        <f>IF(N12="","",VLOOKUP(N12,Calculation!$B$24:$F$37,4,FALSE))</f>
        <v/>
      </c>
      <c r="M12" s="249" t="str">
        <f>IF(N12="","",VLOOKUP(N12,Calculation!$B$24:$F$37,5,FALSE))</f>
        <v/>
      </c>
      <c r="N12" s="250" t="str">
        <f>IF(LARGE(Calculation!$E$24:$E$37,I12)=0,"",LARGE(Calculation!$B$24:$B$37,I12))</f>
        <v/>
      </c>
    </row>
    <row r="13" spans="1:14" x14ac:dyDescent="0.15">
      <c r="B13" s="40">
        <v>4</v>
      </c>
      <c r="C13" s="140" t="str">
        <f>IF(G13="","",VLOOKUP(G13,Calculation!$B$3:$F$22,2,FALSE))</f>
        <v/>
      </c>
      <c r="D13" s="140" t="str">
        <f>IF(G13="","",VLOOKUP(G13,Calculation!$B$3:$F$22,3,FALSE))</f>
        <v/>
      </c>
      <c r="E13" s="138" t="str">
        <f>IF(G13="","",VLOOKUP(G13,Calculation!$B$3:$F$22,4,FALSE))</f>
        <v/>
      </c>
      <c r="F13" s="138" t="str">
        <f>IF(G13="","",VLOOKUP(G13,Calculation!$B$3:$F$22,5,FALSE))</f>
        <v/>
      </c>
      <c r="G13" s="136" t="str">
        <f>IF(LARGE(Calculation!$E$3:$E$22,B13)=0,"",LARGE(Calculation!$B$3:$B$22,B13))</f>
        <v/>
      </c>
      <c r="I13" s="247">
        <v>4</v>
      </c>
      <c r="J13" s="248" t="str">
        <f>IF(N13="","",VLOOKUP(N13,Calculation!$B$24:$F$37,2,FALSE))</f>
        <v/>
      </c>
      <c r="K13" s="248" t="str">
        <f>IF(N13="","",VLOOKUP(N13,Calculation!$B$24:$F$37,3,FALSE))</f>
        <v/>
      </c>
      <c r="L13" s="249" t="str">
        <f>IF(N13="","",VLOOKUP(N13,Calculation!$B$24:$F$37,4,FALSE))</f>
        <v/>
      </c>
      <c r="M13" s="249" t="str">
        <f>IF(N13="","",VLOOKUP(N13,Calculation!$B$24:$F$37,5,FALSE))</f>
        <v/>
      </c>
      <c r="N13" s="250" t="str">
        <f>IF(LARGE(Calculation!$E$24:$E$37,I13)=0,"",LARGE(Calculation!$B$24:$B$37,I13))</f>
        <v/>
      </c>
    </row>
    <row r="14" spans="1:14" x14ac:dyDescent="0.15">
      <c r="B14" s="40">
        <v>5</v>
      </c>
      <c r="C14" s="140" t="str">
        <f>IF(G14="","",VLOOKUP(G14,Calculation!$B$3:$F$22,2,FALSE))</f>
        <v/>
      </c>
      <c r="D14" s="140" t="str">
        <f>IF(G14="","",VLOOKUP(G14,Calculation!$B$3:$F$22,3,FALSE))</f>
        <v/>
      </c>
      <c r="E14" s="138" t="str">
        <f>IF(G14="","",VLOOKUP(G14,Calculation!$B$3:$F$22,4,FALSE))</f>
        <v/>
      </c>
      <c r="F14" s="138" t="str">
        <f>IF(G14="","",VLOOKUP(G14,Calculation!$B$3:$F$22,5,FALSE))</f>
        <v/>
      </c>
      <c r="G14" s="136" t="str">
        <f>IF(LARGE(Calculation!$E$3:$E$22,B14)=0,"",LARGE(Calculation!$B$3:$B$22,B14))</f>
        <v/>
      </c>
      <c r="I14" s="247">
        <v>5</v>
      </c>
      <c r="J14" s="248" t="str">
        <f>IF(N14="","",VLOOKUP(N14,Calculation!$B$24:$F$37,2,FALSE))</f>
        <v/>
      </c>
      <c r="K14" s="248" t="str">
        <f>IF(N14="","",VLOOKUP(N14,Calculation!$B$24:$F$37,3,FALSE))</f>
        <v/>
      </c>
      <c r="L14" s="249" t="str">
        <f>IF(N14="","",VLOOKUP(N14,Calculation!$B$24:$F$37,4,FALSE))</f>
        <v/>
      </c>
      <c r="M14" s="249" t="str">
        <f>IF(N14="","",VLOOKUP(N14,Calculation!$B$24:$F$37,5,FALSE))</f>
        <v/>
      </c>
      <c r="N14" s="250" t="str">
        <f>IF(LARGE(Calculation!$E$24:$E$37,I14)=0,"",LARGE(Calculation!$B$24:$B$37,I14))</f>
        <v/>
      </c>
    </row>
    <row r="15" spans="1:14" x14ac:dyDescent="0.15">
      <c r="B15" s="40">
        <v>6</v>
      </c>
      <c r="C15" s="140" t="str">
        <f>IF(G15="","",VLOOKUP(G15,Calculation!$B$3:$F$22,2,FALSE))</f>
        <v/>
      </c>
      <c r="D15" s="140" t="str">
        <f>IF(G15="","",VLOOKUP(G15,Calculation!$B$3:$F$22,3,FALSE))</f>
        <v/>
      </c>
      <c r="E15" s="138" t="str">
        <f>IF(G15="","",VLOOKUP(G15,Calculation!$B$3:$F$22,4,FALSE))</f>
        <v/>
      </c>
      <c r="F15" s="138" t="str">
        <f>IF(G15="","",VLOOKUP(G15,Calculation!$B$3:$F$22,5,FALSE))</f>
        <v/>
      </c>
      <c r="G15" s="136" t="str">
        <f>IF(LARGE(Calculation!$E$3:$E$22,B15)=0,"",LARGE(Calculation!$B$3:$B$22,B15))</f>
        <v/>
      </c>
      <c r="I15" s="247">
        <v>6</v>
      </c>
      <c r="J15" s="248" t="str">
        <f>IF(N15="","",VLOOKUP(N15,Calculation!$B$24:$F$37,2,FALSE))</f>
        <v/>
      </c>
      <c r="K15" s="248" t="str">
        <f>IF(N15="","",VLOOKUP(N15,Calculation!$B$24:$F$37,3,FALSE))</f>
        <v/>
      </c>
      <c r="L15" s="249" t="str">
        <f>IF(N15="","",VLOOKUP(N15,Calculation!$B$24:$F$37,4,FALSE))</f>
        <v/>
      </c>
      <c r="M15" s="249" t="str">
        <f>IF(N15="","",VLOOKUP(N15,Calculation!$B$24:$F$37,5,FALSE))</f>
        <v/>
      </c>
      <c r="N15" s="250" t="str">
        <f>IF(LARGE(Calculation!$E$24:$E$37,I15)=0,"",LARGE(Calculation!$B$24:$B$37,I15))</f>
        <v/>
      </c>
    </row>
    <row r="16" spans="1:14" x14ac:dyDescent="0.15">
      <c r="B16" s="40">
        <v>7</v>
      </c>
      <c r="C16" s="140" t="str">
        <f>IF(G16="","",VLOOKUP(G16,Calculation!$B$3:$F$22,2,FALSE))</f>
        <v/>
      </c>
      <c r="D16" s="140" t="str">
        <f>IF(G16="","",VLOOKUP(G16,Calculation!$B$3:$F$22,3,FALSE))</f>
        <v/>
      </c>
      <c r="E16" s="138" t="str">
        <f>IF(G16="","",VLOOKUP(G16,Calculation!$B$3:$F$22,4,FALSE))</f>
        <v/>
      </c>
      <c r="F16" s="138" t="str">
        <f>IF(G16="","",VLOOKUP(G16,Calculation!$B$3:$F$22,5,FALSE))</f>
        <v/>
      </c>
      <c r="G16" s="136" t="str">
        <f>IF(LARGE(Calculation!$E$3:$E$22,B16)=0,"",LARGE(Calculation!$B$3:$B$22,B16))</f>
        <v/>
      </c>
      <c r="I16" s="247">
        <v>7</v>
      </c>
      <c r="J16" s="248" t="str">
        <f>IF(N16="","",VLOOKUP(N16,Calculation!$B$24:$F$37,2,FALSE))</f>
        <v/>
      </c>
      <c r="K16" s="248" t="str">
        <f>IF(N16="","",VLOOKUP(N16,Calculation!$B$24:$F$37,3,FALSE))</f>
        <v/>
      </c>
      <c r="L16" s="249" t="str">
        <f>IF(N16="","",VLOOKUP(N16,Calculation!$B$24:$F$37,4,FALSE))</f>
        <v/>
      </c>
      <c r="M16" s="249" t="str">
        <f>IF(N16="","",VLOOKUP(N16,Calculation!$B$24:$F$37,5,FALSE))</f>
        <v/>
      </c>
      <c r="N16" s="250" t="str">
        <f>IF(LARGE(Calculation!$E$24:$E$37,I16)=0,"",LARGE(Calculation!$B$24:$B$37,I16))</f>
        <v/>
      </c>
    </row>
    <row r="17" spans="2:14" x14ac:dyDescent="0.15">
      <c r="B17" s="40">
        <v>8</v>
      </c>
      <c r="C17" s="140" t="str">
        <f>IF(G17="","",VLOOKUP(G17,Calculation!$B$3:$F$22,2,FALSE))</f>
        <v/>
      </c>
      <c r="D17" s="140" t="str">
        <f>IF(G17="","",VLOOKUP(G17,Calculation!$B$3:$F$22,3,FALSE))</f>
        <v/>
      </c>
      <c r="E17" s="138" t="str">
        <f>IF(G17="","",VLOOKUP(G17,Calculation!$B$3:$F$22,4,FALSE))</f>
        <v/>
      </c>
      <c r="F17" s="138" t="str">
        <f>IF(G17="","",VLOOKUP(G17,Calculation!$B$3:$F$22,5,FALSE))</f>
        <v/>
      </c>
      <c r="G17" s="136" t="str">
        <f>IF(LARGE(Calculation!$E$3:$E$22,B17)=0,"",LARGE(Calculation!$B$3:$B$22,B17))</f>
        <v/>
      </c>
      <c r="I17" s="247">
        <v>8</v>
      </c>
      <c r="J17" s="248" t="str">
        <f>IF(N17="","",VLOOKUP(N17,Calculation!$B$24:$F$37,2,FALSE))</f>
        <v/>
      </c>
      <c r="K17" s="248" t="str">
        <f>IF(N17="","",VLOOKUP(N17,Calculation!$B$24:$F$37,3,FALSE))</f>
        <v/>
      </c>
      <c r="L17" s="249" t="str">
        <f>IF(N17="","",VLOOKUP(N17,Calculation!$B$24:$F$37,4,FALSE))</f>
        <v/>
      </c>
      <c r="M17" s="249" t="str">
        <f>IF(N17="","",VLOOKUP(N17,Calculation!$B$24:$F$37,5,FALSE))</f>
        <v/>
      </c>
      <c r="N17" s="250" t="str">
        <f>IF(LARGE(Calculation!$E$24:$E$37,I17)=0,"",LARGE(Calculation!$B$24:$B$37,I17))</f>
        <v/>
      </c>
    </row>
    <row r="18" spans="2:14" x14ac:dyDescent="0.15">
      <c r="B18" s="40">
        <v>9</v>
      </c>
      <c r="C18" s="140" t="str">
        <f>IF(G18="","",VLOOKUP(G18,Calculation!$B$3:$F$22,2,FALSE))</f>
        <v/>
      </c>
      <c r="D18" s="140" t="str">
        <f>IF(G18="","",VLOOKUP(G18,Calculation!$B$3:$F$22,3,FALSE))</f>
        <v/>
      </c>
      <c r="E18" s="138" t="str">
        <f>IF(G18="","",VLOOKUP(G18,Calculation!$B$3:$F$22,4,FALSE))</f>
        <v/>
      </c>
      <c r="F18" s="138" t="str">
        <f>IF(G18="","",VLOOKUP(G18,Calculation!$B$3:$F$22,5,FALSE))</f>
        <v/>
      </c>
      <c r="G18" s="136" t="str">
        <f>IF(LARGE(Calculation!$E$3:$E$22,B18)=0,"",LARGE(Calculation!$B$3:$B$22,B18))</f>
        <v/>
      </c>
      <c r="I18" s="247">
        <v>9</v>
      </c>
      <c r="J18" s="248" t="str">
        <f>IF(N18="","",VLOOKUP(N18,Calculation!$B$24:$F$37,2,FALSE))</f>
        <v/>
      </c>
      <c r="K18" s="248" t="str">
        <f>IF(N18="","",VLOOKUP(N18,Calculation!$B$24:$F$37,3,FALSE))</f>
        <v/>
      </c>
      <c r="L18" s="249" t="str">
        <f>IF(N18="","",VLOOKUP(N18,Calculation!$B$24:$F$37,4,FALSE))</f>
        <v/>
      </c>
      <c r="M18" s="249" t="str">
        <f>IF(N18="","",VLOOKUP(N18,Calculation!$B$24:$F$37,5,FALSE))</f>
        <v/>
      </c>
      <c r="N18" s="250" t="str">
        <f>IF(LARGE(Calculation!$E$24:$E$37,I18)=0,"",LARGE(Calculation!$B$24:$B$37,I18))</f>
        <v/>
      </c>
    </row>
    <row r="19" spans="2:14" x14ac:dyDescent="0.15">
      <c r="B19" s="40">
        <v>10</v>
      </c>
      <c r="C19" s="140" t="str">
        <f>IF(G19="","",VLOOKUP(G19,Calculation!$B$3:$F$22,2,FALSE))</f>
        <v/>
      </c>
      <c r="D19" s="140" t="str">
        <f>IF(G19="","",VLOOKUP(G19,Calculation!$B$3:$F$22,3,FALSE))</f>
        <v/>
      </c>
      <c r="E19" s="138" t="str">
        <f>IF(G19="","",VLOOKUP(G19,Calculation!$B$3:$F$22,4,FALSE))</f>
        <v/>
      </c>
      <c r="F19" s="138" t="str">
        <f>IF(G19="","",VLOOKUP(G19,Calculation!$B$3:$F$22,5,FALSE))</f>
        <v/>
      </c>
      <c r="G19" s="136" t="str">
        <f>IF(LARGE(Calculation!$E$3:$E$22,B19)=0,"",LARGE(Calculation!$B$3:$B$22,B19))</f>
        <v/>
      </c>
      <c r="I19" s="247">
        <v>10</v>
      </c>
      <c r="J19" s="248" t="str">
        <f>IF(N19="","",VLOOKUP(N19,Calculation!$B$24:$F$37,2,FALSE))</f>
        <v/>
      </c>
      <c r="K19" s="248" t="str">
        <f>IF(N19="","",VLOOKUP(N19,Calculation!$B$24:$F$37,3,FALSE))</f>
        <v/>
      </c>
      <c r="L19" s="249" t="str">
        <f>IF(N19="","",VLOOKUP(N19,Calculation!$B$24:$F$37,4,FALSE))</f>
        <v/>
      </c>
      <c r="M19" s="249" t="str">
        <f>IF(N19="","",VLOOKUP(N19,Calculation!$B$24:$F$37,5,FALSE))</f>
        <v/>
      </c>
      <c r="N19" s="250" t="str">
        <f>IF(LARGE(Calculation!$E$24:$E$37,I19)=0,"",LARGE(Calculation!$B$24:$B$37,I19))</f>
        <v/>
      </c>
    </row>
    <row r="20" spans="2:14" x14ac:dyDescent="0.15">
      <c r="B20" s="40">
        <v>11</v>
      </c>
      <c r="C20" s="140" t="str">
        <f>IF(G20="","",VLOOKUP(G20,Calculation!$B$3:$F$22,2,FALSE))</f>
        <v/>
      </c>
      <c r="D20" s="140" t="str">
        <f>IF(G20="","",VLOOKUP(G20,Calculation!$B$3:$F$22,3,FALSE))</f>
        <v/>
      </c>
      <c r="E20" s="138" t="str">
        <f>IF(G20="","",VLOOKUP(G20,Calculation!$B$3:$F$22,4,FALSE))</f>
        <v/>
      </c>
      <c r="F20" s="138" t="str">
        <f>IF(G20="","",VLOOKUP(G20,Calculation!$B$3:$F$22,5,FALSE))</f>
        <v/>
      </c>
      <c r="G20" s="136" t="str">
        <f>IF(LARGE(Calculation!$E$3:$E$22,B20)=0,"",LARGE(Calculation!$B$3:$B$22,B20))</f>
        <v/>
      </c>
      <c r="I20" s="247">
        <v>11</v>
      </c>
      <c r="J20" s="248" t="str">
        <f>IF(N20="","",VLOOKUP(N20,Calculation!$B$24:$F$37,2,FALSE))</f>
        <v/>
      </c>
      <c r="K20" s="248" t="str">
        <f>IF(N20="","",VLOOKUP(N20,Calculation!$B$24:$F$37,3,FALSE))</f>
        <v/>
      </c>
      <c r="L20" s="249" t="str">
        <f>IF(N20="","",VLOOKUP(N20,Calculation!$B$24:$F$37,4,FALSE))</f>
        <v/>
      </c>
      <c r="M20" s="249" t="str">
        <f>IF(N20="","",VLOOKUP(N20,Calculation!$B$24:$F$37,5,FALSE))</f>
        <v/>
      </c>
      <c r="N20" s="250" t="str">
        <f>IF(LARGE(Calculation!$E$24:$E$37,I20)=0,"",LARGE(Calculation!$B$24:$B$37,I20))</f>
        <v/>
      </c>
    </row>
    <row r="21" spans="2:14" x14ac:dyDescent="0.15">
      <c r="B21" s="40">
        <v>12</v>
      </c>
      <c r="C21" s="140" t="str">
        <f>IF(G21="","",VLOOKUP(G21,Calculation!$B$3:$F$22,2,FALSE))</f>
        <v/>
      </c>
      <c r="D21" s="140" t="str">
        <f>IF(G21="","",VLOOKUP(G21,Calculation!$B$3:$F$22,3,FALSE))</f>
        <v/>
      </c>
      <c r="E21" s="138" t="str">
        <f>IF(G21="","",VLOOKUP(G21,Calculation!$B$3:$F$22,4,FALSE))</f>
        <v/>
      </c>
      <c r="F21" s="138" t="str">
        <f>IF(G21="","",VLOOKUP(G21,Calculation!$B$3:$F$22,5,FALSE))</f>
        <v/>
      </c>
      <c r="G21" s="136" t="str">
        <f>IF(LARGE(Calculation!$E$3:$E$22,B21)=0,"",LARGE(Calculation!$B$3:$B$22,B21))</f>
        <v/>
      </c>
      <c r="I21" s="247">
        <v>12</v>
      </c>
      <c r="J21" s="248" t="str">
        <f>IF(N21="","",VLOOKUP(N21,Calculation!$B$24:$F$37,2,FALSE))</f>
        <v/>
      </c>
      <c r="K21" s="248" t="str">
        <f>IF(N21="","",VLOOKUP(N21,Calculation!$B$24:$F$37,3,FALSE))</f>
        <v/>
      </c>
      <c r="L21" s="249" t="str">
        <f>IF(N21="","",VLOOKUP(N21,Calculation!$B$24:$F$37,4,FALSE))</f>
        <v/>
      </c>
      <c r="M21" s="249" t="str">
        <f>IF(N21="","",VLOOKUP(N21,Calculation!$B$24:$F$37,5,FALSE))</f>
        <v/>
      </c>
      <c r="N21" s="250" t="str">
        <f>IF(LARGE(Calculation!$E$24:$E$37,I21)=0,"",LARGE(Calculation!$B$24:$B$37,I21))</f>
        <v/>
      </c>
    </row>
    <row r="22" spans="2:14" ht="14" thickBot="1" x14ac:dyDescent="0.2">
      <c r="B22" s="41">
        <v>13</v>
      </c>
      <c r="C22" s="141" t="str">
        <f>IF(G22="","",VLOOKUP(G22,Calculation!$B$3:$F$22,2,FALSE))</f>
        <v/>
      </c>
      <c r="D22" s="141" t="str">
        <f>IF(G22="","",VLOOKUP(G22,Calculation!$B$3:$F$22,3,FALSE))</f>
        <v/>
      </c>
      <c r="E22" s="139" t="str">
        <f>IF(G22="","",VLOOKUP(G22,Calculation!$B$3:$F$22,4,FALSE))</f>
        <v/>
      </c>
      <c r="F22" s="139" t="str">
        <f>IF(G22="","",VLOOKUP(G22,Calculation!$B$3:$F$22,5,FALSE))</f>
        <v/>
      </c>
      <c r="G22" s="137" t="str">
        <f>IF(LARGE(Calculation!$E$3:$E$22,B22)=0,"",LARGE(Calculation!$B$3:$B$22,B22))</f>
        <v/>
      </c>
      <c r="I22" s="251">
        <v>13</v>
      </c>
      <c r="J22" s="252"/>
      <c r="K22" s="252"/>
      <c r="L22" s="253"/>
      <c r="M22" s="253"/>
      <c r="N22" s="254" t="str">
        <f>IF(LARGE(Calculation!$E$24:$E$37,I22)=0,"",LARGE(Calculation!$B$24:$B$37,I22))</f>
        <v/>
      </c>
    </row>
    <row r="23" spans="2:14" ht="20" customHeight="1" x14ac:dyDescent="0.15">
      <c r="B23"/>
      <c r="C23"/>
      <c r="D23"/>
    </row>
    <row r="24" spans="2:14" s="59" customFormat="1" ht="20" customHeight="1" x14ac:dyDescent="0.15">
      <c r="C24" s="645" t="s">
        <v>38</v>
      </c>
      <c r="D24" s="593">
        <v>45384</v>
      </c>
      <c r="E24" s="594"/>
      <c r="F24" s="224"/>
      <c r="G24" s="224"/>
      <c r="I24" s="225"/>
    </row>
    <row r="25" spans="2:14" ht="21.75" customHeight="1" x14ac:dyDescent="0.15">
      <c r="B25"/>
      <c r="C25" s="69"/>
      <c r="D25" s="60"/>
      <c r="I25" s="38"/>
      <c r="J25" s="70"/>
      <c r="K25" s="69"/>
      <c r="L25" s="593"/>
      <c r="M25" s="593"/>
    </row>
  </sheetData>
  <mergeCells count="17">
    <mergeCell ref="L25:M25"/>
    <mergeCell ref="I7:N7"/>
    <mergeCell ref="B7:G7"/>
    <mergeCell ref="J8:J9"/>
    <mergeCell ref="K8:K9"/>
    <mergeCell ref="N8:N9"/>
    <mergeCell ref="B8:B9"/>
    <mergeCell ref="C8:C9"/>
    <mergeCell ref="D24:E24"/>
    <mergeCell ref="B1:N1"/>
    <mergeCell ref="D8:D9"/>
    <mergeCell ref="G8:G9"/>
    <mergeCell ref="I8:I9"/>
    <mergeCell ref="D3:F3"/>
    <mergeCell ref="D5:F5"/>
    <mergeCell ref="J3:L3"/>
    <mergeCell ref="J5:L5"/>
  </mergeCells>
  <phoneticPr fontId="7" type="noConversion"/>
  <conditionalFormatting sqref="B10:N23 C25:D25">
    <cfRule type="cellIs" dxfId="173" priority="4" stopIfTrue="1" operator="equal">
      <formula>0</formula>
    </cfRule>
  </conditionalFormatting>
  <conditionalFormatting sqref="K25:L25">
    <cfRule type="cellIs" dxfId="172" priority="2" stopIfTrue="1" operator="equal">
      <formula>0</formula>
    </cfRule>
  </conditionalFormatting>
  <hyperlinks>
    <hyperlink ref="D3:F3" location="'League Events'!A1" display="'League Events'!A1" xr:uid="{94142AF4-D33A-B141-B0A5-06BD78DE6122}"/>
    <hyperlink ref="D5:F5" location="'Your Points'!A1" display="'Your Points'!A1" xr:uid="{4E111E72-30AA-094F-A415-1543C3A088BC}"/>
    <hyperlink ref="J3:L3" location="Calendar!A1" display="Calendar!A1" xr:uid="{C3A732F2-3C52-6D47-AD8E-E264D14DC4DB}"/>
    <hyperlink ref="J5:L5" location="'Event Points'!A1" display="'Event Points'!A1" xr:uid="{9A8784B0-A608-0341-9B93-96F51EF19995}"/>
  </hyperlinks>
  <pageMargins left="0.35000000000000003" right="0.31" top="0.78740157480314965" bottom="0.55000000000000004" header="0.35000000000000003" footer="0.55000000000000004"/>
  <pageSetup paperSize="9" scale="86" orientation="portrait" horizontalDpi="360" verticalDpi="360"/>
  <headerFooter alignWithMargins="0"/>
  <ignoredErrors>
    <ignoredError sqref="C10:G22 J10:N22" emptyCellReference="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7"/>
  <sheetViews>
    <sheetView zoomScale="125" zoomScaleNormal="125" zoomScalePageLayoutView="125" workbookViewId="0">
      <selection activeCell="C3" sqref="C3:D3"/>
    </sheetView>
  </sheetViews>
  <sheetFormatPr baseColWidth="10" defaultColWidth="8.83203125" defaultRowHeight="13" x14ac:dyDescent="0.15"/>
  <cols>
    <col min="1" max="1" width="12.5" customWidth="1"/>
    <col min="2" max="2" width="36.5" customWidth="1"/>
    <col min="3" max="3" width="9.83203125" customWidth="1"/>
    <col min="4" max="4" width="17.33203125" style="63" customWidth="1"/>
    <col min="5" max="5" width="20" customWidth="1"/>
    <col min="6" max="7" width="10.83203125" customWidth="1"/>
    <col min="8" max="8" width="51.83203125" customWidth="1"/>
    <col min="250" max="250" width="11.1640625" bestFit="1" customWidth="1"/>
    <col min="251" max="251" width="32.83203125" bestFit="1" customWidth="1"/>
    <col min="252" max="252" width="14.1640625" bestFit="1" customWidth="1"/>
    <col min="253" max="253" width="16.5" bestFit="1" customWidth="1"/>
    <col min="254" max="254" width="34.5" customWidth="1"/>
    <col min="255" max="255" width="31.5" bestFit="1" customWidth="1"/>
    <col min="256" max="256" width="8.1640625" customWidth="1"/>
    <col min="257" max="257" width="34" bestFit="1" customWidth="1"/>
    <col min="506" max="506" width="11.1640625" bestFit="1" customWidth="1"/>
    <col min="507" max="507" width="32.83203125" bestFit="1" customWidth="1"/>
    <col min="508" max="508" width="14.1640625" bestFit="1" customWidth="1"/>
    <col min="509" max="509" width="16.5" bestFit="1" customWidth="1"/>
    <col min="510" max="510" width="34.5" customWidth="1"/>
    <col min="511" max="511" width="31.5" bestFit="1" customWidth="1"/>
    <col min="512" max="512" width="8.1640625" customWidth="1"/>
    <col min="513" max="513" width="34" bestFit="1" customWidth="1"/>
    <col min="762" max="762" width="11.1640625" bestFit="1" customWidth="1"/>
    <col min="763" max="763" width="32.83203125" bestFit="1" customWidth="1"/>
    <col min="764" max="764" width="14.1640625" bestFit="1" customWidth="1"/>
    <col min="765" max="765" width="16.5" bestFit="1" customWidth="1"/>
    <col min="766" max="766" width="34.5" customWidth="1"/>
    <col min="767" max="767" width="31.5" bestFit="1" customWidth="1"/>
    <col min="768" max="768" width="8.1640625" customWidth="1"/>
    <col min="769" max="769" width="34" bestFit="1" customWidth="1"/>
    <col min="1018" max="1018" width="11.1640625" bestFit="1" customWidth="1"/>
    <col min="1019" max="1019" width="32.83203125" bestFit="1" customWidth="1"/>
    <col min="1020" max="1020" width="14.1640625" bestFit="1" customWidth="1"/>
    <col min="1021" max="1021" width="16.5" bestFit="1" customWidth="1"/>
    <col min="1022" max="1022" width="34.5" customWidth="1"/>
    <col min="1023" max="1023" width="31.5" bestFit="1" customWidth="1"/>
    <col min="1024" max="1024" width="8.1640625" customWidth="1"/>
    <col min="1025" max="1025" width="34" bestFit="1" customWidth="1"/>
    <col min="1274" max="1274" width="11.1640625" bestFit="1" customWidth="1"/>
    <col min="1275" max="1275" width="32.83203125" bestFit="1" customWidth="1"/>
    <col min="1276" max="1276" width="14.1640625" bestFit="1" customWidth="1"/>
    <col min="1277" max="1277" width="16.5" bestFit="1" customWidth="1"/>
    <col min="1278" max="1278" width="34.5" customWidth="1"/>
    <col min="1279" max="1279" width="31.5" bestFit="1" customWidth="1"/>
    <col min="1280" max="1280" width="8.1640625" customWidth="1"/>
    <col min="1281" max="1281" width="34" bestFit="1" customWidth="1"/>
    <col min="1530" max="1530" width="11.1640625" bestFit="1" customWidth="1"/>
    <col min="1531" max="1531" width="32.83203125" bestFit="1" customWidth="1"/>
    <col min="1532" max="1532" width="14.1640625" bestFit="1" customWidth="1"/>
    <col min="1533" max="1533" width="16.5" bestFit="1" customWidth="1"/>
    <col min="1534" max="1534" width="34.5" customWidth="1"/>
    <col min="1535" max="1535" width="31.5" bestFit="1" customWidth="1"/>
    <col min="1536" max="1536" width="8.1640625" customWidth="1"/>
    <col min="1537" max="1537" width="34" bestFit="1" customWidth="1"/>
    <col min="1786" max="1786" width="11.1640625" bestFit="1" customWidth="1"/>
    <col min="1787" max="1787" width="32.83203125" bestFit="1" customWidth="1"/>
    <col min="1788" max="1788" width="14.1640625" bestFit="1" customWidth="1"/>
    <col min="1789" max="1789" width="16.5" bestFit="1" customWidth="1"/>
    <col min="1790" max="1790" width="34.5" customWidth="1"/>
    <col min="1791" max="1791" width="31.5" bestFit="1" customWidth="1"/>
    <col min="1792" max="1792" width="8.1640625" customWidth="1"/>
    <col min="1793" max="1793" width="34" bestFit="1" customWidth="1"/>
    <col min="2042" max="2042" width="11.1640625" bestFit="1" customWidth="1"/>
    <col min="2043" max="2043" width="32.83203125" bestFit="1" customWidth="1"/>
    <col min="2044" max="2044" width="14.1640625" bestFit="1" customWidth="1"/>
    <col min="2045" max="2045" width="16.5" bestFit="1" customWidth="1"/>
    <col min="2046" max="2046" width="34.5" customWidth="1"/>
    <col min="2047" max="2047" width="31.5" bestFit="1" customWidth="1"/>
    <col min="2048" max="2048" width="8.1640625" customWidth="1"/>
    <col min="2049" max="2049" width="34" bestFit="1" customWidth="1"/>
    <col min="2298" max="2298" width="11.1640625" bestFit="1" customWidth="1"/>
    <col min="2299" max="2299" width="32.83203125" bestFit="1" customWidth="1"/>
    <col min="2300" max="2300" width="14.1640625" bestFit="1" customWidth="1"/>
    <col min="2301" max="2301" width="16.5" bestFit="1" customWidth="1"/>
    <col min="2302" max="2302" width="34.5" customWidth="1"/>
    <col min="2303" max="2303" width="31.5" bestFit="1" customWidth="1"/>
    <col min="2304" max="2304" width="8.1640625" customWidth="1"/>
    <col min="2305" max="2305" width="34" bestFit="1" customWidth="1"/>
    <col min="2554" max="2554" width="11.1640625" bestFit="1" customWidth="1"/>
    <col min="2555" max="2555" width="32.83203125" bestFit="1" customWidth="1"/>
    <col min="2556" max="2556" width="14.1640625" bestFit="1" customWidth="1"/>
    <col min="2557" max="2557" width="16.5" bestFit="1" customWidth="1"/>
    <col min="2558" max="2558" width="34.5" customWidth="1"/>
    <col min="2559" max="2559" width="31.5" bestFit="1" customWidth="1"/>
    <col min="2560" max="2560" width="8.1640625" customWidth="1"/>
    <col min="2561" max="2561" width="34" bestFit="1" customWidth="1"/>
    <col min="2810" max="2810" width="11.1640625" bestFit="1" customWidth="1"/>
    <col min="2811" max="2811" width="32.83203125" bestFit="1" customWidth="1"/>
    <col min="2812" max="2812" width="14.1640625" bestFit="1" customWidth="1"/>
    <col min="2813" max="2813" width="16.5" bestFit="1" customWidth="1"/>
    <col min="2814" max="2814" width="34.5" customWidth="1"/>
    <col min="2815" max="2815" width="31.5" bestFit="1" customWidth="1"/>
    <col min="2816" max="2816" width="8.1640625" customWidth="1"/>
    <col min="2817" max="2817" width="34" bestFit="1" customWidth="1"/>
    <col min="3066" max="3066" width="11.1640625" bestFit="1" customWidth="1"/>
    <col min="3067" max="3067" width="32.83203125" bestFit="1" customWidth="1"/>
    <col min="3068" max="3068" width="14.1640625" bestFit="1" customWidth="1"/>
    <col min="3069" max="3069" width="16.5" bestFit="1" customWidth="1"/>
    <col min="3070" max="3070" width="34.5" customWidth="1"/>
    <col min="3071" max="3071" width="31.5" bestFit="1" customWidth="1"/>
    <col min="3072" max="3072" width="8.1640625" customWidth="1"/>
    <col min="3073" max="3073" width="34" bestFit="1" customWidth="1"/>
    <col min="3322" max="3322" width="11.1640625" bestFit="1" customWidth="1"/>
    <col min="3323" max="3323" width="32.83203125" bestFit="1" customWidth="1"/>
    <col min="3324" max="3324" width="14.1640625" bestFit="1" customWidth="1"/>
    <col min="3325" max="3325" width="16.5" bestFit="1" customWidth="1"/>
    <col min="3326" max="3326" width="34.5" customWidth="1"/>
    <col min="3327" max="3327" width="31.5" bestFit="1" customWidth="1"/>
    <col min="3328" max="3328" width="8.1640625" customWidth="1"/>
    <col min="3329" max="3329" width="34" bestFit="1" customWidth="1"/>
    <col min="3578" max="3578" width="11.1640625" bestFit="1" customWidth="1"/>
    <col min="3579" max="3579" width="32.83203125" bestFit="1" customWidth="1"/>
    <col min="3580" max="3580" width="14.1640625" bestFit="1" customWidth="1"/>
    <col min="3581" max="3581" width="16.5" bestFit="1" customWidth="1"/>
    <col min="3582" max="3582" width="34.5" customWidth="1"/>
    <col min="3583" max="3583" width="31.5" bestFit="1" customWidth="1"/>
    <col min="3584" max="3584" width="8.1640625" customWidth="1"/>
    <col min="3585" max="3585" width="34" bestFit="1" customWidth="1"/>
    <col min="3834" max="3834" width="11.1640625" bestFit="1" customWidth="1"/>
    <col min="3835" max="3835" width="32.83203125" bestFit="1" customWidth="1"/>
    <col min="3836" max="3836" width="14.1640625" bestFit="1" customWidth="1"/>
    <col min="3837" max="3837" width="16.5" bestFit="1" customWidth="1"/>
    <col min="3838" max="3838" width="34.5" customWidth="1"/>
    <col min="3839" max="3839" width="31.5" bestFit="1" customWidth="1"/>
    <col min="3840" max="3840" width="8.1640625" customWidth="1"/>
    <col min="3841" max="3841" width="34" bestFit="1" customWidth="1"/>
    <col min="4090" max="4090" width="11.1640625" bestFit="1" customWidth="1"/>
    <col min="4091" max="4091" width="32.83203125" bestFit="1" customWidth="1"/>
    <col min="4092" max="4092" width="14.1640625" bestFit="1" customWidth="1"/>
    <col min="4093" max="4093" width="16.5" bestFit="1" customWidth="1"/>
    <col min="4094" max="4094" width="34.5" customWidth="1"/>
    <col min="4095" max="4095" width="31.5" bestFit="1" customWidth="1"/>
    <col min="4096" max="4096" width="8.1640625" customWidth="1"/>
    <col min="4097" max="4097" width="34" bestFit="1" customWidth="1"/>
    <col min="4346" max="4346" width="11.1640625" bestFit="1" customWidth="1"/>
    <col min="4347" max="4347" width="32.83203125" bestFit="1" customWidth="1"/>
    <col min="4348" max="4348" width="14.1640625" bestFit="1" customWidth="1"/>
    <col min="4349" max="4349" width="16.5" bestFit="1" customWidth="1"/>
    <col min="4350" max="4350" width="34.5" customWidth="1"/>
    <col min="4351" max="4351" width="31.5" bestFit="1" customWidth="1"/>
    <col min="4352" max="4352" width="8.1640625" customWidth="1"/>
    <col min="4353" max="4353" width="34" bestFit="1" customWidth="1"/>
    <col min="4602" max="4602" width="11.1640625" bestFit="1" customWidth="1"/>
    <col min="4603" max="4603" width="32.83203125" bestFit="1" customWidth="1"/>
    <col min="4604" max="4604" width="14.1640625" bestFit="1" customWidth="1"/>
    <col min="4605" max="4605" width="16.5" bestFit="1" customWidth="1"/>
    <col min="4606" max="4606" width="34.5" customWidth="1"/>
    <col min="4607" max="4607" width="31.5" bestFit="1" customWidth="1"/>
    <col min="4608" max="4608" width="8.1640625" customWidth="1"/>
    <col min="4609" max="4609" width="34" bestFit="1" customWidth="1"/>
    <col min="4858" max="4858" width="11.1640625" bestFit="1" customWidth="1"/>
    <col min="4859" max="4859" width="32.83203125" bestFit="1" customWidth="1"/>
    <col min="4860" max="4860" width="14.1640625" bestFit="1" customWidth="1"/>
    <col min="4861" max="4861" width="16.5" bestFit="1" customWidth="1"/>
    <col min="4862" max="4862" width="34.5" customWidth="1"/>
    <col min="4863" max="4863" width="31.5" bestFit="1" customWidth="1"/>
    <col min="4864" max="4864" width="8.1640625" customWidth="1"/>
    <col min="4865" max="4865" width="34" bestFit="1" customWidth="1"/>
    <col min="5114" max="5114" width="11.1640625" bestFit="1" customWidth="1"/>
    <col min="5115" max="5115" width="32.83203125" bestFit="1" customWidth="1"/>
    <col min="5116" max="5116" width="14.1640625" bestFit="1" customWidth="1"/>
    <col min="5117" max="5117" width="16.5" bestFit="1" customWidth="1"/>
    <col min="5118" max="5118" width="34.5" customWidth="1"/>
    <col min="5119" max="5119" width="31.5" bestFit="1" customWidth="1"/>
    <col min="5120" max="5120" width="8.1640625" customWidth="1"/>
    <col min="5121" max="5121" width="34" bestFit="1" customWidth="1"/>
    <col min="5370" max="5370" width="11.1640625" bestFit="1" customWidth="1"/>
    <col min="5371" max="5371" width="32.83203125" bestFit="1" customWidth="1"/>
    <col min="5372" max="5372" width="14.1640625" bestFit="1" customWidth="1"/>
    <col min="5373" max="5373" width="16.5" bestFit="1" customWidth="1"/>
    <col min="5374" max="5374" width="34.5" customWidth="1"/>
    <col min="5375" max="5375" width="31.5" bestFit="1" customWidth="1"/>
    <col min="5376" max="5376" width="8.1640625" customWidth="1"/>
    <col min="5377" max="5377" width="34" bestFit="1" customWidth="1"/>
    <col min="5626" max="5626" width="11.1640625" bestFit="1" customWidth="1"/>
    <col min="5627" max="5627" width="32.83203125" bestFit="1" customWidth="1"/>
    <col min="5628" max="5628" width="14.1640625" bestFit="1" customWidth="1"/>
    <col min="5629" max="5629" width="16.5" bestFit="1" customWidth="1"/>
    <col min="5630" max="5630" width="34.5" customWidth="1"/>
    <col min="5631" max="5631" width="31.5" bestFit="1" customWidth="1"/>
    <col min="5632" max="5632" width="8.1640625" customWidth="1"/>
    <col min="5633" max="5633" width="34" bestFit="1" customWidth="1"/>
    <col min="5882" max="5882" width="11.1640625" bestFit="1" customWidth="1"/>
    <col min="5883" max="5883" width="32.83203125" bestFit="1" customWidth="1"/>
    <col min="5884" max="5884" width="14.1640625" bestFit="1" customWidth="1"/>
    <col min="5885" max="5885" width="16.5" bestFit="1" customWidth="1"/>
    <col min="5886" max="5886" width="34.5" customWidth="1"/>
    <col min="5887" max="5887" width="31.5" bestFit="1" customWidth="1"/>
    <col min="5888" max="5888" width="8.1640625" customWidth="1"/>
    <col min="5889" max="5889" width="34" bestFit="1" customWidth="1"/>
    <col min="6138" max="6138" width="11.1640625" bestFit="1" customWidth="1"/>
    <col min="6139" max="6139" width="32.83203125" bestFit="1" customWidth="1"/>
    <col min="6140" max="6140" width="14.1640625" bestFit="1" customWidth="1"/>
    <col min="6141" max="6141" width="16.5" bestFit="1" customWidth="1"/>
    <col min="6142" max="6142" width="34.5" customWidth="1"/>
    <col min="6143" max="6143" width="31.5" bestFit="1" customWidth="1"/>
    <col min="6144" max="6144" width="8.1640625" customWidth="1"/>
    <col min="6145" max="6145" width="34" bestFit="1" customWidth="1"/>
    <col min="6394" max="6394" width="11.1640625" bestFit="1" customWidth="1"/>
    <col min="6395" max="6395" width="32.83203125" bestFit="1" customWidth="1"/>
    <col min="6396" max="6396" width="14.1640625" bestFit="1" customWidth="1"/>
    <col min="6397" max="6397" width="16.5" bestFit="1" customWidth="1"/>
    <col min="6398" max="6398" width="34.5" customWidth="1"/>
    <col min="6399" max="6399" width="31.5" bestFit="1" customWidth="1"/>
    <col min="6400" max="6400" width="8.1640625" customWidth="1"/>
    <col min="6401" max="6401" width="34" bestFit="1" customWidth="1"/>
    <col min="6650" max="6650" width="11.1640625" bestFit="1" customWidth="1"/>
    <col min="6651" max="6651" width="32.83203125" bestFit="1" customWidth="1"/>
    <col min="6652" max="6652" width="14.1640625" bestFit="1" customWidth="1"/>
    <col min="6653" max="6653" width="16.5" bestFit="1" customWidth="1"/>
    <col min="6654" max="6654" width="34.5" customWidth="1"/>
    <col min="6655" max="6655" width="31.5" bestFit="1" customWidth="1"/>
    <col min="6656" max="6656" width="8.1640625" customWidth="1"/>
    <col min="6657" max="6657" width="34" bestFit="1" customWidth="1"/>
    <col min="6906" max="6906" width="11.1640625" bestFit="1" customWidth="1"/>
    <col min="6907" max="6907" width="32.83203125" bestFit="1" customWidth="1"/>
    <col min="6908" max="6908" width="14.1640625" bestFit="1" customWidth="1"/>
    <col min="6909" max="6909" width="16.5" bestFit="1" customWidth="1"/>
    <col min="6910" max="6910" width="34.5" customWidth="1"/>
    <col min="6911" max="6911" width="31.5" bestFit="1" customWidth="1"/>
    <col min="6912" max="6912" width="8.1640625" customWidth="1"/>
    <col min="6913" max="6913" width="34" bestFit="1" customWidth="1"/>
    <col min="7162" max="7162" width="11.1640625" bestFit="1" customWidth="1"/>
    <col min="7163" max="7163" width="32.83203125" bestFit="1" customWidth="1"/>
    <col min="7164" max="7164" width="14.1640625" bestFit="1" customWidth="1"/>
    <col min="7165" max="7165" width="16.5" bestFit="1" customWidth="1"/>
    <col min="7166" max="7166" width="34.5" customWidth="1"/>
    <col min="7167" max="7167" width="31.5" bestFit="1" customWidth="1"/>
    <col min="7168" max="7168" width="8.1640625" customWidth="1"/>
    <col min="7169" max="7169" width="34" bestFit="1" customWidth="1"/>
    <col min="7418" max="7418" width="11.1640625" bestFit="1" customWidth="1"/>
    <col min="7419" max="7419" width="32.83203125" bestFit="1" customWidth="1"/>
    <col min="7420" max="7420" width="14.1640625" bestFit="1" customWidth="1"/>
    <col min="7421" max="7421" width="16.5" bestFit="1" customWidth="1"/>
    <col min="7422" max="7422" width="34.5" customWidth="1"/>
    <col min="7423" max="7423" width="31.5" bestFit="1" customWidth="1"/>
    <col min="7424" max="7424" width="8.1640625" customWidth="1"/>
    <col min="7425" max="7425" width="34" bestFit="1" customWidth="1"/>
    <col min="7674" max="7674" width="11.1640625" bestFit="1" customWidth="1"/>
    <col min="7675" max="7675" width="32.83203125" bestFit="1" customWidth="1"/>
    <col min="7676" max="7676" width="14.1640625" bestFit="1" customWidth="1"/>
    <col min="7677" max="7677" width="16.5" bestFit="1" customWidth="1"/>
    <col min="7678" max="7678" width="34.5" customWidth="1"/>
    <col min="7679" max="7679" width="31.5" bestFit="1" customWidth="1"/>
    <col min="7680" max="7680" width="8.1640625" customWidth="1"/>
    <col min="7681" max="7681" width="34" bestFit="1" customWidth="1"/>
    <col min="7930" max="7930" width="11.1640625" bestFit="1" customWidth="1"/>
    <col min="7931" max="7931" width="32.83203125" bestFit="1" customWidth="1"/>
    <col min="7932" max="7932" width="14.1640625" bestFit="1" customWidth="1"/>
    <col min="7933" max="7933" width="16.5" bestFit="1" customWidth="1"/>
    <col min="7934" max="7934" width="34.5" customWidth="1"/>
    <col min="7935" max="7935" width="31.5" bestFit="1" customWidth="1"/>
    <col min="7936" max="7936" width="8.1640625" customWidth="1"/>
    <col min="7937" max="7937" width="34" bestFit="1" customWidth="1"/>
    <col min="8186" max="8186" width="11.1640625" bestFit="1" customWidth="1"/>
    <col min="8187" max="8187" width="32.83203125" bestFit="1" customWidth="1"/>
    <col min="8188" max="8188" width="14.1640625" bestFit="1" customWidth="1"/>
    <col min="8189" max="8189" width="16.5" bestFit="1" customWidth="1"/>
    <col min="8190" max="8190" width="34.5" customWidth="1"/>
    <col min="8191" max="8191" width="31.5" bestFit="1" customWidth="1"/>
    <col min="8192" max="8192" width="8.1640625" customWidth="1"/>
    <col min="8193" max="8193" width="34" bestFit="1" customWidth="1"/>
    <col min="8442" max="8442" width="11.1640625" bestFit="1" customWidth="1"/>
    <col min="8443" max="8443" width="32.83203125" bestFit="1" customWidth="1"/>
    <col min="8444" max="8444" width="14.1640625" bestFit="1" customWidth="1"/>
    <col min="8445" max="8445" width="16.5" bestFit="1" customWidth="1"/>
    <col min="8446" max="8446" width="34.5" customWidth="1"/>
    <col min="8447" max="8447" width="31.5" bestFit="1" customWidth="1"/>
    <col min="8448" max="8448" width="8.1640625" customWidth="1"/>
    <col min="8449" max="8449" width="34" bestFit="1" customWidth="1"/>
    <col min="8698" max="8698" width="11.1640625" bestFit="1" customWidth="1"/>
    <col min="8699" max="8699" width="32.83203125" bestFit="1" customWidth="1"/>
    <col min="8700" max="8700" width="14.1640625" bestFit="1" customWidth="1"/>
    <col min="8701" max="8701" width="16.5" bestFit="1" customWidth="1"/>
    <col min="8702" max="8702" width="34.5" customWidth="1"/>
    <col min="8703" max="8703" width="31.5" bestFit="1" customWidth="1"/>
    <col min="8704" max="8704" width="8.1640625" customWidth="1"/>
    <col min="8705" max="8705" width="34" bestFit="1" customWidth="1"/>
    <col min="8954" max="8954" width="11.1640625" bestFit="1" customWidth="1"/>
    <col min="8955" max="8955" width="32.83203125" bestFit="1" customWidth="1"/>
    <col min="8956" max="8956" width="14.1640625" bestFit="1" customWidth="1"/>
    <col min="8957" max="8957" width="16.5" bestFit="1" customWidth="1"/>
    <col min="8958" max="8958" width="34.5" customWidth="1"/>
    <col min="8959" max="8959" width="31.5" bestFit="1" customWidth="1"/>
    <col min="8960" max="8960" width="8.1640625" customWidth="1"/>
    <col min="8961" max="8961" width="34" bestFit="1" customWidth="1"/>
    <col min="9210" max="9210" width="11.1640625" bestFit="1" customWidth="1"/>
    <col min="9211" max="9211" width="32.83203125" bestFit="1" customWidth="1"/>
    <col min="9212" max="9212" width="14.1640625" bestFit="1" customWidth="1"/>
    <col min="9213" max="9213" width="16.5" bestFit="1" customWidth="1"/>
    <col min="9214" max="9214" width="34.5" customWidth="1"/>
    <col min="9215" max="9215" width="31.5" bestFit="1" customWidth="1"/>
    <col min="9216" max="9216" width="8.1640625" customWidth="1"/>
    <col min="9217" max="9217" width="34" bestFit="1" customWidth="1"/>
    <col min="9466" max="9466" width="11.1640625" bestFit="1" customWidth="1"/>
    <col min="9467" max="9467" width="32.83203125" bestFit="1" customWidth="1"/>
    <col min="9468" max="9468" width="14.1640625" bestFit="1" customWidth="1"/>
    <col min="9469" max="9469" width="16.5" bestFit="1" customWidth="1"/>
    <col min="9470" max="9470" width="34.5" customWidth="1"/>
    <col min="9471" max="9471" width="31.5" bestFit="1" customWidth="1"/>
    <col min="9472" max="9472" width="8.1640625" customWidth="1"/>
    <col min="9473" max="9473" width="34" bestFit="1" customWidth="1"/>
    <col min="9722" max="9722" width="11.1640625" bestFit="1" customWidth="1"/>
    <col min="9723" max="9723" width="32.83203125" bestFit="1" customWidth="1"/>
    <col min="9724" max="9724" width="14.1640625" bestFit="1" customWidth="1"/>
    <col min="9725" max="9725" width="16.5" bestFit="1" customWidth="1"/>
    <col min="9726" max="9726" width="34.5" customWidth="1"/>
    <col min="9727" max="9727" width="31.5" bestFit="1" customWidth="1"/>
    <col min="9728" max="9728" width="8.1640625" customWidth="1"/>
    <col min="9729" max="9729" width="34" bestFit="1" customWidth="1"/>
    <col min="9978" max="9978" width="11.1640625" bestFit="1" customWidth="1"/>
    <col min="9979" max="9979" width="32.83203125" bestFit="1" customWidth="1"/>
    <col min="9980" max="9980" width="14.1640625" bestFit="1" customWidth="1"/>
    <col min="9981" max="9981" width="16.5" bestFit="1" customWidth="1"/>
    <col min="9982" max="9982" width="34.5" customWidth="1"/>
    <col min="9983" max="9983" width="31.5" bestFit="1" customWidth="1"/>
    <col min="9984" max="9984" width="8.1640625" customWidth="1"/>
    <col min="9985" max="9985" width="34" bestFit="1" customWidth="1"/>
    <col min="10234" max="10234" width="11.1640625" bestFit="1" customWidth="1"/>
    <col min="10235" max="10235" width="32.83203125" bestFit="1" customWidth="1"/>
    <col min="10236" max="10236" width="14.1640625" bestFit="1" customWidth="1"/>
    <col min="10237" max="10237" width="16.5" bestFit="1" customWidth="1"/>
    <col min="10238" max="10238" width="34.5" customWidth="1"/>
    <col min="10239" max="10239" width="31.5" bestFit="1" customWidth="1"/>
    <col min="10240" max="10240" width="8.1640625" customWidth="1"/>
    <col min="10241" max="10241" width="34" bestFit="1" customWidth="1"/>
    <col min="10490" max="10490" width="11.1640625" bestFit="1" customWidth="1"/>
    <col min="10491" max="10491" width="32.83203125" bestFit="1" customWidth="1"/>
    <col min="10492" max="10492" width="14.1640625" bestFit="1" customWidth="1"/>
    <col min="10493" max="10493" width="16.5" bestFit="1" customWidth="1"/>
    <col min="10494" max="10494" width="34.5" customWidth="1"/>
    <col min="10495" max="10495" width="31.5" bestFit="1" customWidth="1"/>
    <col min="10496" max="10496" width="8.1640625" customWidth="1"/>
    <col min="10497" max="10497" width="34" bestFit="1" customWidth="1"/>
    <col min="10746" max="10746" width="11.1640625" bestFit="1" customWidth="1"/>
    <col min="10747" max="10747" width="32.83203125" bestFit="1" customWidth="1"/>
    <col min="10748" max="10748" width="14.1640625" bestFit="1" customWidth="1"/>
    <col min="10749" max="10749" width="16.5" bestFit="1" customWidth="1"/>
    <col min="10750" max="10750" width="34.5" customWidth="1"/>
    <col min="10751" max="10751" width="31.5" bestFit="1" customWidth="1"/>
    <col min="10752" max="10752" width="8.1640625" customWidth="1"/>
    <col min="10753" max="10753" width="34" bestFit="1" customWidth="1"/>
    <col min="11002" max="11002" width="11.1640625" bestFit="1" customWidth="1"/>
    <col min="11003" max="11003" width="32.83203125" bestFit="1" customWidth="1"/>
    <col min="11004" max="11004" width="14.1640625" bestFit="1" customWidth="1"/>
    <col min="11005" max="11005" width="16.5" bestFit="1" customWidth="1"/>
    <col min="11006" max="11006" width="34.5" customWidth="1"/>
    <col min="11007" max="11007" width="31.5" bestFit="1" customWidth="1"/>
    <col min="11008" max="11008" width="8.1640625" customWidth="1"/>
    <col min="11009" max="11009" width="34" bestFit="1" customWidth="1"/>
    <col min="11258" max="11258" width="11.1640625" bestFit="1" customWidth="1"/>
    <col min="11259" max="11259" width="32.83203125" bestFit="1" customWidth="1"/>
    <col min="11260" max="11260" width="14.1640625" bestFit="1" customWidth="1"/>
    <col min="11261" max="11261" width="16.5" bestFit="1" customWidth="1"/>
    <col min="11262" max="11262" width="34.5" customWidth="1"/>
    <col min="11263" max="11263" width="31.5" bestFit="1" customWidth="1"/>
    <col min="11264" max="11264" width="8.1640625" customWidth="1"/>
    <col min="11265" max="11265" width="34" bestFit="1" customWidth="1"/>
    <col min="11514" max="11514" width="11.1640625" bestFit="1" customWidth="1"/>
    <col min="11515" max="11515" width="32.83203125" bestFit="1" customWidth="1"/>
    <col min="11516" max="11516" width="14.1640625" bestFit="1" customWidth="1"/>
    <col min="11517" max="11517" width="16.5" bestFit="1" customWidth="1"/>
    <col min="11518" max="11518" width="34.5" customWidth="1"/>
    <col min="11519" max="11519" width="31.5" bestFit="1" customWidth="1"/>
    <col min="11520" max="11520" width="8.1640625" customWidth="1"/>
    <col min="11521" max="11521" width="34" bestFit="1" customWidth="1"/>
    <col min="11770" max="11770" width="11.1640625" bestFit="1" customWidth="1"/>
    <col min="11771" max="11771" width="32.83203125" bestFit="1" customWidth="1"/>
    <col min="11772" max="11772" width="14.1640625" bestFit="1" customWidth="1"/>
    <col min="11773" max="11773" width="16.5" bestFit="1" customWidth="1"/>
    <col min="11774" max="11774" width="34.5" customWidth="1"/>
    <col min="11775" max="11775" width="31.5" bestFit="1" customWidth="1"/>
    <col min="11776" max="11776" width="8.1640625" customWidth="1"/>
    <col min="11777" max="11777" width="34" bestFit="1" customWidth="1"/>
    <col min="12026" max="12026" width="11.1640625" bestFit="1" customWidth="1"/>
    <col min="12027" max="12027" width="32.83203125" bestFit="1" customWidth="1"/>
    <col min="12028" max="12028" width="14.1640625" bestFit="1" customWidth="1"/>
    <col min="12029" max="12029" width="16.5" bestFit="1" customWidth="1"/>
    <col min="12030" max="12030" width="34.5" customWidth="1"/>
    <col min="12031" max="12031" width="31.5" bestFit="1" customWidth="1"/>
    <col min="12032" max="12032" width="8.1640625" customWidth="1"/>
    <col min="12033" max="12033" width="34" bestFit="1" customWidth="1"/>
    <col min="12282" max="12282" width="11.1640625" bestFit="1" customWidth="1"/>
    <col min="12283" max="12283" width="32.83203125" bestFit="1" customWidth="1"/>
    <col min="12284" max="12284" width="14.1640625" bestFit="1" customWidth="1"/>
    <col min="12285" max="12285" width="16.5" bestFit="1" customWidth="1"/>
    <col min="12286" max="12286" width="34.5" customWidth="1"/>
    <col min="12287" max="12287" width="31.5" bestFit="1" customWidth="1"/>
    <col min="12288" max="12288" width="8.1640625" customWidth="1"/>
    <col min="12289" max="12289" width="34" bestFit="1" customWidth="1"/>
    <col min="12538" max="12538" width="11.1640625" bestFit="1" customWidth="1"/>
    <col min="12539" max="12539" width="32.83203125" bestFit="1" customWidth="1"/>
    <col min="12540" max="12540" width="14.1640625" bestFit="1" customWidth="1"/>
    <col min="12541" max="12541" width="16.5" bestFit="1" customWidth="1"/>
    <col min="12542" max="12542" width="34.5" customWidth="1"/>
    <col min="12543" max="12543" width="31.5" bestFit="1" customWidth="1"/>
    <col min="12544" max="12544" width="8.1640625" customWidth="1"/>
    <col min="12545" max="12545" width="34" bestFit="1" customWidth="1"/>
    <col min="12794" max="12794" width="11.1640625" bestFit="1" customWidth="1"/>
    <col min="12795" max="12795" width="32.83203125" bestFit="1" customWidth="1"/>
    <col min="12796" max="12796" width="14.1640625" bestFit="1" customWidth="1"/>
    <col min="12797" max="12797" width="16.5" bestFit="1" customWidth="1"/>
    <col min="12798" max="12798" width="34.5" customWidth="1"/>
    <col min="12799" max="12799" width="31.5" bestFit="1" customWidth="1"/>
    <col min="12800" max="12800" width="8.1640625" customWidth="1"/>
    <col min="12801" max="12801" width="34" bestFit="1" customWidth="1"/>
    <col min="13050" max="13050" width="11.1640625" bestFit="1" customWidth="1"/>
    <col min="13051" max="13051" width="32.83203125" bestFit="1" customWidth="1"/>
    <col min="13052" max="13052" width="14.1640625" bestFit="1" customWidth="1"/>
    <col min="13053" max="13053" width="16.5" bestFit="1" customWidth="1"/>
    <col min="13054" max="13054" width="34.5" customWidth="1"/>
    <col min="13055" max="13055" width="31.5" bestFit="1" customWidth="1"/>
    <col min="13056" max="13056" width="8.1640625" customWidth="1"/>
    <col min="13057" max="13057" width="34" bestFit="1" customWidth="1"/>
    <col min="13306" max="13306" width="11.1640625" bestFit="1" customWidth="1"/>
    <col min="13307" max="13307" width="32.83203125" bestFit="1" customWidth="1"/>
    <col min="13308" max="13308" width="14.1640625" bestFit="1" customWidth="1"/>
    <col min="13309" max="13309" width="16.5" bestFit="1" customWidth="1"/>
    <col min="13310" max="13310" width="34.5" customWidth="1"/>
    <col min="13311" max="13311" width="31.5" bestFit="1" customWidth="1"/>
    <col min="13312" max="13312" width="8.1640625" customWidth="1"/>
    <col min="13313" max="13313" width="34" bestFit="1" customWidth="1"/>
    <col min="13562" max="13562" width="11.1640625" bestFit="1" customWidth="1"/>
    <col min="13563" max="13563" width="32.83203125" bestFit="1" customWidth="1"/>
    <col min="13564" max="13564" width="14.1640625" bestFit="1" customWidth="1"/>
    <col min="13565" max="13565" width="16.5" bestFit="1" customWidth="1"/>
    <col min="13566" max="13566" width="34.5" customWidth="1"/>
    <col min="13567" max="13567" width="31.5" bestFit="1" customWidth="1"/>
    <col min="13568" max="13568" width="8.1640625" customWidth="1"/>
    <col min="13569" max="13569" width="34" bestFit="1" customWidth="1"/>
    <col min="13818" max="13818" width="11.1640625" bestFit="1" customWidth="1"/>
    <col min="13819" max="13819" width="32.83203125" bestFit="1" customWidth="1"/>
    <col min="13820" max="13820" width="14.1640625" bestFit="1" customWidth="1"/>
    <col min="13821" max="13821" width="16.5" bestFit="1" customWidth="1"/>
    <col min="13822" max="13822" width="34.5" customWidth="1"/>
    <col min="13823" max="13823" width="31.5" bestFit="1" customWidth="1"/>
    <col min="13824" max="13824" width="8.1640625" customWidth="1"/>
    <col min="13825" max="13825" width="34" bestFit="1" customWidth="1"/>
    <col min="14074" max="14074" width="11.1640625" bestFit="1" customWidth="1"/>
    <col min="14075" max="14075" width="32.83203125" bestFit="1" customWidth="1"/>
    <col min="14076" max="14076" width="14.1640625" bestFit="1" customWidth="1"/>
    <col min="14077" max="14077" width="16.5" bestFit="1" customWidth="1"/>
    <col min="14078" max="14078" width="34.5" customWidth="1"/>
    <col min="14079" max="14079" width="31.5" bestFit="1" customWidth="1"/>
    <col min="14080" max="14080" width="8.1640625" customWidth="1"/>
    <col min="14081" max="14081" width="34" bestFit="1" customWidth="1"/>
    <col min="14330" max="14330" width="11.1640625" bestFit="1" customWidth="1"/>
    <col min="14331" max="14331" width="32.83203125" bestFit="1" customWidth="1"/>
    <col min="14332" max="14332" width="14.1640625" bestFit="1" customWidth="1"/>
    <col min="14333" max="14333" width="16.5" bestFit="1" customWidth="1"/>
    <col min="14334" max="14334" width="34.5" customWidth="1"/>
    <col min="14335" max="14335" width="31.5" bestFit="1" customWidth="1"/>
    <col min="14336" max="14336" width="8.1640625" customWidth="1"/>
    <col min="14337" max="14337" width="34" bestFit="1" customWidth="1"/>
    <col min="14586" max="14586" width="11.1640625" bestFit="1" customWidth="1"/>
    <col min="14587" max="14587" width="32.83203125" bestFit="1" customWidth="1"/>
    <col min="14588" max="14588" width="14.1640625" bestFit="1" customWidth="1"/>
    <col min="14589" max="14589" width="16.5" bestFit="1" customWidth="1"/>
    <col min="14590" max="14590" width="34.5" customWidth="1"/>
    <col min="14591" max="14591" width="31.5" bestFit="1" customWidth="1"/>
    <col min="14592" max="14592" width="8.1640625" customWidth="1"/>
    <col min="14593" max="14593" width="34" bestFit="1" customWidth="1"/>
    <col min="14842" max="14842" width="11.1640625" bestFit="1" customWidth="1"/>
    <col min="14843" max="14843" width="32.83203125" bestFit="1" customWidth="1"/>
    <col min="14844" max="14844" width="14.1640625" bestFit="1" customWidth="1"/>
    <col min="14845" max="14845" width="16.5" bestFit="1" customWidth="1"/>
    <col min="14846" max="14846" width="34.5" customWidth="1"/>
    <col min="14847" max="14847" width="31.5" bestFit="1" customWidth="1"/>
    <col min="14848" max="14848" width="8.1640625" customWidth="1"/>
    <col min="14849" max="14849" width="34" bestFit="1" customWidth="1"/>
    <col min="15098" max="15098" width="11.1640625" bestFit="1" customWidth="1"/>
    <col min="15099" max="15099" width="32.83203125" bestFit="1" customWidth="1"/>
    <col min="15100" max="15100" width="14.1640625" bestFit="1" customWidth="1"/>
    <col min="15101" max="15101" width="16.5" bestFit="1" customWidth="1"/>
    <col min="15102" max="15102" width="34.5" customWidth="1"/>
    <col min="15103" max="15103" width="31.5" bestFit="1" customWidth="1"/>
    <col min="15104" max="15104" width="8.1640625" customWidth="1"/>
    <col min="15105" max="15105" width="34" bestFit="1" customWidth="1"/>
    <col min="15354" max="15354" width="11.1640625" bestFit="1" customWidth="1"/>
    <col min="15355" max="15355" width="32.83203125" bestFit="1" customWidth="1"/>
    <col min="15356" max="15356" width="14.1640625" bestFit="1" customWidth="1"/>
    <col min="15357" max="15357" width="16.5" bestFit="1" customWidth="1"/>
    <col min="15358" max="15358" width="34.5" customWidth="1"/>
    <col min="15359" max="15359" width="31.5" bestFit="1" customWidth="1"/>
    <col min="15360" max="15360" width="8.1640625" customWidth="1"/>
    <col min="15361" max="15361" width="34" bestFit="1" customWidth="1"/>
    <col min="15610" max="15610" width="11.1640625" bestFit="1" customWidth="1"/>
    <col min="15611" max="15611" width="32.83203125" bestFit="1" customWidth="1"/>
    <col min="15612" max="15612" width="14.1640625" bestFit="1" customWidth="1"/>
    <col min="15613" max="15613" width="16.5" bestFit="1" customWidth="1"/>
    <col min="15614" max="15614" width="34.5" customWidth="1"/>
    <col min="15615" max="15615" width="31.5" bestFit="1" customWidth="1"/>
    <col min="15616" max="15616" width="8.1640625" customWidth="1"/>
    <col min="15617" max="15617" width="34" bestFit="1" customWidth="1"/>
    <col min="15866" max="15866" width="11.1640625" bestFit="1" customWidth="1"/>
    <col min="15867" max="15867" width="32.83203125" bestFit="1" customWidth="1"/>
    <col min="15868" max="15868" width="14.1640625" bestFit="1" customWidth="1"/>
    <col min="15869" max="15869" width="16.5" bestFit="1" customWidth="1"/>
    <col min="15870" max="15870" width="34.5" customWidth="1"/>
    <col min="15871" max="15871" width="31.5" bestFit="1" customWidth="1"/>
    <col min="15872" max="15872" width="8.1640625" customWidth="1"/>
    <col min="15873" max="15873" width="34" bestFit="1" customWidth="1"/>
    <col min="16122" max="16122" width="11.1640625" bestFit="1" customWidth="1"/>
    <col min="16123" max="16123" width="32.83203125" bestFit="1" customWidth="1"/>
    <col min="16124" max="16124" width="14.1640625" bestFit="1" customWidth="1"/>
    <col min="16125" max="16125" width="16.5" bestFit="1" customWidth="1"/>
    <col min="16126" max="16126" width="34.5" customWidth="1"/>
    <col min="16127" max="16127" width="31.5" bestFit="1" customWidth="1"/>
    <col min="16128" max="16128" width="8.1640625" customWidth="1"/>
    <col min="16129" max="16129" width="34" bestFit="1" customWidth="1"/>
  </cols>
  <sheetData>
    <row r="1" spans="1:8" s="178" customFormat="1" ht="27" customHeight="1" x14ac:dyDescent="0.15">
      <c r="A1" s="569" t="s">
        <v>198</v>
      </c>
      <c r="B1" s="569"/>
      <c r="C1" s="569"/>
      <c r="D1" s="569"/>
      <c r="E1" s="569"/>
      <c r="F1" s="569"/>
      <c r="G1" s="569"/>
      <c r="H1" s="569"/>
    </row>
    <row r="2" spans="1:8" s="178" customFormat="1" ht="6" customHeight="1" thickBot="1" x14ac:dyDescent="0.2">
      <c r="A2" s="464"/>
      <c r="B2" s="464"/>
      <c r="C2" s="464"/>
      <c r="D2" s="529"/>
      <c r="E2" s="530"/>
      <c r="F2" s="464"/>
      <c r="G2" s="464"/>
      <c r="H2" s="465"/>
    </row>
    <row r="3" spans="1:8" s="178" customFormat="1" ht="22" customHeight="1" thickBot="1" x14ac:dyDescent="0.2">
      <c r="A3" s="464"/>
      <c r="B3" s="514"/>
      <c r="C3" s="577" t="s">
        <v>183</v>
      </c>
      <c r="D3" s="578"/>
      <c r="E3" s="515"/>
      <c r="F3" s="575" t="s">
        <v>184</v>
      </c>
      <c r="G3" s="576"/>
      <c r="H3" s="516"/>
    </row>
    <row r="4" spans="1:8" s="178" customFormat="1" ht="6" customHeight="1" thickBot="1" x14ac:dyDescent="0.2">
      <c r="A4" s="464"/>
      <c r="B4" s="517"/>
      <c r="C4" s="517"/>
      <c r="D4" s="518"/>
      <c r="E4" s="519"/>
      <c r="F4" s="517"/>
      <c r="G4" s="517"/>
      <c r="H4" s="516"/>
    </row>
    <row r="5" spans="1:8" s="178" customFormat="1" ht="23" customHeight="1" thickBot="1" x14ac:dyDescent="0.2">
      <c r="A5" s="464"/>
      <c r="B5" s="514"/>
      <c r="C5" s="577" t="s">
        <v>185</v>
      </c>
      <c r="D5" s="578"/>
      <c r="E5" s="514"/>
      <c r="F5" s="573" t="s">
        <v>186</v>
      </c>
      <c r="G5" s="574"/>
      <c r="H5" s="516"/>
    </row>
    <row r="6" spans="1:8" s="178" customFormat="1" ht="6" customHeight="1" x14ac:dyDescent="0.15">
      <c r="A6" s="464"/>
      <c r="B6" s="464"/>
      <c r="C6" s="464"/>
      <c r="D6" s="503"/>
      <c r="E6" s="531"/>
      <c r="F6" s="464"/>
      <c r="G6" s="464"/>
      <c r="H6" s="465"/>
    </row>
    <row r="7" spans="1:8" s="179" customFormat="1" ht="16" customHeight="1" x14ac:dyDescent="0.15">
      <c r="A7" s="570" t="s">
        <v>43</v>
      </c>
      <c r="B7" s="571" t="s">
        <v>71</v>
      </c>
      <c r="C7" s="204" t="s">
        <v>72</v>
      </c>
      <c r="D7" s="570" t="s">
        <v>45</v>
      </c>
      <c r="E7" s="572" t="s">
        <v>46</v>
      </c>
      <c r="F7" s="211" t="s">
        <v>44</v>
      </c>
      <c r="G7" s="211" t="s">
        <v>74</v>
      </c>
      <c r="H7" s="572" t="s">
        <v>47</v>
      </c>
    </row>
    <row r="8" spans="1:8" s="179" customFormat="1" ht="16" customHeight="1" thickBot="1" x14ac:dyDescent="0.2">
      <c r="A8" s="570"/>
      <c r="B8" s="571"/>
      <c r="C8" s="205" t="s">
        <v>73</v>
      </c>
      <c r="D8" s="570"/>
      <c r="E8" s="572"/>
      <c r="F8" s="212" t="s">
        <v>48</v>
      </c>
      <c r="G8" s="212" t="s">
        <v>5</v>
      </c>
      <c r="H8" s="572"/>
    </row>
    <row r="9" spans="1:8" s="178" customFormat="1" ht="16.5" customHeight="1" x14ac:dyDescent="0.15">
      <c r="A9" s="226" t="s">
        <v>117</v>
      </c>
      <c r="B9" s="558"/>
      <c r="C9" s="559"/>
      <c r="D9" s="560"/>
      <c r="E9" s="227"/>
      <c r="F9" s="559"/>
      <c r="G9" s="559"/>
      <c r="H9" s="561"/>
    </row>
    <row r="10" spans="1:8" ht="15" customHeight="1" x14ac:dyDescent="0.15">
      <c r="A10" s="423">
        <v>45396</v>
      </c>
      <c r="B10" s="424" t="s">
        <v>36</v>
      </c>
      <c r="C10" s="425" t="s">
        <v>49</v>
      </c>
      <c r="D10" s="426" t="s">
        <v>50</v>
      </c>
      <c r="E10" s="427" t="s">
        <v>51</v>
      </c>
      <c r="F10" s="427" t="s">
        <v>48</v>
      </c>
      <c r="G10" s="428" t="s">
        <v>5</v>
      </c>
      <c r="H10" s="562" t="s">
        <v>187</v>
      </c>
    </row>
    <row r="11" spans="1:8" ht="15" customHeight="1" x14ac:dyDescent="0.15">
      <c r="A11" s="423">
        <v>45423</v>
      </c>
      <c r="B11" s="424" t="s">
        <v>203</v>
      </c>
      <c r="C11" s="425" t="s">
        <v>49</v>
      </c>
      <c r="D11" s="426" t="s">
        <v>118</v>
      </c>
      <c r="E11" s="427" t="s">
        <v>119</v>
      </c>
      <c r="F11" s="427" t="s">
        <v>48</v>
      </c>
      <c r="G11" s="428" t="s">
        <v>5</v>
      </c>
      <c r="H11" s="562" t="s">
        <v>187</v>
      </c>
    </row>
    <row r="12" spans="1:8" ht="15" customHeight="1" x14ac:dyDescent="0.15">
      <c r="A12" s="448">
        <v>45431</v>
      </c>
      <c r="B12" s="424" t="s">
        <v>176</v>
      </c>
      <c r="C12" s="425" t="s">
        <v>49</v>
      </c>
      <c r="D12" s="426" t="s">
        <v>175</v>
      </c>
      <c r="E12" s="427" t="s">
        <v>174</v>
      </c>
      <c r="F12" s="427" t="s">
        <v>48</v>
      </c>
      <c r="G12" s="428" t="s">
        <v>5</v>
      </c>
      <c r="H12" s="506" t="s">
        <v>173</v>
      </c>
    </row>
    <row r="13" spans="1:8" ht="15" customHeight="1" x14ac:dyDescent="0.15">
      <c r="A13" s="448">
        <v>45536</v>
      </c>
      <c r="B13" s="424" t="s">
        <v>120</v>
      </c>
      <c r="C13" s="425" t="s">
        <v>49</v>
      </c>
      <c r="D13" s="426" t="s">
        <v>50</v>
      </c>
      <c r="E13" s="427" t="s">
        <v>51</v>
      </c>
      <c r="F13" s="427" t="s">
        <v>48</v>
      </c>
      <c r="G13" s="428" t="s">
        <v>5</v>
      </c>
      <c r="H13" s="506" t="s">
        <v>173</v>
      </c>
    </row>
    <row r="14" spans="1:8" ht="6" customHeight="1" thickBot="1" x14ac:dyDescent="0.2">
      <c r="A14" s="228"/>
      <c r="B14" s="229"/>
      <c r="C14" s="230"/>
      <c r="D14" s="231"/>
      <c r="E14" s="232"/>
      <c r="F14" s="232"/>
      <c r="G14" s="230"/>
      <c r="H14" s="382"/>
    </row>
    <row r="15" spans="1:8" ht="15" customHeight="1" thickBot="1" x14ac:dyDescent="0.2">
      <c r="A15" s="180"/>
      <c r="B15" s="181"/>
      <c r="C15" s="70"/>
      <c r="D15" s="185"/>
      <c r="E15" s="64"/>
      <c r="F15" s="64"/>
      <c r="G15" s="64"/>
      <c r="H15" s="64"/>
    </row>
    <row r="16" spans="1:8" ht="16.5" customHeight="1" x14ac:dyDescent="0.15">
      <c r="A16" s="186" t="s">
        <v>52</v>
      </c>
      <c r="B16" s="187"/>
      <c r="C16" s="206"/>
      <c r="D16" s="188"/>
      <c r="E16" s="189"/>
      <c r="F16" s="206"/>
      <c r="G16" s="383"/>
      <c r="H16" s="384"/>
    </row>
    <row r="17" spans="1:8" ht="15" customHeight="1" x14ac:dyDescent="0.15">
      <c r="A17" s="396">
        <v>45452</v>
      </c>
      <c r="B17" s="429" t="s">
        <v>227</v>
      </c>
      <c r="C17" s="453" t="s">
        <v>49</v>
      </c>
      <c r="D17" s="454" t="s">
        <v>125</v>
      </c>
      <c r="E17" s="452" t="s">
        <v>54</v>
      </c>
      <c r="F17" s="452" t="s">
        <v>48</v>
      </c>
      <c r="G17" s="453" t="s">
        <v>5</v>
      </c>
      <c r="H17" s="398" t="s">
        <v>173</v>
      </c>
    </row>
    <row r="18" spans="1:8" ht="15" customHeight="1" x14ac:dyDescent="0.15">
      <c r="A18" s="396">
        <v>45465</v>
      </c>
      <c r="B18" s="429" t="s">
        <v>228</v>
      </c>
      <c r="C18" s="453" t="s">
        <v>49</v>
      </c>
      <c r="D18" s="454" t="s">
        <v>53</v>
      </c>
      <c r="E18" s="452" t="s">
        <v>54</v>
      </c>
      <c r="F18" s="452" t="s">
        <v>48</v>
      </c>
      <c r="G18" s="453" t="s">
        <v>5</v>
      </c>
      <c r="H18" s="398" t="s">
        <v>173</v>
      </c>
    </row>
    <row r="19" spans="1:8" ht="15" customHeight="1" x14ac:dyDescent="0.15">
      <c r="A19" s="436">
        <v>45480</v>
      </c>
      <c r="B19" s="449" t="s">
        <v>177</v>
      </c>
      <c r="C19" s="450" t="s">
        <v>49</v>
      </c>
      <c r="D19" s="451" t="s">
        <v>244</v>
      </c>
      <c r="E19" s="452" t="s">
        <v>245</v>
      </c>
      <c r="F19" s="452" t="s">
        <v>48</v>
      </c>
      <c r="G19" s="453" t="s">
        <v>5</v>
      </c>
      <c r="H19" s="398" t="s">
        <v>196</v>
      </c>
    </row>
    <row r="20" spans="1:8" ht="15" customHeight="1" x14ac:dyDescent="0.15">
      <c r="A20" s="565">
        <v>45487</v>
      </c>
      <c r="B20" s="462" t="s">
        <v>41</v>
      </c>
      <c r="C20" s="463" t="s">
        <v>49</v>
      </c>
      <c r="D20" s="568" t="s">
        <v>55</v>
      </c>
      <c r="E20" s="566" t="s">
        <v>56</v>
      </c>
      <c r="F20" s="566" t="s">
        <v>48</v>
      </c>
      <c r="G20" s="463" t="s">
        <v>5</v>
      </c>
      <c r="H20" s="398" t="s">
        <v>195</v>
      </c>
    </row>
    <row r="21" spans="1:8" ht="15" customHeight="1" x14ac:dyDescent="0.15">
      <c r="A21" s="396">
        <v>45501</v>
      </c>
      <c r="B21" s="449" t="s">
        <v>239</v>
      </c>
      <c r="C21" s="450" t="s">
        <v>49</v>
      </c>
      <c r="D21" s="451" t="s">
        <v>238</v>
      </c>
      <c r="E21" s="452" t="s">
        <v>240</v>
      </c>
      <c r="F21" s="452" t="s">
        <v>48</v>
      </c>
      <c r="G21" s="453" t="s">
        <v>5</v>
      </c>
      <c r="H21" s="422" t="s">
        <v>237</v>
      </c>
    </row>
    <row r="22" spans="1:8" ht="15" customHeight="1" x14ac:dyDescent="0.15">
      <c r="A22" s="436">
        <v>45522</v>
      </c>
      <c r="B22" s="449" t="s">
        <v>130</v>
      </c>
      <c r="C22" s="450" t="s">
        <v>49</v>
      </c>
      <c r="D22" s="451" t="s">
        <v>131</v>
      </c>
      <c r="E22" s="452" t="s">
        <v>132</v>
      </c>
      <c r="F22" s="452" t="s">
        <v>48</v>
      </c>
      <c r="G22" s="453" t="s">
        <v>5</v>
      </c>
      <c r="H22" s="398" t="s">
        <v>173</v>
      </c>
    </row>
    <row r="23" spans="1:8" ht="15" customHeight="1" x14ac:dyDescent="0.15">
      <c r="A23" s="436">
        <v>45543</v>
      </c>
      <c r="B23" s="449" t="s">
        <v>242</v>
      </c>
      <c r="C23" s="450" t="s">
        <v>49</v>
      </c>
      <c r="D23" s="451" t="s">
        <v>241</v>
      </c>
      <c r="E23" s="452" t="s">
        <v>57</v>
      </c>
      <c r="F23" s="452" t="s">
        <v>48</v>
      </c>
      <c r="G23" s="453" t="s">
        <v>5</v>
      </c>
      <c r="H23" s="398"/>
    </row>
    <row r="24" spans="1:8" ht="6" customHeight="1" thickBot="1" x14ac:dyDescent="0.2">
      <c r="A24" s="190"/>
      <c r="B24" s="437"/>
      <c r="C24" s="207"/>
      <c r="D24" s="438"/>
      <c r="E24" s="207"/>
      <c r="F24" s="207"/>
      <c r="G24" s="207"/>
      <c r="H24" s="214"/>
    </row>
    <row r="25" spans="1:8" ht="15" customHeight="1" thickBot="1" x14ac:dyDescent="0.2">
      <c r="A25" s="63"/>
      <c r="C25" s="182"/>
      <c r="E25" s="182"/>
      <c r="F25" s="182"/>
      <c r="G25" s="182"/>
      <c r="H25" s="182"/>
    </row>
    <row r="26" spans="1:8" ht="16.5" customHeight="1" x14ac:dyDescent="0.15">
      <c r="A26" s="255" t="s">
        <v>37</v>
      </c>
      <c r="B26" s="256"/>
      <c r="C26" s="257"/>
      <c r="D26" s="258"/>
      <c r="E26" s="257"/>
      <c r="F26" s="257"/>
      <c r="G26" s="385"/>
      <c r="H26" s="386"/>
    </row>
    <row r="27" spans="1:8" ht="15" customHeight="1" x14ac:dyDescent="0.15">
      <c r="A27" s="469">
        <v>45380</v>
      </c>
      <c r="B27" s="470" t="s">
        <v>143</v>
      </c>
      <c r="C27" s="473" t="s">
        <v>49</v>
      </c>
      <c r="D27" s="472" t="s">
        <v>58</v>
      </c>
      <c r="E27" s="471" t="s">
        <v>59</v>
      </c>
      <c r="F27" s="644" t="s">
        <v>48</v>
      </c>
      <c r="G27" s="473" t="s">
        <v>5</v>
      </c>
      <c r="H27" s="474" t="s">
        <v>144</v>
      </c>
    </row>
    <row r="28" spans="1:8" ht="15" customHeight="1" x14ac:dyDescent="0.15">
      <c r="A28" s="443">
        <v>45409</v>
      </c>
      <c r="B28" s="444" t="s">
        <v>126</v>
      </c>
      <c r="C28" s="445"/>
      <c r="D28" s="446" t="s">
        <v>58</v>
      </c>
      <c r="E28" s="445" t="s">
        <v>70</v>
      </c>
      <c r="F28" s="471" t="s">
        <v>48</v>
      </c>
      <c r="G28" s="380" t="s">
        <v>5</v>
      </c>
      <c r="H28" s="447" t="s">
        <v>103</v>
      </c>
    </row>
    <row r="29" spans="1:8" ht="15" customHeight="1" x14ac:dyDescent="0.15">
      <c r="A29" s="443">
        <v>45437</v>
      </c>
      <c r="B29" s="444" t="s">
        <v>127</v>
      </c>
      <c r="C29" s="445"/>
      <c r="D29" s="446" t="s">
        <v>58</v>
      </c>
      <c r="E29" s="445" t="s">
        <v>133</v>
      </c>
      <c r="F29" s="471" t="s">
        <v>48</v>
      </c>
      <c r="G29" s="380" t="s">
        <v>5</v>
      </c>
      <c r="H29" s="447" t="s">
        <v>60</v>
      </c>
    </row>
    <row r="30" spans="1:8" ht="15" customHeight="1" x14ac:dyDescent="0.15">
      <c r="A30" s="443">
        <v>45570</v>
      </c>
      <c r="B30" s="444" t="s">
        <v>129</v>
      </c>
      <c r="C30" s="445"/>
      <c r="D30" s="446" t="s">
        <v>58</v>
      </c>
      <c r="E30" s="445" t="s">
        <v>59</v>
      </c>
      <c r="F30" s="471" t="s">
        <v>48</v>
      </c>
      <c r="G30" s="380" t="s">
        <v>5</v>
      </c>
      <c r="H30" s="447" t="s">
        <v>60</v>
      </c>
    </row>
    <row r="31" spans="1:8" ht="6" customHeight="1" thickBot="1" x14ac:dyDescent="0.25">
      <c r="A31" s="259"/>
      <c r="B31" s="260"/>
      <c r="C31" s="261"/>
      <c r="D31" s="262"/>
      <c r="E31" s="263"/>
      <c r="F31" s="263"/>
      <c r="G31" s="263"/>
      <c r="H31" s="264"/>
    </row>
    <row r="32" spans="1:8" ht="15" customHeight="1" thickBot="1" x14ac:dyDescent="0.2">
      <c r="A32" s="63"/>
      <c r="C32" s="182"/>
      <c r="E32" s="182"/>
      <c r="F32" s="182"/>
      <c r="G32" s="182"/>
      <c r="H32" s="182"/>
    </row>
    <row r="33" spans="1:8" ht="16.5" customHeight="1" x14ac:dyDescent="0.2">
      <c r="A33" s="191" t="s">
        <v>61</v>
      </c>
      <c r="B33" s="192"/>
      <c r="C33" s="208"/>
      <c r="D33" s="193"/>
      <c r="E33" s="194"/>
      <c r="F33" s="213"/>
      <c r="G33" s="213"/>
      <c r="H33" s="215"/>
    </row>
    <row r="34" spans="1:8" ht="15" customHeight="1" x14ac:dyDescent="0.15">
      <c r="A34" s="439">
        <v>45306</v>
      </c>
      <c r="B34" s="563" t="s">
        <v>169</v>
      </c>
      <c r="C34" s="564"/>
      <c r="D34" s="440" t="s">
        <v>62</v>
      </c>
      <c r="E34" s="441" t="s">
        <v>63</v>
      </c>
      <c r="F34" s="440" t="s">
        <v>48</v>
      </c>
      <c r="G34" s="381" t="s">
        <v>5</v>
      </c>
      <c r="H34" s="442" t="s">
        <v>64</v>
      </c>
    </row>
    <row r="35" spans="1:8" ht="15" customHeight="1" x14ac:dyDescent="0.15">
      <c r="A35" s="439">
        <v>45369</v>
      </c>
      <c r="B35" s="563" t="s">
        <v>141</v>
      </c>
      <c r="C35" s="564"/>
      <c r="D35" s="440" t="s">
        <v>62</v>
      </c>
      <c r="E35" s="441" t="s">
        <v>63</v>
      </c>
      <c r="F35" s="440" t="s">
        <v>48</v>
      </c>
      <c r="G35" s="381" t="s">
        <v>5</v>
      </c>
      <c r="H35" s="442" t="s">
        <v>60</v>
      </c>
    </row>
    <row r="36" spans="1:8" ht="15" customHeight="1" x14ac:dyDescent="0.15">
      <c r="A36" s="439">
        <v>45467</v>
      </c>
      <c r="B36" s="563" t="s">
        <v>190</v>
      </c>
      <c r="C36" s="564"/>
      <c r="D36" s="440" t="s">
        <v>192</v>
      </c>
      <c r="E36" s="441" t="s">
        <v>191</v>
      </c>
      <c r="F36" s="440" t="s">
        <v>48</v>
      </c>
      <c r="G36" s="381" t="s">
        <v>5</v>
      </c>
      <c r="H36" s="442" t="s">
        <v>215</v>
      </c>
    </row>
    <row r="37" spans="1:8" ht="15" customHeight="1" x14ac:dyDescent="0.15">
      <c r="A37" s="439">
        <v>45523</v>
      </c>
      <c r="B37" s="563" t="s">
        <v>210</v>
      </c>
      <c r="C37" s="564"/>
      <c r="D37" s="440" t="s">
        <v>192</v>
      </c>
      <c r="E37" s="441" t="s">
        <v>209</v>
      </c>
      <c r="F37" s="440" t="s">
        <v>48</v>
      </c>
      <c r="G37" s="381" t="s">
        <v>5</v>
      </c>
      <c r="H37" s="442" t="s">
        <v>215</v>
      </c>
    </row>
    <row r="38" spans="1:8" ht="15" customHeight="1" x14ac:dyDescent="0.15">
      <c r="A38" s="439">
        <v>45558</v>
      </c>
      <c r="B38" s="563" t="s">
        <v>170</v>
      </c>
      <c r="C38" s="564"/>
      <c r="D38" s="440" t="s">
        <v>62</v>
      </c>
      <c r="E38" s="441" t="s">
        <v>63</v>
      </c>
      <c r="F38" s="440" t="s">
        <v>48</v>
      </c>
      <c r="G38" s="381" t="s">
        <v>5</v>
      </c>
      <c r="H38" s="442" t="s">
        <v>64</v>
      </c>
    </row>
    <row r="39" spans="1:8" ht="6" customHeight="1" thickBot="1" x14ac:dyDescent="0.25">
      <c r="A39" s="430"/>
      <c r="B39" s="431"/>
      <c r="C39" s="432"/>
      <c r="D39" s="433"/>
      <c r="E39" s="434"/>
      <c r="F39" s="432"/>
      <c r="G39" s="432"/>
      <c r="H39" s="435"/>
    </row>
    <row r="40" spans="1:8" ht="15" customHeight="1" thickBot="1" x14ac:dyDescent="0.2">
      <c r="A40" s="63"/>
      <c r="C40" s="182"/>
      <c r="E40" s="183"/>
      <c r="F40" s="182"/>
      <c r="G40" s="182"/>
      <c r="H40" s="182"/>
    </row>
    <row r="41" spans="1:8" ht="16.5" customHeight="1" x14ac:dyDescent="0.15">
      <c r="A41" s="195" t="s">
        <v>65</v>
      </c>
      <c r="B41" s="196"/>
      <c r="C41" s="209"/>
      <c r="D41" s="197"/>
      <c r="E41" s="198"/>
      <c r="F41" s="209"/>
      <c r="G41" s="209"/>
      <c r="H41" s="216"/>
    </row>
    <row r="42" spans="1:8" ht="15" customHeight="1" x14ac:dyDescent="0.15">
      <c r="A42" s="455">
        <v>45277</v>
      </c>
      <c r="B42" s="456" t="s">
        <v>222</v>
      </c>
      <c r="C42" s="457"/>
      <c r="D42" s="458" t="s">
        <v>221</v>
      </c>
      <c r="E42" s="507" t="s">
        <v>67</v>
      </c>
      <c r="F42" s="508" t="s">
        <v>48</v>
      </c>
      <c r="G42" s="459" t="s">
        <v>5</v>
      </c>
      <c r="H42" s="460" t="s">
        <v>110</v>
      </c>
    </row>
    <row r="43" spans="1:8" ht="15" customHeight="1" x14ac:dyDescent="0.15">
      <c r="A43" s="455">
        <v>45383</v>
      </c>
      <c r="B43" s="456" t="s">
        <v>188</v>
      </c>
      <c r="C43" s="457"/>
      <c r="D43" s="458" t="s">
        <v>66</v>
      </c>
      <c r="E43" s="457" t="s">
        <v>67</v>
      </c>
      <c r="F43" s="508" t="s">
        <v>48</v>
      </c>
      <c r="G43" s="459" t="s">
        <v>5</v>
      </c>
      <c r="H43" s="460" t="s">
        <v>60</v>
      </c>
    </row>
    <row r="44" spans="1:8" ht="15" customHeight="1" x14ac:dyDescent="0.15">
      <c r="A44" s="455">
        <v>45469</v>
      </c>
      <c r="B44" s="475" t="s">
        <v>193</v>
      </c>
      <c r="C44" s="457"/>
      <c r="D44" s="458" t="s">
        <v>66</v>
      </c>
      <c r="E44" s="457" t="s">
        <v>67</v>
      </c>
      <c r="F44" s="508" t="s">
        <v>48</v>
      </c>
      <c r="G44" s="459" t="s">
        <v>5</v>
      </c>
      <c r="H44" s="460" t="s">
        <v>60</v>
      </c>
    </row>
    <row r="45" spans="1:8" ht="15" customHeight="1" x14ac:dyDescent="0.15">
      <c r="A45" s="455">
        <v>45585</v>
      </c>
      <c r="B45" s="461" t="s">
        <v>68</v>
      </c>
      <c r="C45" s="457"/>
      <c r="D45" s="458" t="s">
        <v>69</v>
      </c>
      <c r="E45" s="457" t="s">
        <v>70</v>
      </c>
      <c r="F45" s="508" t="s">
        <v>48</v>
      </c>
      <c r="G45" s="459" t="s">
        <v>5</v>
      </c>
      <c r="H45" s="460" t="s">
        <v>171</v>
      </c>
    </row>
    <row r="46" spans="1:8" ht="6" customHeight="1" thickBot="1" x14ac:dyDescent="0.25">
      <c r="A46" s="199"/>
      <c r="B46" s="200"/>
      <c r="C46" s="210"/>
      <c r="D46" s="201"/>
      <c r="E46" s="202"/>
      <c r="F46" s="210"/>
      <c r="G46" s="210"/>
      <c r="H46" s="217"/>
    </row>
    <row r="47" spans="1:8" ht="15" customHeight="1" thickBot="1" x14ac:dyDescent="0.2"/>
    <row r="48" spans="1:8" ht="18.75" customHeight="1" x14ac:dyDescent="0.15">
      <c r="A48" s="480" t="s">
        <v>145</v>
      </c>
      <c r="B48" s="203"/>
      <c r="C48" s="203"/>
      <c r="D48" s="481"/>
      <c r="E48" s="203"/>
      <c r="F48" s="203"/>
      <c r="G48" s="579" t="s">
        <v>146</v>
      </c>
      <c r="H48" s="580"/>
    </row>
    <row r="49" spans="1:10" ht="52" customHeight="1" x14ac:dyDescent="0.15">
      <c r="A49" s="581" t="s">
        <v>178</v>
      </c>
      <c r="B49" s="582"/>
      <c r="C49" s="582"/>
      <c r="D49" s="582"/>
      <c r="E49" s="582"/>
      <c r="F49" s="582"/>
      <c r="G49" s="582"/>
      <c r="H49" s="583"/>
    </row>
    <row r="50" spans="1:10" ht="15" customHeight="1" x14ac:dyDescent="0.15">
      <c r="A50" s="482"/>
      <c r="B50" s="483" t="s">
        <v>147</v>
      </c>
      <c r="C50" s="584" t="s">
        <v>148</v>
      </c>
      <c r="D50" s="582"/>
      <c r="E50" s="585" t="s">
        <v>149</v>
      </c>
      <c r="F50" s="585"/>
      <c r="G50" s="585"/>
      <c r="H50" s="484"/>
    </row>
    <row r="51" spans="1:10" ht="15" customHeight="1" x14ac:dyDescent="0.15">
      <c r="A51" s="482"/>
      <c r="B51" s="483" t="s">
        <v>150</v>
      </c>
      <c r="C51" s="582" t="s">
        <v>151</v>
      </c>
      <c r="D51" s="582"/>
      <c r="E51" s="585" t="s">
        <v>149</v>
      </c>
      <c r="F51" s="585"/>
      <c r="G51" s="585"/>
      <c r="H51" s="484"/>
    </row>
    <row r="52" spans="1:10" ht="15" customHeight="1" x14ac:dyDescent="0.15">
      <c r="A52" s="482"/>
      <c r="B52" s="483" t="s">
        <v>152</v>
      </c>
      <c r="C52" s="582" t="s">
        <v>153</v>
      </c>
      <c r="D52" s="582"/>
      <c r="E52" s="585" t="s">
        <v>154</v>
      </c>
      <c r="F52" s="585"/>
      <c r="G52" s="585"/>
      <c r="H52" s="484"/>
    </row>
    <row r="53" spans="1:10" ht="15" customHeight="1" x14ac:dyDescent="0.15">
      <c r="A53" s="482"/>
      <c r="B53" s="483" t="s">
        <v>155</v>
      </c>
      <c r="C53" s="582" t="s">
        <v>153</v>
      </c>
      <c r="D53" s="582"/>
      <c r="E53" s="585" t="s">
        <v>154</v>
      </c>
      <c r="F53" s="585"/>
      <c r="G53" s="585"/>
      <c r="H53" s="484"/>
    </row>
    <row r="54" spans="1:10" ht="15" customHeight="1" x14ac:dyDescent="0.15">
      <c r="A54" s="482"/>
      <c r="B54" s="483" t="s">
        <v>156</v>
      </c>
      <c r="C54" s="582" t="s">
        <v>153</v>
      </c>
      <c r="D54" s="582"/>
      <c r="E54" s="585" t="s">
        <v>154</v>
      </c>
      <c r="F54" s="585"/>
      <c r="G54" s="585"/>
      <c r="H54" s="484"/>
    </row>
    <row r="55" spans="1:10" ht="15" customHeight="1" x14ac:dyDescent="0.15">
      <c r="A55" s="482"/>
      <c r="B55" s="483" t="s">
        <v>157</v>
      </c>
      <c r="C55" s="485"/>
      <c r="D55" s="483"/>
      <c r="E55" s="486"/>
      <c r="F55" s="486"/>
      <c r="G55" s="486"/>
      <c r="H55" s="487"/>
    </row>
    <row r="56" spans="1:10" ht="15" customHeight="1" x14ac:dyDescent="0.15">
      <c r="A56" s="482"/>
      <c r="B56" s="488" t="s">
        <v>158</v>
      </c>
      <c r="C56" s="584" t="s">
        <v>159</v>
      </c>
      <c r="D56" s="584"/>
      <c r="E56" s="586" t="s">
        <v>243</v>
      </c>
      <c r="F56" s="587"/>
      <c r="G56" s="587"/>
      <c r="H56" s="588"/>
    </row>
    <row r="57" spans="1:10" ht="20" customHeight="1" x14ac:dyDescent="0.15">
      <c r="A57" s="482"/>
      <c r="B57" s="589" t="s">
        <v>160</v>
      </c>
      <c r="C57" s="589"/>
      <c r="D57" s="489"/>
      <c r="E57" s="486"/>
      <c r="F57" s="490"/>
      <c r="G57" s="486"/>
      <c r="H57" s="487"/>
    </row>
    <row r="58" spans="1:10" ht="19" customHeight="1" x14ac:dyDescent="0.15">
      <c r="A58" s="482"/>
      <c r="B58" s="590" t="s">
        <v>161</v>
      </c>
      <c r="C58" s="591"/>
      <c r="D58" s="591"/>
      <c r="E58" s="591"/>
      <c r="F58" s="591"/>
      <c r="G58" s="591"/>
      <c r="H58" s="592"/>
    </row>
    <row r="59" spans="1:10" ht="29" customHeight="1" x14ac:dyDescent="0.15">
      <c r="A59" s="581" t="s">
        <v>162</v>
      </c>
      <c r="B59" s="582"/>
      <c r="C59" s="582"/>
      <c r="D59" s="582"/>
      <c r="E59" s="582"/>
      <c r="F59" s="582"/>
      <c r="G59" s="582"/>
      <c r="H59" s="491" t="s">
        <v>163</v>
      </c>
      <c r="J59" s="183"/>
    </row>
    <row r="60" spans="1:10" ht="7.5" customHeight="1" thickBot="1" x14ac:dyDescent="0.2">
      <c r="A60" s="492"/>
      <c r="B60" s="493"/>
      <c r="C60" s="493"/>
      <c r="D60" s="494"/>
      <c r="E60" s="598"/>
      <c r="F60" s="598"/>
      <c r="G60" s="598"/>
      <c r="H60" s="599"/>
    </row>
    <row r="61" spans="1:10" ht="15" customHeight="1" thickBot="1" x14ac:dyDescent="0.2">
      <c r="A61" s="495"/>
      <c r="B61" s="495"/>
      <c r="C61" s="495"/>
      <c r="D61" s="483"/>
      <c r="E61" s="495"/>
      <c r="F61" s="495"/>
      <c r="G61" s="495"/>
      <c r="H61" s="495"/>
    </row>
    <row r="62" spans="1:10" ht="18.75" customHeight="1" x14ac:dyDescent="0.15">
      <c r="A62" s="496" t="s">
        <v>164</v>
      </c>
      <c r="B62" s="497"/>
      <c r="C62" s="498" t="s">
        <v>165</v>
      </c>
      <c r="D62" s="203"/>
      <c r="E62" s="497"/>
      <c r="F62" s="497"/>
      <c r="G62" s="499" t="s">
        <v>179</v>
      </c>
      <c r="H62" s="500"/>
    </row>
    <row r="63" spans="1:10" ht="20" customHeight="1" x14ac:dyDescent="0.15">
      <c r="A63" s="501" t="s">
        <v>180</v>
      </c>
      <c r="B63" s="31"/>
      <c r="C63" s="600" t="s">
        <v>166</v>
      </c>
      <c r="D63" s="600"/>
      <c r="E63" s="502"/>
      <c r="F63" s="601"/>
      <c r="G63" s="601"/>
      <c r="H63" s="484"/>
    </row>
    <row r="64" spans="1:10" ht="20" customHeight="1" x14ac:dyDescent="0.15">
      <c r="A64" s="602" t="s">
        <v>202</v>
      </c>
      <c r="B64" s="603"/>
      <c r="C64" s="603"/>
      <c r="D64" s="603"/>
      <c r="E64" s="603"/>
      <c r="F64" s="603"/>
      <c r="G64" s="603"/>
      <c r="H64" s="604"/>
    </row>
    <row r="65" spans="1:8" ht="7" customHeight="1" thickBot="1" x14ac:dyDescent="0.2">
      <c r="A65" s="595"/>
      <c r="B65" s="596"/>
      <c r="C65" s="596"/>
      <c r="D65" s="596"/>
      <c r="E65" s="596"/>
      <c r="F65" s="596"/>
      <c r="G65" s="596"/>
      <c r="H65" s="597"/>
    </row>
    <row r="66" spans="1:8" ht="19.5" customHeight="1" x14ac:dyDescent="0.15">
      <c r="A66" s="63"/>
      <c r="B66" s="342"/>
      <c r="C66" s="184"/>
    </row>
    <row r="67" spans="1:8" x14ac:dyDescent="0.15">
      <c r="A67" s="64"/>
      <c r="B67" s="593"/>
      <c r="C67" s="594"/>
    </row>
  </sheetData>
  <mergeCells count="34">
    <mergeCell ref="B67:C67"/>
    <mergeCell ref="A65:H65"/>
    <mergeCell ref="E60:F60"/>
    <mergeCell ref="G60:H60"/>
    <mergeCell ref="C63:D63"/>
    <mergeCell ref="F63:G63"/>
    <mergeCell ref="A64:H64"/>
    <mergeCell ref="C56:D56"/>
    <mergeCell ref="E56:H56"/>
    <mergeCell ref="B57:C57"/>
    <mergeCell ref="B58:H58"/>
    <mergeCell ref="A59:G59"/>
    <mergeCell ref="C52:D52"/>
    <mergeCell ref="E52:G52"/>
    <mergeCell ref="C53:D53"/>
    <mergeCell ref="E53:G53"/>
    <mergeCell ref="C54:D54"/>
    <mergeCell ref="E54:G54"/>
    <mergeCell ref="G48:H48"/>
    <mergeCell ref="A49:H49"/>
    <mergeCell ref="C50:D50"/>
    <mergeCell ref="E50:G50"/>
    <mergeCell ref="C51:D51"/>
    <mergeCell ref="E51:G51"/>
    <mergeCell ref="A1:H1"/>
    <mergeCell ref="A7:A8"/>
    <mergeCell ref="B7:B8"/>
    <mergeCell ref="H7:H8"/>
    <mergeCell ref="D7:D8"/>
    <mergeCell ref="E7:E8"/>
    <mergeCell ref="F5:G5"/>
    <mergeCell ref="F3:G3"/>
    <mergeCell ref="C3:D3"/>
    <mergeCell ref="C5:D5"/>
  </mergeCells>
  <phoneticPr fontId="7" type="noConversion"/>
  <hyperlinks>
    <hyperlink ref="B30" r:id="rId1" xr:uid="{00000000-0004-0000-0000-000004000000}"/>
    <hyperlink ref="B29" r:id="rId2" display="Wickford Parkrun 2" xr:uid="{00000000-0004-0000-0000-000005000000}"/>
    <hyperlink ref="B34" r:id="rId3" xr:uid="{00000000-0004-0000-0000-000007000000}"/>
    <hyperlink ref="B35" r:id="rId4" xr:uid="{00000000-0004-0000-0000-000008000000}"/>
    <hyperlink ref="B42" r:id="rId5" xr:uid="{00000000-0004-0000-0000-00000B000000}"/>
    <hyperlink ref="G17" location="Tri01head" display="Points" xr:uid="{00000000-0004-0000-0000-00000E000000}"/>
    <hyperlink ref="G19" location="Tri03head" display="Points" xr:uid="{00000000-0004-0000-0000-00000F000000}"/>
    <hyperlink ref="G21" location="Tri05head" display="Points" xr:uid="{00000000-0004-0000-0000-000010000000}"/>
    <hyperlink ref="G22" location="Tri06head" display="Points" xr:uid="{00000000-0004-0000-0000-000011000000}"/>
    <hyperlink ref="G29" location="Run3head" display="Results" xr:uid="{00000000-0004-0000-0000-000014000000}"/>
    <hyperlink ref="G30" location="Run4head" display="Results" xr:uid="{00000000-0004-0000-0000-000015000000}"/>
    <hyperlink ref="G34" location="SwimAhead" display="Results" xr:uid="{00000000-0004-0000-0000-000017000000}"/>
    <hyperlink ref="G35" location="SwimBhead" display="Results" xr:uid="{00000000-0004-0000-0000-000018000000}"/>
    <hyperlink ref="C17" r:id="rId6" xr:uid="{00000000-0004-0000-0000-00001B000000}"/>
    <hyperlink ref="G10" location="Aqua01head" display="Points" xr:uid="{00000000-0004-0000-0000-00001F000000}"/>
    <hyperlink ref="B36" r:id="rId7" xr:uid="{00000000-0004-0000-0000-000020000000}"/>
    <hyperlink ref="G36" location="SwimChead" display="Results" xr:uid="{00000000-0004-0000-0000-000021000000}"/>
    <hyperlink ref="G27" location="Run1head" display="Points" xr:uid="{00000000-0004-0000-0000-000022000000}"/>
    <hyperlink ref="B28" r:id="rId8" xr:uid="{00000000-0004-0000-0000-000023000000}"/>
    <hyperlink ref="G28" location="Run2head" display="Points" xr:uid="{00000000-0004-0000-0000-000024000000}"/>
    <hyperlink ref="B11" r:id="rId9" xr:uid="{00000000-0004-0000-0000-000025000000}"/>
    <hyperlink ref="G11" location="Aqua02head" display="Points" xr:uid="{00000000-0004-0000-0000-000026000000}"/>
    <hyperlink ref="C11" r:id="rId10" xr:uid="{00000000-0004-0000-0000-000027000000}"/>
    <hyperlink ref="G12" location="Aqua03head" display="Points" xr:uid="{00000000-0004-0000-0000-000028000000}"/>
    <hyperlink ref="B27" r:id="rId11" xr:uid="{00000000-0004-0000-0000-000029000000}"/>
    <hyperlink ref="G42" location="Bike1head" display="Points" xr:uid="{00000000-0004-0000-0000-00002E000000}"/>
    <hyperlink ref="G23" location="Tri07head" display="Points" xr:uid="{00000000-0004-0000-0000-000031000000}"/>
    <hyperlink ref="C10" r:id="rId12" xr:uid="{00000000-0004-0000-0000-000035000000}"/>
    <hyperlink ref="G13" location="Aqua04head" display="Points" xr:uid="{00000000-0004-0000-0000-000036000000}"/>
    <hyperlink ref="B17" r:id="rId13" xr:uid="{00000000-0004-0000-0000-000039000000}"/>
    <hyperlink ref="G18" location="Tri02head" display="Points" xr:uid="{00000000-0004-0000-0000-00003A000000}"/>
    <hyperlink ref="C18" r:id="rId14" xr:uid="{00000000-0004-0000-0000-00003C000000}"/>
    <hyperlink ref="G44" location="Bike3head" display="Points" xr:uid="{00000000-0004-0000-0000-00003D000000}"/>
    <hyperlink ref="G45" location="Bike4head" display="Points" xr:uid="{00000000-0004-0000-0000-000047000000}"/>
    <hyperlink ref="B13" r:id="rId15" xr:uid="{00000000-0004-0000-0000-00004A000000}"/>
    <hyperlink ref="C13" r:id="rId16" xr:uid="{00000000-0004-0000-0000-00004B000000}"/>
    <hyperlink ref="G38" location="SwimDhead" display="Points" xr:uid="{00000000-0004-0000-0000-000019000000}"/>
    <hyperlink ref="B38" r:id="rId17" xr:uid="{00000000-0004-0000-0000-000009000000}"/>
    <hyperlink ref="C12" r:id="rId18" xr:uid="{00000000-0004-0000-0000-000049000000}"/>
    <hyperlink ref="B43" r:id="rId19" xr:uid="{CA2D4AF3-AC7B-A94F-A550-3C383D8D2201}"/>
    <hyperlink ref="G43" location="Bike2head" display="Points" xr:uid="{36A35C5E-6449-8741-948E-473E4EE8B027}"/>
    <hyperlink ref="G20" location="Tri04head" display="Points" xr:uid="{C9BA2AD2-EA8B-DD45-8D30-73DDF79AF71E}"/>
    <hyperlink ref="B18" r:id="rId20" xr:uid="{00000000-0004-0000-0000-00003B000000}"/>
    <hyperlink ref="B10" r:id="rId21" xr:uid="{00000000-0004-0000-0000-000046000000}"/>
    <hyperlink ref="B12" r:id="rId22" xr:uid="{00000000-0004-0000-0000-000048000000}"/>
    <hyperlink ref="C27" r:id="rId23" xr:uid="{356EDB4B-67BE-B943-B89C-488C26D903A9}"/>
    <hyperlink ref="B44" r:id="rId24" xr:uid="{C4014BBB-E642-F448-885F-537B1C9055AB}"/>
    <hyperlink ref="G62" r:id="rId25" display="Junior Series Facebook Group" xr:uid="{71A7DFA1-BFCC-914C-95C7-808AC248E7FF}"/>
    <hyperlink ref="C63" r:id="rId26" xr:uid="{AF1D5FCC-7614-3F4A-BA49-EBD95E48F5B5}"/>
    <hyperlink ref="D63" r:id="rId27" display="https://www.britishtriathlon.org/east/take-part/race-series/junior-events/series-events" xr:uid="{59011FFB-1AF8-C544-8645-F716FB2229B1}"/>
    <hyperlink ref="G48" r:id="rId28" xr:uid="{18F2FACC-D204-8146-83D3-58C62FA4DF87}"/>
    <hyperlink ref="H48" r:id="rId29" display="https://www.facebook.com/groups/503785466872282/" xr:uid="{ADA035CB-D3A0-4F43-A7D7-35DEA258406E}"/>
    <hyperlink ref="H59" r:id="rId30" xr:uid="{B84718FA-AACC-404C-80D3-B65102640040}"/>
    <hyperlink ref="C3" location="'League Positions'!A1" display="'League Positions'!A1" xr:uid="{270EF0FE-B2E4-C34F-B53F-E1BBB320AD93}"/>
    <hyperlink ref="C5" location="'Event Points'!A1" display="'Event Points'!A1" xr:uid="{808D42CA-8D9C-404F-8740-683D689A8445}"/>
    <hyperlink ref="F5:G5" location="'Your Points'!A1" display="'Your Points'!A1" xr:uid="{DE2AC06F-9508-AB4D-93EE-61BFE39846AD}"/>
    <hyperlink ref="F3:G3" location="Calendar!A1" display="Calendar!A1" xr:uid="{1F0C3330-5C7A-604E-AFC8-BA1691FD37BE}"/>
    <hyperlink ref="C19" r:id="rId31" xr:uid="{CE520FD8-C717-A24A-890B-9AA99B168120}"/>
    <hyperlink ref="B37" r:id="rId32" xr:uid="{24F957AA-5747-D54D-A8CC-CA234528123C}"/>
    <hyperlink ref="G37" location="SwimChead" display="Results" xr:uid="{AE47996B-152F-FD40-8FAE-0A3FA27AB037}"/>
    <hyperlink ref="B19" r:id="rId33" xr:uid="{25951262-BD03-D743-A90A-A3FFC80FFE4C}"/>
    <hyperlink ref="B20" r:id="rId34" xr:uid="{F881DCBE-699F-EE41-A3BC-1611DB9E7342}"/>
    <hyperlink ref="C20" r:id="rId35" xr:uid="{78ABEF35-392F-A240-A336-DD9B42812D4B}"/>
    <hyperlink ref="B21" r:id="rId36" display="Belvoir" xr:uid="{6A23BD1D-CAA9-764F-AD0E-609CD455B300}"/>
    <hyperlink ref="B22" r:id="rId37" xr:uid="{DF768BC9-9C15-7D49-B7AE-A8C61F048623}"/>
    <hyperlink ref="C21" r:id="rId38" xr:uid="{E3EF7D9F-FC17-4748-8667-639757B6CB4B}"/>
    <hyperlink ref="C22" r:id="rId39" xr:uid="{88673EB5-9CD8-C549-AEBC-77FB6F77970F}"/>
    <hyperlink ref="B23" r:id="rId40" display="Blackwater Sprint Tri" xr:uid="{5A4AA4EB-E540-EB49-AD88-53B956EBA484}"/>
    <hyperlink ref="C23" r:id="rId41" xr:uid="{1C165FB8-0836-DE4D-B9E0-6D331BDF8E2A}"/>
    <hyperlink ref="F27" r:id="rId42" xr:uid="{05DAF3A9-C328-0942-8144-B0B743F4036D}"/>
  </hyperlinks>
  <printOptions horizontalCentered="1" verticalCentered="1"/>
  <pageMargins left="0.25" right="0.25" top="0.75000000000000011" bottom="0.75000000000000011" header="0.30000000000000004" footer="0.30000000000000004"/>
  <pageSetup paperSize="9" scale="74" fitToHeight="2" orientation="landscape" horizontalDpi="4294967292" verticalDpi="4294967292" r:id="rId43"/>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44"/>
  <sheetViews>
    <sheetView showGridLines="0" zoomScale="125" zoomScaleNormal="125" zoomScalePageLayoutView="88" workbookViewId="0">
      <selection activeCell="L2" sqref="L2:N2"/>
    </sheetView>
  </sheetViews>
  <sheetFormatPr baseColWidth="10" defaultColWidth="1.1640625" defaultRowHeight="13" x14ac:dyDescent="0.15"/>
  <cols>
    <col min="1" max="1" width="5.6640625" customWidth="1"/>
    <col min="2" max="2" width="2.6640625" customWidth="1"/>
    <col min="3" max="3" width="14.6640625" customWidth="1"/>
    <col min="4" max="4" width="2.6640625" customWidth="1"/>
    <col min="5" max="5" width="14.6640625" customWidth="1"/>
    <col min="6" max="6" width="2.6640625" customWidth="1"/>
    <col min="7" max="7" width="14.6640625" customWidth="1"/>
    <col min="8" max="8" width="2.6640625" customWidth="1"/>
    <col min="9" max="9" width="14.6640625" customWidth="1"/>
    <col min="10" max="10" width="2.6640625" customWidth="1"/>
    <col min="11" max="11" width="14.6640625" customWidth="1"/>
    <col min="12" max="12" width="2.6640625" customWidth="1"/>
    <col min="13" max="13" width="14.6640625" customWidth="1"/>
    <col min="14" max="14" width="2.6640625" customWidth="1"/>
    <col min="15" max="15" width="14.6640625" customWidth="1"/>
    <col min="16" max="16" width="2.6640625" customWidth="1"/>
    <col min="17" max="17" width="14.6640625" customWidth="1"/>
    <col min="18" max="18" width="2.6640625" customWidth="1"/>
    <col min="19" max="19" width="14.6640625" customWidth="1"/>
    <col min="20" max="20" width="2.6640625" customWidth="1"/>
    <col min="21" max="21" width="14.6640625" customWidth="1"/>
    <col min="22" max="22" width="2.6640625" customWidth="1"/>
    <col min="23" max="23" width="14.6640625" customWidth="1"/>
    <col min="24" max="24" width="2.6640625" customWidth="1"/>
    <col min="25" max="25" width="14.6640625" customWidth="1"/>
    <col min="26" max="26" width="5.6640625" customWidth="1"/>
  </cols>
  <sheetData>
    <row r="1" spans="1:26" ht="8" customHeight="1" thickBot="1" x14ac:dyDescent="0.2">
      <c r="A1" s="609" t="s">
        <v>199</v>
      </c>
      <c r="B1" s="609"/>
      <c r="C1" s="609"/>
      <c r="D1" s="609"/>
      <c r="E1" s="609"/>
      <c r="F1" s="609"/>
    </row>
    <row r="2" spans="1:26" ht="23" customHeight="1" thickBot="1" x14ac:dyDescent="0.2">
      <c r="A2" s="609"/>
      <c r="B2" s="609"/>
      <c r="C2" s="609"/>
      <c r="D2" s="609"/>
      <c r="E2" s="609"/>
      <c r="F2" s="609"/>
      <c r="G2" s="528"/>
      <c r="H2" s="605" t="s">
        <v>142</v>
      </c>
      <c r="I2" s="606"/>
      <c r="J2" s="607"/>
      <c r="K2" s="528"/>
      <c r="L2" s="605" t="s">
        <v>183</v>
      </c>
      <c r="M2" s="606"/>
      <c r="N2" s="607"/>
      <c r="O2" s="528"/>
      <c r="P2" s="605" t="s">
        <v>186</v>
      </c>
      <c r="Q2" s="606"/>
      <c r="R2" s="607"/>
      <c r="S2" s="528"/>
      <c r="T2" s="605" t="s">
        <v>185</v>
      </c>
      <c r="U2" s="606"/>
      <c r="V2" s="607"/>
      <c r="W2" s="528"/>
      <c r="X2" s="528"/>
      <c r="Y2" s="509"/>
      <c r="Z2" s="509"/>
    </row>
    <row r="3" spans="1:26" ht="8" customHeight="1" x14ac:dyDescent="0.15">
      <c r="A3" s="609"/>
      <c r="B3" s="609"/>
      <c r="C3" s="609"/>
      <c r="D3" s="609"/>
      <c r="E3" s="609"/>
      <c r="F3" s="609"/>
      <c r="G3" s="504"/>
      <c r="H3" s="504"/>
      <c r="I3" s="504"/>
      <c r="J3" s="504"/>
      <c r="K3" s="504"/>
      <c r="L3" s="504"/>
      <c r="M3" s="504"/>
      <c r="N3" s="504"/>
      <c r="O3" s="504"/>
      <c r="P3" s="504"/>
      <c r="Q3" s="504"/>
      <c r="R3" s="504"/>
      <c r="S3" s="504"/>
      <c r="T3" s="504"/>
      <c r="U3" s="504"/>
      <c r="V3" s="504"/>
      <c r="W3" s="504"/>
      <c r="X3" s="504"/>
      <c r="Y3" s="504"/>
      <c r="Z3" s="504"/>
    </row>
    <row r="4" spans="1:26" s="220" customFormat="1" ht="21" customHeight="1" thickBot="1" x14ac:dyDescent="0.2">
      <c r="A4" s="218"/>
      <c r="B4" s="608" t="s">
        <v>75</v>
      </c>
      <c r="C4" s="608"/>
      <c r="D4" s="608" t="s">
        <v>76</v>
      </c>
      <c r="E4" s="608"/>
      <c r="F4" s="608" t="s">
        <v>77</v>
      </c>
      <c r="G4" s="608"/>
      <c r="H4" s="608" t="s">
        <v>78</v>
      </c>
      <c r="I4" s="608"/>
      <c r="J4" s="608" t="s">
        <v>79</v>
      </c>
      <c r="K4" s="608"/>
      <c r="L4" s="608" t="s">
        <v>80</v>
      </c>
      <c r="M4" s="608"/>
      <c r="N4" s="608" t="s">
        <v>81</v>
      </c>
      <c r="O4" s="608"/>
      <c r="P4" s="608" t="s">
        <v>82</v>
      </c>
      <c r="Q4" s="608"/>
      <c r="R4" s="608" t="s">
        <v>83</v>
      </c>
      <c r="S4" s="608"/>
      <c r="T4" s="608" t="s">
        <v>84</v>
      </c>
      <c r="U4" s="608"/>
      <c r="V4" s="608" t="s">
        <v>85</v>
      </c>
      <c r="W4" s="608"/>
      <c r="X4" s="608" t="s">
        <v>86</v>
      </c>
      <c r="Y4" s="608"/>
      <c r="Z4" s="219"/>
    </row>
    <row r="5" spans="1:26" s="221" customFormat="1" ht="21" customHeight="1" thickTop="1" thickBot="1" x14ac:dyDescent="0.25">
      <c r="A5" s="286" t="s">
        <v>87</v>
      </c>
      <c r="B5" s="537">
        <v>1</v>
      </c>
      <c r="C5" s="538"/>
      <c r="D5" s="349"/>
      <c r="E5" s="296"/>
      <c r="F5" s="348"/>
      <c r="G5" s="289"/>
      <c r="H5" s="350">
        <v>1</v>
      </c>
      <c r="I5" s="351" t="s">
        <v>225</v>
      </c>
      <c r="J5" s="348"/>
      <c r="K5" s="289"/>
      <c r="L5" s="348"/>
      <c r="M5" s="289"/>
      <c r="N5" s="350">
        <v>1</v>
      </c>
      <c r="O5" s="351"/>
      <c r="P5" s="348"/>
      <c r="Q5" s="289"/>
      <c r="R5" s="348"/>
      <c r="S5" s="289"/>
      <c r="T5" s="348"/>
      <c r="U5" s="289"/>
      <c r="V5" s="348"/>
      <c r="W5" s="289"/>
      <c r="X5" s="348"/>
      <c r="Y5" s="289"/>
      <c r="Z5" s="391" t="s">
        <v>87</v>
      </c>
    </row>
    <row r="6" spans="1:26" s="221" customFormat="1" ht="21" customHeight="1" thickBot="1" x14ac:dyDescent="0.25">
      <c r="A6" s="287" t="s">
        <v>88</v>
      </c>
      <c r="B6" s="539">
        <v>2</v>
      </c>
      <c r="C6" s="540"/>
      <c r="D6" s="352"/>
      <c r="E6" s="290"/>
      <c r="F6" s="352"/>
      <c r="G6" s="290"/>
      <c r="H6" s="354">
        <v>2</v>
      </c>
      <c r="I6" s="291"/>
      <c r="J6" s="352"/>
      <c r="K6" s="290"/>
      <c r="L6" s="352"/>
      <c r="M6" s="290"/>
      <c r="N6" s="354">
        <v>2</v>
      </c>
      <c r="O6" s="291"/>
      <c r="P6" s="352"/>
      <c r="Q6" s="290"/>
      <c r="R6" s="352"/>
      <c r="S6" s="290"/>
      <c r="T6" s="354">
        <v>1</v>
      </c>
      <c r="U6" s="291"/>
      <c r="V6" s="352"/>
      <c r="W6" s="290"/>
      <c r="X6" s="352"/>
      <c r="Y6" s="290"/>
      <c r="Z6" s="392" t="s">
        <v>88</v>
      </c>
    </row>
    <row r="7" spans="1:26" s="221" customFormat="1" ht="21" customHeight="1" thickBot="1" x14ac:dyDescent="0.25">
      <c r="A7" s="287" t="s">
        <v>89</v>
      </c>
      <c r="B7" s="539">
        <v>3</v>
      </c>
      <c r="C7" s="540"/>
      <c r="D7" s="352"/>
      <c r="E7" s="290"/>
      <c r="F7" s="352"/>
      <c r="G7" s="290"/>
      <c r="H7" s="354">
        <v>3</v>
      </c>
      <c r="I7" s="291"/>
      <c r="J7" s="354">
        <v>1</v>
      </c>
      <c r="K7" s="291"/>
      <c r="L7" s="352"/>
      <c r="M7" s="290"/>
      <c r="N7" s="354">
        <v>3</v>
      </c>
      <c r="O7" s="291"/>
      <c r="P7" s="352"/>
      <c r="Q7" s="290"/>
      <c r="R7" s="352"/>
      <c r="S7" s="290"/>
      <c r="T7" s="354">
        <v>2</v>
      </c>
      <c r="U7" s="291"/>
      <c r="V7" s="352"/>
      <c r="W7" s="290"/>
      <c r="X7" s="352"/>
      <c r="Y7" s="290"/>
      <c r="Z7" s="392" t="s">
        <v>89</v>
      </c>
    </row>
    <row r="8" spans="1:26" s="221" customFormat="1" ht="21" customHeight="1" thickBot="1" x14ac:dyDescent="0.25">
      <c r="A8" s="287" t="s">
        <v>90</v>
      </c>
      <c r="B8" s="539">
        <v>4</v>
      </c>
      <c r="C8" s="540"/>
      <c r="D8" s="354">
        <v>1</v>
      </c>
      <c r="E8" s="291"/>
      <c r="F8" s="352"/>
      <c r="G8" s="290"/>
      <c r="H8" s="354">
        <v>4</v>
      </c>
      <c r="I8" s="291"/>
      <c r="J8" s="354">
        <v>2</v>
      </c>
      <c r="K8" s="291"/>
      <c r="L8" s="352"/>
      <c r="M8" s="290"/>
      <c r="N8" s="354">
        <v>4</v>
      </c>
      <c r="O8" s="291"/>
      <c r="P8" s="354">
        <v>1</v>
      </c>
      <c r="Q8" s="291"/>
      <c r="R8" s="352"/>
      <c r="S8" s="290"/>
      <c r="T8" s="354">
        <v>3</v>
      </c>
      <c r="U8" s="291"/>
      <c r="V8" s="352"/>
      <c r="W8" s="290"/>
      <c r="X8" s="352"/>
      <c r="Y8" s="290"/>
      <c r="Z8" s="392" t="s">
        <v>90</v>
      </c>
    </row>
    <row r="9" spans="1:26" s="221" customFormat="1" ht="21" customHeight="1" thickBot="1" x14ac:dyDescent="0.25">
      <c r="A9" s="287" t="s">
        <v>91</v>
      </c>
      <c r="B9" s="539">
        <v>5</v>
      </c>
      <c r="C9" s="540"/>
      <c r="D9" s="354">
        <v>2</v>
      </c>
      <c r="E9" s="291"/>
      <c r="F9" s="354">
        <v>1</v>
      </c>
      <c r="G9" s="291"/>
      <c r="H9" s="354">
        <v>5</v>
      </c>
      <c r="I9" s="291"/>
      <c r="J9" s="354">
        <v>3</v>
      </c>
      <c r="K9" s="291"/>
      <c r="L9" s="352"/>
      <c r="M9" s="290"/>
      <c r="N9" s="354">
        <v>5</v>
      </c>
      <c r="O9" s="291"/>
      <c r="P9" s="354">
        <v>2</v>
      </c>
      <c r="Q9" s="291"/>
      <c r="R9" s="352"/>
      <c r="S9" s="290"/>
      <c r="T9" s="354">
        <v>4</v>
      </c>
      <c r="U9" s="291"/>
      <c r="V9" s="354">
        <v>1</v>
      </c>
      <c r="W9" s="291"/>
      <c r="X9" s="352"/>
      <c r="Y9" s="290"/>
      <c r="Z9" s="392" t="s">
        <v>91</v>
      </c>
    </row>
    <row r="10" spans="1:26" s="221" customFormat="1" ht="21" customHeight="1" thickBot="1" x14ac:dyDescent="0.25">
      <c r="A10" s="393" t="s">
        <v>92</v>
      </c>
      <c r="B10" s="541">
        <v>6</v>
      </c>
      <c r="C10" s="542"/>
      <c r="D10" s="357">
        <v>3</v>
      </c>
      <c r="E10" s="397"/>
      <c r="F10" s="357">
        <v>2</v>
      </c>
      <c r="G10" s="397"/>
      <c r="H10" s="356">
        <v>6</v>
      </c>
      <c r="I10" s="397"/>
      <c r="J10" s="357">
        <v>4</v>
      </c>
      <c r="K10" s="358"/>
      <c r="L10" s="357">
        <v>1</v>
      </c>
      <c r="M10" s="397"/>
      <c r="N10" s="356">
        <v>6</v>
      </c>
      <c r="O10" s="397"/>
      <c r="P10" s="357">
        <v>3</v>
      </c>
      <c r="Q10" s="397"/>
      <c r="R10" s="352"/>
      <c r="S10" s="290"/>
      <c r="T10" s="357">
        <v>5</v>
      </c>
      <c r="U10" s="397" t="s">
        <v>248</v>
      </c>
      <c r="V10" s="357">
        <v>2</v>
      </c>
      <c r="W10" s="397"/>
      <c r="X10" s="352"/>
      <c r="Y10" s="290"/>
      <c r="Z10" s="394" t="s">
        <v>92</v>
      </c>
    </row>
    <row r="11" spans="1:26" s="221" customFormat="1" ht="21" customHeight="1" thickBot="1" x14ac:dyDescent="0.25">
      <c r="A11" s="311" t="s">
        <v>93</v>
      </c>
      <c r="B11" s="543">
        <v>7</v>
      </c>
      <c r="C11" s="544"/>
      <c r="D11" s="360">
        <v>4</v>
      </c>
      <c r="E11" s="466"/>
      <c r="F11" s="360">
        <v>3</v>
      </c>
      <c r="G11" s="466"/>
      <c r="H11" s="361">
        <v>7</v>
      </c>
      <c r="I11" s="312"/>
      <c r="J11" s="360">
        <v>5</v>
      </c>
      <c r="K11" s="312"/>
      <c r="L11" s="360">
        <v>2</v>
      </c>
      <c r="M11" s="312"/>
      <c r="N11" s="361">
        <v>7</v>
      </c>
      <c r="O11" s="312" t="s">
        <v>232</v>
      </c>
      <c r="P11" s="360">
        <v>4</v>
      </c>
      <c r="Q11" s="466"/>
      <c r="R11" s="360">
        <v>1</v>
      </c>
      <c r="S11" s="312" t="s">
        <v>207</v>
      </c>
      <c r="T11" s="360">
        <v>6</v>
      </c>
      <c r="U11" s="312"/>
      <c r="V11" s="360">
        <v>3</v>
      </c>
      <c r="W11" s="466"/>
      <c r="X11" s="360">
        <v>1</v>
      </c>
      <c r="Y11" s="312"/>
      <c r="Z11" s="395" t="s">
        <v>93</v>
      </c>
    </row>
    <row r="12" spans="1:26" s="221" customFormat="1" ht="21" customHeight="1" thickBot="1" x14ac:dyDescent="0.25">
      <c r="A12" s="287" t="s">
        <v>87</v>
      </c>
      <c r="B12" s="539">
        <v>8</v>
      </c>
      <c r="C12" s="540"/>
      <c r="D12" s="354">
        <v>5</v>
      </c>
      <c r="E12" s="291"/>
      <c r="F12" s="354">
        <v>4</v>
      </c>
      <c r="G12" s="291"/>
      <c r="H12" s="355">
        <v>8</v>
      </c>
      <c r="I12" s="291"/>
      <c r="J12" s="354">
        <v>6</v>
      </c>
      <c r="K12" s="291"/>
      <c r="L12" s="354">
        <v>3</v>
      </c>
      <c r="M12" s="291"/>
      <c r="N12" s="355">
        <v>8</v>
      </c>
      <c r="O12" s="291"/>
      <c r="P12" s="354">
        <v>5</v>
      </c>
      <c r="Q12" s="291"/>
      <c r="R12" s="354">
        <v>2</v>
      </c>
      <c r="S12" s="291"/>
      <c r="T12" s="354">
        <v>7</v>
      </c>
      <c r="U12" s="291"/>
      <c r="V12" s="354">
        <v>4</v>
      </c>
      <c r="W12" s="291"/>
      <c r="X12" s="354">
        <v>2</v>
      </c>
      <c r="Y12" s="291"/>
      <c r="Z12" s="392" t="s">
        <v>87</v>
      </c>
    </row>
    <row r="13" spans="1:26" s="221" customFormat="1" ht="21" customHeight="1" thickBot="1" x14ac:dyDescent="0.25">
      <c r="A13" s="287" t="s">
        <v>88</v>
      </c>
      <c r="B13" s="539">
        <v>9</v>
      </c>
      <c r="C13" s="540"/>
      <c r="D13" s="354">
        <v>6</v>
      </c>
      <c r="E13" s="291"/>
      <c r="F13" s="354">
        <v>5</v>
      </c>
      <c r="G13" s="291"/>
      <c r="H13" s="354">
        <v>9</v>
      </c>
      <c r="I13" s="291"/>
      <c r="J13" s="354">
        <v>7</v>
      </c>
      <c r="K13" s="291"/>
      <c r="L13" s="354">
        <v>4</v>
      </c>
      <c r="M13" s="291"/>
      <c r="N13" s="354">
        <v>9</v>
      </c>
      <c r="O13" s="291"/>
      <c r="P13" s="354">
        <v>6</v>
      </c>
      <c r="Q13" s="291"/>
      <c r="R13" s="354">
        <v>3</v>
      </c>
      <c r="S13" s="291"/>
      <c r="T13" s="354">
        <v>8</v>
      </c>
      <c r="U13" s="291"/>
      <c r="V13" s="354">
        <v>5</v>
      </c>
      <c r="W13" s="291"/>
      <c r="X13" s="354">
        <v>3</v>
      </c>
      <c r="Y13" s="291"/>
      <c r="Z13" s="392" t="s">
        <v>88</v>
      </c>
    </row>
    <row r="14" spans="1:26" s="221" customFormat="1" ht="21" customHeight="1" thickBot="1" x14ac:dyDescent="0.25">
      <c r="A14" s="287" t="s">
        <v>89</v>
      </c>
      <c r="B14" s="539">
        <v>10</v>
      </c>
      <c r="C14" s="540"/>
      <c r="D14" s="354">
        <v>7</v>
      </c>
      <c r="E14" s="291"/>
      <c r="F14" s="354">
        <v>6</v>
      </c>
      <c r="G14" s="291"/>
      <c r="H14" s="355">
        <v>10</v>
      </c>
      <c r="I14" s="291"/>
      <c r="J14" s="354">
        <v>8</v>
      </c>
      <c r="K14" s="291"/>
      <c r="L14" s="354">
        <v>5</v>
      </c>
      <c r="M14" s="291"/>
      <c r="N14" s="355">
        <v>10</v>
      </c>
      <c r="O14" s="291"/>
      <c r="P14" s="354">
        <v>7</v>
      </c>
      <c r="Q14" s="291"/>
      <c r="R14" s="354">
        <v>4</v>
      </c>
      <c r="S14" s="291"/>
      <c r="T14" s="354">
        <v>9</v>
      </c>
      <c r="U14" s="291"/>
      <c r="V14" s="354">
        <v>6</v>
      </c>
      <c r="W14" s="291"/>
      <c r="X14" s="354">
        <v>4</v>
      </c>
      <c r="Y14" s="291"/>
      <c r="Z14" s="392" t="s">
        <v>89</v>
      </c>
    </row>
    <row r="15" spans="1:26" s="221" customFormat="1" ht="21" customHeight="1" thickBot="1" x14ac:dyDescent="0.25">
      <c r="A15" s="287" t="s">
        <v>90</v>
      </c>
      <c r="B15" s="539">
        <v>11</v>
      </c>
      <c r="C15" s="540"/>
      <c r="D15" s="354">
        <v>8</v>
      </c>
      <c r="E15" s="291"/>
      <c r="F15" s="354">
        <v>7</v>
      </c>
      <c r="G15" s="291"/>
      <c r="H15" s="354">
        <v>11</v>
      </c>
      <c r="I15" s="291"/>
      <c r="J15" s="354">
        <v>9</v>
      </c>
      <c r="K15" s="291"/>
      <c r="L15" s="354">
        <v>6</v>
      </c>
      <c r="M15" s="291"/>
      <c r="N15" s="354">
        <v>11</v>
      </c>
      <c r="O15" s="291"/>
      <c r="P15" s="354">
        <v>8</v>
      </c>
      <c r="Q15" s="291"/>
      <c r="R15" s="354">
        <v>5</v>
      </c>
      <c r="S15" s="291"/>
      <c r="T15" s="354">
        <v>10</v>
      </c>
      <c r="U15" s="291"/>
      <c r="V15" s="354">
        <v>7</v>
      </c>
      <c r="W15" s="291"/>
      <c r="X15" s="354">
        <v>5</v>
      </c>
      <c r="Y15" s="291"/>
      <c r="Z15" s="392" t="s">
        <v>90</v>
      </c>
    </row>
    <row r="16" spans="1:26" s="221" customFormat="1" ht="21" customHeight="1" thickBot="1" x14ac:dyDescent="0.25">
      <c r="A16" s="287" t="s">
        <v>91</v>
      </c>
      <c r="B16" s="539">
        <v>12</v>
      </c>
      <c r="C16" s="540"/>
      <c r="D16" s="354">
        <v>9</v>
      </c>
      <c r="E16" s="291"/>
      <c r="F16" s="354">
        <v>8</v>
      </c>
      <c r="G16" s="291"/>
      <c r="H16" s="355">
        <v>12</v>
      </c>
      <c r="I16" s="291"/>
      <c r="J16" s="354">
        <v>10</v>
      </c>
      <c r="K16" s="291"/>
      <c r="L16" s="354">
        <v>7</v>
      </c>
      <c r="M16" s="291"/>
      <c r="N16" s="355">
        <v>12</v>
      </c>
      <c r="O16" s="291"/>
      <c r="P16" s="354">
        <v>9</v>
      </c>
      <c r="Q16" s="291"/>
      <c r="R16" s="354">
        <v>6</v>
      </c>
      <c r="S16" s="291"/>
      <c r="T16" s="354">
        <v>11</v>
      </c>
      <c r="U16" s="291"/>
      <c r="V16" s="354">
        <v>8</v>
      </c>
      <c r="W16" s="291"/>
      <c r="X16" s="354">
        <v>6</v>
      </c>
      <c r="Y16" s="291"/>
      <c r="Z16" s="392" t="s">
        <v>91</v>
      </c>
    </row>
    <row r="17" spans="1:26" s="221" customFormat="1" ht="21" customHeight="1" thickBot="1" x14ac:dyDescent="0.25">
      <c r="A17" s="393" t="s">
        <v>92</v>
      </c>
      <c r="B17" s="541">
        <v>13</v>
      </c>
      <c r="C17" s="545"/>
      <c r="D17" s="357">
        <v>10</v>
      </c>
      <c r="E17" s="359"/>
      <c r="F17" s="357">
        <v>9</v>
      </c>
      <c r="G17" s="366"/>
      <c r="H17" s="356">
        <v>13</v>
      </c>
      <c r="I17" s="359"/>
      <c r="J17" s="357">
        <v>11</v>
      </c>
      <c r="K17" s="359" t="s">
        <v>205</v>
      </c>
      <c r="L17" s="357">
        <v>8</v>
      </c>
      <c r="M17" s="359"/>
      <c r="N17" s="356">
        <v>13</v>
      </c>
      <c r="O17" s="359"/>
      <c r="P17" s="357">
        <v>10</v>
      </c>
      <c r="Q17" s="359"/>
      <c r="R17" s="357">
        <v>7</v>
      </c>
      <c r="S17" s="359"/>
      <c r="T17" s="357">
        <v>12</v>
      </c>
      <c r="U17" s="359"/>
      <c r="V17" s="357">
        <v>9</v>
      </c>
      <c r="W17" s="359"/>
      <c r="X17" s="357">
        <v>7</v>
      </c>
      <c r="Y17" s="359"/>
      <c r="Z17" s="394" t="s">
        <v>92</v>
      </c>
    </row>
    <row r="18" spans="1:26" s="221" customFormat="1" ht="21" customHeight="1" thickBot="1" x14ac:dyDescent="0.25">
      <c r="A18" s="311" t="s">
        <v>93</v>
      </c>
      <c r="B18" s="543">
        <v>14</v>
      </c>
      <c r="C18" s="544"/>
      <c r="D18" s="360">
        <v>11</v>
      </c>
      <c r="E18" s="312"/>
      <c r="F18" s="360">
        <v>10</v>
      </c>
      <c r="G18" s="365"/>
      <c r="H18" s="361">
        <v>14</v>
      </c>
      <c r="I18" s="312" t="s">
        <v>204</v>
      </c>
      <c r="J18" s="360">
        <v>12</v>
      </c>
      <c r="K18" s="313"/>
      <c r="L18" s="360">
        <v>9</v>
      </c>
      <c r="M18" s="312" t="s">
        <v>229</v>
      </c>
      <c r="N18" s="361">
        <v>14</v>
      </c>
      <c r="O18" s="313" t="s">
        <v>233</v>
      </c>
      <c r="P18" s="360">
        <v>11</v>
      </c>
      <c r="Q18" s="312"/>
      <c r="R18" s="360">
        <v>8</v>
      </c>
      <c r="S18" s="312" t="s">
        <v>167</v>
      </c>
      <c r="T18" s="360">
        <v>13</v>
      </c>
      <c r="U18" s="313"/>
      <c r="V18" s="360">
        <v>10</v>
      </c>
      <c r="W18" s="312"/>
      <c r="X18" s="360">
        <v>8</v>
      </c>
      <c r="Y18" s="312"/>
      <c r="Z18" s="395" t="s">
        <v>93</v>
      </c>
    </row>
    <row r="19" spans="1:26" s="221" customFormat="1" ht="21" customHeight="1" thickBot="1" x14ac:dyDescent="0.25">
      <c r="A19" s="287" t="s">
        <v>87</v>
      </c>
      <c r="B19" s="539">
        <v>15</v>
      </c>
      <c r="C19" s="540" t="s">
        <v>216</v>
      </c>
      <c r="D19" s="354">
        <v>12</v>
      </c>
      <c r="E19" s="291"/>
      <c r="F19" s="354">
        <v>11</v>
      </c>
      <c r="G19" s="291"/>
      <c r="H19" s="355">
        <v>15</v>
      </c>
      <c r="I19" s="291"/>
      <c r="J19" s="354">
        <v>13</v>
      </c>
      <c r="K19" s="291"/>
      <c r="L19" s="354">
        <v>10</v>
      </c>
      <c r="M19" s="291"/>
      <c r="N19" s="355">
        <v>15</v>
      </c>
      <c r="O19" s="291"/>
      <c r="P19" s="354">
        <v>12</v>
      </c>
      <c r="Q19" s="291"/>
      <c r="R19" s="354">
        <v>9</v>
      </c>
      <c r="S19" s="291"/>
      <c r="T19" s="354">
        <v>14</v>
      </c>
      <c r="U19" s="291"/>
      <c r="V19" s="354">
        <v>11</v>
      </c>
      <c r="W19" s="291"/>
      <c r="X19" s="354">
        <v>9</v>
      </c>
      <c r="Y19" s="291"/>
      <c r="Z19" s="392" t="s">
        <v>87</v>
      </c>
    </row>
    <row r="20" spans="1:26" s="221" customFormat="1" ht="21" customHeight="1" thickBot="1" x14ac:dyDescent="0.25">
      <c r="A20" s="287" t="s">
        <v>88</v>
      </c>
      <c r="B20" s="539">
        <v>16</v>
      </c>
      <c r="C20" s="540"/>
      <c r="D20" s="354">
        <v>13</v>
      </c>
      <c r="E20" s="291"/>
      <c r="F20" s="354">
        <v>12</v>
      </c>
      <c r="G20" s="291"/>
      <c r="H20" s="354">
        <v>16</v>
      </c>
      <c r="I20" s="291"/>
      <c r="J20" s="354">
        <v>14</v>
      </c>
      <c r="K20" s="291"/>
      <c r="L20" s="354">
        <v>11</v>
      </c>
      <c r="M20" s="291"/>
      <c r="N20" s="354">
        <v>16</v>
      </c>
      <c r="O20" s="291"/>
      <c r="P20" s="354">
        <v>13</v>
      </c>
      <c r="Q20" s="291"/>
      <c r="R20" s="354">
        <v>10</v>
      </c>
      <c r="S20" s="291"/>
      <c r="T20" s="354">
        <v>15</v>
      </c>
      <c r="U20" s="291"/>
      <c r="V20" s="354">
        <v>12</v>
      </c>
      <c r="W20" s="291"/>
      <c r="X20" s="354">
        <v>10</v>
      </c>
      <c r="Y20" s="291"/>
      <c r="Z20" s="392" t="s">
        <v>88</v>
      </c>
    </row>
    <row r="21" spans="1:26" s="221" customFormat="1" ht="21" customHeight="1" thickBot="1" x14ac:dyDescent="0.25">
      <c r="A21" s="287" t="s">
        <v>89</v>
      </c>
      <c r="B21" s="539">
        <v>17</v>
      </c>
      <c r="C21" s="540"/>
      <c r="D21" s="354">
        <v>14</v>
      </c>
      <c r="E21" s="291"/>
      <c r="F21" s="354">
        <v>13</v>
      </c>
      <c r="G21" s="291"/>
      <c r="H21" s="355">
        <v>17</v>
      </c>
      <c r="I21" s="291"/>
      <c r="J21" s="354">
        <v>15</v>
      </c>
      <c r="K21" s="291"/>
      <c r="L21" s="354">
        <v>12</v>
      </c>
      <c r="M21" s="291"/>
      <c r="N21" s="355">
        <v>17</v>
      </c>
      <c r="O21" s="291"/>
      <c r="P21" s="354">
        <v>14</v>
      </c>
      <c r="Q21" s="291"/>
      <c r="R21" s="354">
        <v>11</v>
      </c>
      <c r="S21" s="291"/>
      <c r="T21" s="354">
        <v>16</v>
      </c>
      <c r="U21" s="291"/>
      <c r="V21" s="354">
        <v>13</v>
      </c>
      <c r="W21" s="291"/>
      <c r="X21" s="354">
        <v>11</v>
      </c>
      <c r="Y21" s="291"/>
      <c r="Z21" s="392" t="s">
        <v>89</v>
      </c>
    </row>
    <row r="22" spans="1:26" s="221" customFormat="1" ht="21" customHeight="1" thickBot="1" x14ac:dyDescent="0.25">
      <c r="A22" s="287" t="s">
        <v>90</v>
      </c>
      <c r="B22" s="539">
        <v>18</v>
      </c>
      <c r="C22" s="540"/>
      <c r="D22" s="354">
        <v>15</v>
      </c>
      <c r="E22" s="291"/>
      <c r="F22" s="354">
        <v>14</v>
      </c>
      <c r="G22" s="291"/>
      <c r="H22" s="354">
        <v>18</v>
      </c>
      <c r="I22" s="291"/>
      <c r="J22" s="354">
        <v>16</v>
      </c>
      <c r="K22" s="291"/>
      <c r="L22" s="354">
        <v>13</v>
      </c>
      <c r="M22" s="291"/>
      <c r="N22" s="354">
        <v>18</v>
      </c>
      <c r="O22" s="291"/>
      <c r="P22" s="354">
        <v>15</v>
      </c>
      <c r="Q22" s="291"/>
      <c r="R22" s="354">
        <v>12</v>
      </c>
      <c r="S22" s="291"/>
      <c r="T22" s="354">
        <v>17</v>
      </c>
      <c r="U22" s="291"/>
      <c r="V22" s="354">
        <v>14</v>
      </c>
      <c r="W22" s="291"/>
      <c r="X22" s="354">
        <v>12</v>
      </c>
      <c r="Y22" s="291"/>
      <c r="Z22" s="392" t="s">
        <v>90</v>
      </c>
    </row>
    <row r="23" spans="1:26" s="221" customFormat="1" ht="21" customHeight="1" thickBot="1" x14ac:dyDescent="0.25">
      <c r="A23" s="287" t="s">
        <v>91</v>
      </c>
      <c r="B23" s="539">
        <v>19</v>
      </c>
      <c r="C23" s="540"/>
      <c r="D23" s="354">
        <v>16</v>
      </c>
      <c r="E23" s="291"/>
      <c r="F23" s="354">
        <v>15</v>
      </c>
      <c r="G23" s="291"/>
      <c r="H23" s="355">
        <v>19</v>
      </c>
      <c r="I23" s="291"/>
      <c r="J23" s="354">
        <v>17</v>
      </c>
      <c r="K23" s="291"/>
      <c r="L23" s="354">
        <v>14</v>
      </c>
      <c r="M23" s="291"/>
      <c r="N23" s="355">
        <v>19</v>
      </c>
      <c r="O23" s="291"/>
      <c r="P23" s="354">
        <v>16</v>
      </c>
      <c r="Q23" s="291"/>
      <c r="R23" s="354">
        <v>13</v>
      </c>
      <c r="S23" s="291"/>
      <c r="T23" s="354">
        <v>18</v>
      </c>
      <c r="U23" s="291"/>
      <c r="V23" s="354">
        <v>15</v>
      </c>
      <c r="W23" s="291"/>
      <c r="X23" s="354">
        <v>13</v>
      </c>
      <c r="Y23" s="291"/>
      <c r="Z23" s="392" t="s">
        <v>91</v>
      </c>
    </row>
    <row r="24" spans="1:26" s="221" customFormat="1" ht="21" customHeight="1" thickBot="1" x14ac:dyDescent="0.25">
      <c r="A24" s="393" t="s">
        <v>92</v>
      </c>
      <c r="B24" s="541">
        <v>20</v>
      </c>
      <c r="C24" s="546"/>
      <c r="D24" s="357">
        <v>17</v>
      </c>
      <c r="E24" s="397"/>
      <c r="F24" s="357">
        <v>16</v>
      </c>
      <c r="G24" s="397"/>
      <c r="H24" s="356">
        <v>20</v>
      </c>
      <c r="I24" s="366"/>
      <c r="J24" s="357">
        <v>18</v>
      </c>
      <c r="K24" s="359"/>
      <c r="L24" s="357">
        <v>15</v>
      </c>
      <c r="M24" s="397"/>
      <c r="N24" s="356">
        <v>20</v>
      </c>
      <c r="O24" s="366"/>
      <c r="P24" s="357">
        <v>17</v>
      </c>
      <c r="Q24" s="397"/>
      <c r="R24" s="357">
        <v>14</v>
      </c>
      <c r="S24" s="366"/>
      <c r="T24" s="357">
        <v>19</v>
      </c>
      <c r="U24" s="359"/>
      <c r="V24" s="357">
        <v>16</v>
      </c>
      <c r="W24" s="397"/>
      <c r="X24" s="357">
        <v>14</v>
      </c>
      <c r="Y24" s="366"/>
      <c r="Z24" s="394" t="s">
        <v>92</v>
      </c>
    </row>
    <row r="25" spans="1:26" s="221" customFormat="1" ht="21" customHeight="1" thickBot="1" x14ac:dyDescent="0.25">
      <c r="A25" s="311" t="s">
        <v>93</v>
      </c>
      <c r="B25" s="543">
        <v>21</v>
      </c>
      <c r="C25" s="544"/>
      <c r="D25" s="360">
        <v>18</v>
      </c>
      <c r="E25" s="466"/>
      <c r="F25" s="360">
        <v>17</v>
      </c>
      <c r="G25" s="365"/>
      <c r="H25" s="361">
        <v>21</v>
      </c>
      <c r="I25" s="312"/>
      <c r="J25" s="360">
        <v>19</v>
      </c>
      <c r="K25" s="312" t="s">
        <v>206</v>
      </c>
      <c r="L25" s="360">
        <v>16</v>
      </c>
      <c r="M25" s="365"/>
      <c r="N25" s="361">
        <v>21</v>
      </c>
      <c r="O25" s="312"/>
      <c r="P25" s="360">
        <v>18</v>
      </c>
      <c r="Q25" s="466" t="s">
        <v>235</v>
      </c>
      <c r="R25" s="360">
        <v>15</v>
      </c>
      <c r="S25" s="312"/>
      <c r="T25" s="360">
        <v>20</v>
      </c>
      <c r="U25" s="312" t="s">
        <v>226</v>
      </c>
      <c r="V25" s="360">
        <v>17</v>
      </c>
      <c r="W25" s="365"/>
      <c r="X25" s="360">
        <v>15</v>
      </c>
      <c r="Y25" s="312"/>
      <c r="Z25" s="395" t="s">
        <v>93</v>
      </c>
    </row>
    <row r="26" spans="1:26" s="221" customFormat="1" ht="21" customHeight="1" thickBot="1" x14ac:dyDescent="0.25">
      <c r="A26" s="287" t="s">
        <v>87</v>
      </c>
      <c r="B26" s="539">
        <v>22</v>
      </c>
      <c r="C26" s="540"/>
      <c r="D26" s="354">
        <v>19</v>
      </c>
      <c r="E26" s="291"/>
      <c r="F26" s="354">
        <v>18</v>
      </c>
      <c r="G26" s="291" t="s">
        <v>217</v>
      </c>
      <c r="H26" s="355">
        <v>22</v>
      </c>
      <c r="I26" s="291"/>
      <c r="J26" s="354">
        <v>20</v>
      </c>
      <c r="K26" s="291"/>
      <c r="L26" s="354">
        <v>17</v>
      </c>
      <c r="M26" s="291"/>
      <c r="N26" s="355">
        <v>22</v>
      </c>
      <c r="O26" s="291"/>
      <c r="P26" s="354">
        <v>19</v>
      </c>
      <c r="Q26" s="291" t="s">
        <v>219</v>
      </c>
      <c r="R26" s="354">
        <v>16</v>
      </c>
      <c r="S26" s="291"/>
      <c r="T26" s="354">
        <v>21</v>
      </c>
      <c r="U26" s="291"/>
      <c r="V26" s="354">
        <v>18</v>
      </c>
      <c r="W26" s="291"/>
      <c r="X26" s="354">
        <v>16</v>
      </c>
      <c r="Y26" s="291"/>
      <c r="Z26" s="392" t="s">
        <v>87</v>
      </c>
    </row>
    <row r="27" spans="1:26" s="221" customFormat="1" ht="21" customHeight="1" thickBot="1" x14ac:dyDescent="0.25">
      <c r="A27" s="287" t="s">
        <v>88</v>
      </c>
      <c r="B27" s="539">
        <v>23</v>
      </c>
      <c r="C27" s="540"/>
      <c r="D27" s="354">
        <v>20</v>
      </c>
      <c r="E27" s="291"/>
      <c r="F27" s="354">
        <v>19</v>
      </c>
      <c r="G27" s="291"/>
      <c r="H27" s="354">
        <v>23</v>
      </c>
      <c r="I27" s="291"/>
      <c r="J27" s="354">
        <v>21</v>
      </c>
      <c r="K27" s="291"/>
      <c r="L27" s="354">
        <v>18</v>
      </c>
      <c r="M27" s="291"/>
      <c r="N27" s="354">
        <v>23</v>
      </c>
      <c r="O27" s="291"/>
      <c r="P27" s="354">
        <v>20</v>
      </c>
      <c r="Q27" s="291"/>
      <c r="R27" s="354">
        <v>17</v>
      </c>
      <c r="S27" s="291"/>
      <c r="T27" s="354">
        <v>22</v>
      </c>
      <c r="U27" s="291"/>
      <c r="V27" s="354">
        <v>19</v>
      </c>
      <c r="W27" s="291"/>
      <c r="X27" s="354">
        <v>17</v>
      </c>
      <c r="Y27" s="291"/>
      <c r="Z27" s="392" t="s">
        <v>88</v>
      </c>
    </row>
    <row r="28" spans="1:26" s="221" customFormat="1" ht="21" customHeight="1" thickBot="1" x14ac:dyDescent="0.25">
      <c r="A28" s="287" t="s">
        <v>89</v>
      </c>
      <c r="B28" s="539">
        <v>24</v>
      </c>
      <c r="C28" s="540"/>
      <c r="D28" s="354">
        <v>21</v>
      </c>
      <c r="E28" s="291"/>
      <c r="F28" s="354">
        <v>20</v>
      </c>
      <c r="G28" s="291"/>
      <c r="H28" s="355">
        <v>24</v>
      </c>
      <c r="I28" s="291"/>
      <c r="J28" s="354">
        <v>22</v>
      </c>
      <c r="K28" s="291"/>
      <c r="L28" s="354">
        <v>19</v>
      </c>
      <c r="M28" s="291"/>
      <c r="N28" s="355">
        <v>24</v>
      </c>
      <c r="O28" s="291"/>
      <c r="P28" s="354">
        <v>21</v>
      </c>
      <c r="Q28" s="291"/>
      <c r="R28" s="354">
        <v>18</v>
      </c>
      <c r="S28" s="291"/>
      <c r="T28" s="354">
        <v>23</v>
      </c>
      <c r="U28" s="291"/>
      <c r="V28" s="354">
        <v>20</v>
      </c>
      <c r="W28" s="291"/>
      <c r="X28" s="354">
        <v>18</v>
      </c>
      <c r="Y28" s="291"/>
      <c r="Z28" s="392" t="s">
        <v>89</v>
      </c>
    </row>
    <row r="29" spans="1:26" s="221" customFormat="1" ht="21" customHeight="1" thickBot="1" x14ac:dyDescent="0.25">
      <c r="A29" s="287" t="s">
        <v>90</v>
      </c>
      <c r="B29" s="539">
        <v>25</v>
      </c>
      <c r="C29" s="540"/>
      <c r="D29" s="354">
        <v>22</v>
      </c>
      <c r="E29" s="291"/>
      <c r="F29" s="354">
        <v>21</v>
      </c>
      <c r="G29" s="291"/>
      <c r="H29" s="354">
        <v>25</v>
      </c>
      <c r="I29" s="291"/>
      <c r="J29" s="354">
        <v>23</v>
      </c>
      <c r="K29" s="291"/>
      <c r="L29" s="354">
        <v>20</v>
      </c>
      <c r="M29" s="291"/>
      <c r="N29" s="354">
        <v>25</v>
      </c>
      <c r="O29" s="291"/>
      <c r="P29" s="354">
        <v>22</v>
      </c>
      <c r="Q29" s="291"/>
      <c r="R29" s="354">
        <v>19</v>
      </c>
      <c r="S29" s="291"/>
      <c r="T29" s="354">
        <v>24</v>
      </c>
      <c r="U29" s="291"/>
      <c r="V29" s="354">
        <v>21</v>
      </c>
      <c r="W29" s="291"/>
      <c r="X29" s="354">
        <v>19</v>
      </c>
      <c r="Y29" s="291"/>
      <c r="Z29" s="392" t="s">
        <v>90</v>
      </c>
    </row>
    <row r="30" spans="1:26" s="221" customFormat="1" ht="21" customHeight="1" thickBot="1" x14ac:dyDescent="0.25">
      <c r="A30" s="287" t="s">
        <v>91</v>
      </c>
      <c r="B30" s="539">
        <v>26</v>
      </c>
      <c r="C30" s="540"/>
      <c r="D30" s="354">
        <v>23</v>
      </c>
      <c r="E30" s="291"/>
      <c r="F30" s="354">
        <v>22</v>
      </c>
      <c r="G30" s="291"/>
      <c r="H30" s="355">
        <v>26</v>
      </c>
      <c r="I30" s="291"/>
      <c r="J30" s="354">
        <v>24</v>
      </c>
      <c r="K30" s="291"/>
      <c r="L30" s="354">
        <v>21</v>
      </c>
      <c r="M30" s="291"/>
      <c r="N30" s="355">
        <v>26</v>
      </c>
      <c r="O30" s="291"/>
      <c r="P30" s="354">
        <v>23</v>
      </c>
      <c r="Q30" s="291"/>
      <c r="R30" s="354">
        <v>20</v>
      </c>
      <c r="S30" s="291"/>
      <c r="T30" s="354">
        <v>25</v>
      </c>
      <c r="U30" s="291"/>
      <c r="V30" s="354">
        <v>22</v>
      </c>
      <c r="W30" s="291"/>
      <c r="X30" s="354">
        <v>20</v>
      </c>
      <c r="Y30" s="291"/>
      <c r="Z30" s="392" t="s">
        <v>91</v>
      </c>
    </row>
    <row r="31" spans="1:26" s="221" customFormat="1" ht="21" customHeight="1" thickBot="1" x14ac:dyDescent="0.25">
      <c r="A31" s="393" t="s">
        <v>92</v>
      </c>
      <c r="B31" s="541">
        <v>27</v>
      </c>
      <c r="C31" s="542"/>
      <c r="D31" s="357">
        <v>24</v>
      </c>
      <c r="E31" s="359"/>
      <c r="F31" s="357">
        <v>23</v>
      </c>
      <c r="G31" s="359"/>
      <c r="H31" s="356">
        <v>27</v>
      </c>
      <c r="I31" s="397" t="s">
        <v>246</v>
      </c>
      <c r="J31" s="357">
        <v>25</v>
      </c>
      <c r="K31" s="359" t="s">
        <v>247</v>
      </c>
      <c r="L31" s="357">
        <v>22</v>
      </c>
      <c r="M31" s="359" t="s">
        <v>230</v>
      </c>
      <c r="N31" s="356">
        <v>27</v>
      </c>
      <c r="O31" s="366" t="s">
        <v>250</v>
      </c>
      <c r="P31" s="357">
        <v>24</v>
      </c>
      <c r="Q31" s="359"/>
      <c r="R31" s="357">
        <v>21</v>
      </c>
      <c r="S31" s="359"/>
      <c r="T31" s="357">
        <v>26</v>
      </c>
      <c r="U31" s="421"/>
      <c r="V31" s="357">
        <v>23</v>
      </c>
      <c r="W31" s="359"/>
      <c r="X31" s="357">
        <v>21</v>
      </c>
      <c r="Y31" s="359"/>
      <c r="Z31" s="394" t="s">
        <v>92</v>
      </c>
    </row>
    <row r="32" spans="1:26" s="221" customFormat="1" ht="21" customHeight="1" thickBot="1" x14ac:dyDescent="0.25">
      <c r="A32" s="311" t="s">
        <v>93</v>
      </c>
      <c r="B32" s="543">
        <v>28</v>
      </c>
      <c r="C32" s="544"/>
      <c r="D32" s="360">
        <v>25</v>
      </c>
      <c r="E32" s="312"/>
      <c r="F32" s="360">
        <v>24</v>
      </c>
      <c r="G32" s="312"/>
      <c r="H32" s="361">
        <v>28</v>
      </c>
      <c r="I32" s="312"/>
      <c r="J32" s="360">
        <v>26</v>
      </c>
      <c r="K32" s="312"/>
      <c r="L32" s="360">
        <v>23</v>
      </c>
      <c r="M32" s="365" t="s">
        <v>231</v>
      </c>
      <c r="N32" s="361">
        <v>28</v>
      </c>
      <c r="O32" s="312" t="s">
        <v>249</v>
      </c>
      <c r="P32" s="360">
        <v>25</v>
      </c>
      <c r="Q32" s="312"/>
      <c r="R32" s="360">
        <v>22</v>
      </c>
      <c r="S32" s="312"/>
      <c r="T32" s="360">
        <v>27</v>
      </c>
      <c r="U32" s="312"/>
      <c r="V32" s="360">
        <v>24</v>
      </c>
      <c r="W32" s="312"/>
      <c r="X32" s="360">
        <v>22</v>
      </c>
      <c r="Y32" s="312"/>
      <c r="Z32" s="395" t="s">
        <v>93</v>
      </c>
    </row>
    <row r="33" spans="1:26" s="221" customFormat="1" ht="21" customHeight="1" thickBot="1" x14ac:dyDescent="0.25">
      <c r="A33" s="287" t="s">
        <v>87</v>
      </c>
      <c r="B33" s="539">
        <v>29</v>
      </c>
      <c r="C33" s="540"/>
      <c r="D33" s="354">
        <v>26</v>
      </c>
      <c r="E33" s="291"/>
      <c r="F33" s="354">
        <v>25</v>
      </c>
      <c r="G33" s="291"/>
      <c r="H33" s="355">
        <v>29</v>
      </c>
      <c r="I33" s="291"/>
      <c r="J33" s="354">
        <v>27</v>
      </c>
      <c r="K33" s="291"/>
      <c r="L33" s="354">
        <v>24</v>
      </c>
      <c r="M33" s="291" t="s">
        <v>218</v>
      </c>
      <c r="N33" s="355">
        <v>29</v>
      </c>
      <c r="O33" s="291"/>
      <c r="P33" s="354">
        <v>26</v>
      </c>
      <c r="Q33" s="291"/>
      <c r="R33" s="354">
        <v>23</v>
      </c>
      <c r="S33" s="291" t="s">
        <v>220</v>
      </c>
      <c r="T33" s="354">
        <v>28</v>
      </c>
      <c r="U33" s="291"/>
      <c r="V33" s="354">
        <v>25</v>
      </c>
      <c r="W33" s="291"/>
      <c r="X33" s="354">
        <v>23</v>
      </c>
      <c r="Y33" s="291"/>
      <c r="Z33" s="392" t="s">
        <v>87</v>
      </c>
    </row>
    <row r="34" spans="1:26" s="221" customFormat="1" ht="21" customHeight="1" thickBot="1" x14ac:dyDescent="0.25">
      <c r="A34" s="287" t="s">
        <v>88</v>
      </c>
      <c r="B34" s="539">
        <v>30</v>
      </c>
      <c r="C34" s="540"/>
      <c r="D34" s="354">
        <v>27</v>
      </c>
      <c r="E34" s="291"/>
      <c r="F34" s="354">
        <v>26</v>
      </c>
      <c r="G34" s="291"/>
      <c r="H34" s="354">
        <v>30</v>
      </c>
      <c r="I34" s="291"/>
      <c r="J34" s="354">
        <v>28</v>
      </c>
      <c r="K34" s="291"/>
      <c r="L34" s="354">
        <v>25</v>
      </c>
      <c r="M34" s="291"/>
      <c r="N34" s="354">
        <v>30</v>
      </c>
      <c r="O34" s="291"/>
      <c r="P34" s="354">
        <v>27</v>
      </c>
      <c r="Q34" s="291"/>
      <c r="R34" s="354">
        <v>24</v>
      </c>
      <c r="S34" s="291"/>
      <c r="T34" s="354">
        <v>29</v>
      </c>
      <c r="U34" s="291"/>
      <c r="V34" s="354">
        <v>26</v>
      </c>
      <c r="W34" s="291"/>
      <c r="X34" s="354">
        <v>24</v>
      </c>
      <c r="Y34" s="291"/>
      <c r="Z34" s="392" t="s">
        <v>88</v>
      </c>
    </row>
    <row r="35" spans="1:26" s="221" customFormat="1" ht="21" customHeight="1" thickBot="1" x14ac:dyDescent="0.25">
      <c r="A35" s="287" t="s">
        <v>89</v>
      </c>
      <c r="B35" s="539">
        <v>31</v>
      </c>
      <c r="C35" s="540"/>
      <c r="D35" s="354">
        <v>28</v>
      </c>
      <c r="E35" s="291"/>
      <c r="F35" s="354">
        <v>27</v>
      </c>
      <c r="G35" s="291"/>
      <c r="H35" s="352"/>
      <c r="I35" s="290"/>
      <c r="J35" s="354">
        <v>29</v>
      </c>
      <c r="K35" s="293"/>
      <c r="L35" s="354">
        <v>26</v>
      </c>
      <c r="M35" s="291" t="s">
        <v>224</v>
      </c>
      <c r="N35" s="354">
        <v>31</v>
      </c>
      <c r="O35" s="291"/>
      <c r="P35" s="354">
        <v>28</v>
      </c>
      <c r="Q35" s="291"/>
      <c r="R35" s="354">
        <v>25</v>
      </c>
      <c r="S35" s="291"/>
      <c r="T35" s="354">
        <v>30</v>
      </c>
      <c r="U35" s="293"/>
      <c r="V35" s="354">
        <v>27</v>
      </c>
      <c r="W35" s="291"/>
      <c r="X35" s="354">
        <v>25</v>
      </c>
      <c r="Y35" s="291"/>
      <c r="Z35" s="392" t="s">
        <v>89</v>
      </c>
    </row>
    <row r="36" spans="1:26" s="221" customFormat="1" ht="21" customHeight="1" thickBot="1" x14ac:dyDescent="0.25">
      <c r="A36" s="287" t="s">
        <v>90</v>
      </c>
      <c r="B36" s="547"/>
      <c r="C36" s="548"/>
      <c r="D36" s="354">
        <v>29</v>
      </c>
      <c r="E36" s="291"/>
      <c r="F36" s="354">
        <v>28</v>
      </c>
      <c r="G36" s="291"/>
      <c r="H36" s="352"/>
      <c r="I36" s="290"/>
      <c r="J36" s="354">
        <v>30</v>
      </c>
      <c r="K36" s="291"/>
      <c r="L36" s="354">
        <v>27</v>
      </c>
      <c r="M36" s="291"/>
      <c r="N36" s="352"/>
      <c r="O36" s="290"/>
      <c r="P36" s="354">
        <v>29</v>
      </c>
      <c r="Q36" s="291"/>
      <c r="R36" s="354">
        <v>26</v>
      </c>
      <c r="S36" s="291"/>
      <c r="T36" s="354">
        <v>31</v>
      </c>
      <c r="U36" s="291"/>
      <c r="V36" s="354">
        <v>28</v>
      </c>
      <c r="W36" s="291"/>
      <c r="X36" s="354">
        <v>26</v>
      </c>
      <c r="Y36" s="291"/>
      <c r="Z36" s="392" t="s">
        <v>90</v>
      </c>
    </row>
    <row r="37" spans="1:26" s="221" customFormat="1" ht="21" customHeight="1" thickBot="1" x14ac:dyDescent="0.25">
      <c r="A37" s="287" t="s">
        <v>91</v>
      </c>
      <c r="B37" s="549"/>
      <c r="C37" s="550"/>
      <c r="D37" s="353"/>
      <c r="E37" s="294"/>
      <c r="F37" s="354">
        <v>29</v>
      </c>
      <c r="G37" s="291" t="s">
        <v>208</v>
      </c>
      <c r="H37" s="352"/>
      <c r="I37" s="290"/>
      <c r="J37" s="355">
        <v>31</v>
      </c>
      <c r="K37" s="291"/>
      <c r="L37" s="354">
        <v>28</v>
      </c>
      <c r="M37" s="291"/>
      <c r="N37" s="352"/>
      <c r="O37" s="290"/>
      <c r="P37" s="354">
        <v>30</v>
      </c>
      <c r="Q37" s="291"/>
      <c r="R37" s="354">
        <v>27</v>
      </c>
      <c r="S37" s="291"/>
      <c r="T37" s="352"/>
      <c r="U37" s="290"/>
      <c r="V37" s="354">
        <v>29</v>
      </c>
      <c r="W37" s="291"/>
      <c r="X37" s="354">
        <v>27</v>
      </c>
      <c r="Y37" s="291"/>
      <c r="Z37" s="392" t="s">
        <v>91</v>
      </c>
    </row>
    <row r="38" spans="1:26" s="221" customFormat="1" ht="21" customHeight="1" thickBot="1" x14ac:dyDescent="0.25">
      <c r="A38" s="393" t="s">
        <v>92</v>
      </c>
      <c r="B38" s="549"/>
      <c r="C38" s="550"/>
      <c r="D38" s="353"/>
      <c r="E38" s="294"/>
      <c r="F38" s="357">
        <v>30</v>
      </c>
      <c r="G38" s="359"/>
      <c r="H38" s="352"/>
      <c r="I38" s="290"/>
      <c r="J38" s="352"/>
      <c r="K38" s="290"/>
      <c r="L38" s="357">
        <v>29</v>
      </c>
      <c r="M38" s="359"/>
      <c r="N38" s="352"/>
      <c r="O38" s="290"/>
      <c r="P38" s="357">
        <v>31</v>
      </c>
      <c r="Q38" s="359"/>
      <c r="R38" s="357">
        <v>28</v>
      </c>
      <c r="S38" s="366"/>
      <c r="T38" s="352"/>
      <c r="U38" s="290"/>
      <c r="V38" s="357">
        <v>30</v>
      </c>
      <c r="W38" s="359"/>
      <c r="X38" s="357">
        <v>28</v>
      </c>
      <c r="Y38" s="366"/>
      <c r="Z38" s="394" t="s">
        <v>92</v>
      </c>
    </row>
    <row r="39" spans="1:26" s="221" customFormat="1" ht="21" customHeight="1" thickBot="1" x14ac:dyDescent="0.25">
      <c r="A39" s="311" t="s">
        <v>93</v>
      </c>
      <c r="B39" s="549"/>
      <c r="C39" s="550"/>
      <c r="D39" s="353"/>
      <c r="E39" s="294"/>
      <c r="F39" s="360">
        <v>31</v>
      </c>
      <c r="G39" s="312"/>
      <c r="H39" s="352"/>
      <c r="I39" s="290"/>
      <c r="J39" s="352"/>
      <c r="K39" s="290"/>
      <c r="L39" s="360">
        <v>30</v>
      </c>
      <c r="M39" s="312"/>
      <c r="N39" s="352"/>
      <c r="O39" s="290"/>
      <c r="P39" s="352"/>
      <c r="Q39" s="290"/>
      <c r="R39" s="360">
        <v>29</v>
      </c>
      <c r="S39" s="312"/>
      <c r="T39" s="352"/>
      <c r="U39" s="290"/>
      <c r="V39" s="352"/>
      <c r="W39" s="290"/>
      <c r="X39" s="360">
        <v>29</v>
      </c>
      <c r="Y39" s="312"/>
      <c r="Z39" s="395" t="s">
        <v>93</v>
      </c>
    </row>
    <row r="40" spans="1:26" s="221" customFormat="1" ht="21" customHeight="1" thickBot="1" x14ac:dyDescent="0.25">
      <c r="A40" s="287" t="s">
        <v>87</v>
      </c>
      <c r="B40" s="549"/>
      <c r="C40" s="550"/>
      <c r="D40" s="353"/>
      <c r="E40" s="294"/>
      <c r="F40" s="352"/>
      <c r="G40" s="294"/>
      <c r="H40" s="352"/>
      <c r="I40" s="290"/>
      <c r="J40" s="352"/>
      <c r="K40" s="290"/>
      <c r="L40" s="352"/>
      <c r="M40" s="290"/>
      <c r="N40" s="352"/>
      <c r="O40" s="290"/>
      <c r="P40" s="352"/>
      <c r="Q40" s="290"/>
      <c r="R40" s="354">
        <v>30</v>
      </c>
      <c r="S40" s="293"/>
      <c r="T40" s="352"/>
      <c r="U40" s="290"/>
      <c r="V40" s="352"/>
      <c r="W40" s="290"/>
      <c r="X40" s="354">
        <v>30</v>
      </c>
      <c r="Y40" s="293"/>
      <c r="Z40" s="297" t="s">
        <v>87</v>
      </c>
    </row>
    <row r="41" spans="1:26" s="221" customFormat="1" ht="21" customHeight="1" thickBot="1" x14ac:dyDescent="0.25">
      <c r="A41" s="288" t="s">
        <v>88</v>
      </c>
      <c r="B41" s="551"/>
      <c r="C41" s="552"/>
      <c r="D41" s="363"/>
      <c r="E41" s="295"/>
      <c r="F41" s="364"/>
      <c r="G41" s="295"/>
      <c r="H41" s="364"/>
      <c r="I41" s="295"/>
      <c r="J41" s="364"/>
      <c r="K41" s="292"/>
      <c r="L41" s="363"/>
      <c r="M41" s="292"/>
      <c r="N41" s="364"/>
      <c r="O41" s="292"/>
      <c r="P41" s="364"/>
      <c r="Q41" s="292"/>
      <c r="R41" s="364"/>
      <c r="S41" s="292"/>
      <c r="T41" s="364"/>
      <c r="U41" s="292"/>
      <c r="V41" s="364"/>
      <c r="W41" s="292"/>
      <c r="X41" s="362">
        <v>31</v>
      </c>
      <c r="Y41" s="420"/>
      <c r="Z41" s="298" t="s">
        <v>88</v>
      </c>
    </row>
    <row r="42" spans="1:26" s="223" customFormat="1" ht="27" thickTop="1" x14ac:dyDescent="0.3">
      <c r="A42" s="218"/>
      <c r="B42" s="608" t="s">
        <v>75</v>
      </c>
      <c r="C42" s="608"/>
      <c r="D42" s="608" t="s">
        <v>76</v>
      </c>
      <c r="E42" s="608"/>
      <c r="F42" s="608" t="s">
        <v>77</v>
      </c>
      <c r="G42" s="608"/>
      <c r="H42" s="608" t="s">
        <v>78</v>
      </c>
      <c r="I42" s="608"/>
      <c r="J42" s="608" t="s">
        <v>79</v>
      </c>
      <c r="K42" s="608"/>
      <c r="L42" s="608" t="s">
        <v>80</v>
      </c>
      <c r="M42" s="608"/>
      <c r="N42" s="608" t="s">
        <v>81</v>
      </c>
      <c r="O42" s="608"/>
      <c r="P42" s="608" t="s">
        <v>82</v>
      </c>
      <c r="Q42" s="608"/>
      <c r="R42" s="608" t="s">
        <v>83</v>
      </c>
      <c r="S42" s="608"/>
      <c r="T42" s="608" t="s">
        <v>84</v>
      </c>
      <c r="U42" s="608"/>
      <c r="V42" s="608" t="s">
        <v>85</v>
      </c>
      <c r="W42" s="608"/>
      <c r="X42" s="608" t="s">
        <v>86</v>
      </c>
      <c r="Y42" s="608"/>
      <c r="Z42" s="222"/>
    </row>
    <row r="43" spans="1:26" s="223" customFormat="1" ht="13" customHeight="1" x14ac:dyDescent="0.3">
      <c r="A43" s="218"/>
      <c r="B43" s="479"/>
      <c r="C43" s="505" t="s">
        <v>168</v>
      </c>
      <c r="D43" s="479"/>
      <c r="E43" s="479"/>
      <c r="F43" s="479"/>
      <c r="G43" s="479"/>
      <c r="H43" s="479"/>
      <c r="I43" s="479"/>
      <c r="J43" s="479"/>
      <c r="K43" s="479"/>
      <c r="L43" s="479"/>
      <c r="M43" s="479"/>
      <c r="N43" s="479"/>
      <c r="O43" s="479"/>
      <c r="P43" s="479"/>
      <c r="Q43" s="479"/>
      <c r="R43" s="479"/>
      <c r="S43" s="479"/>
      <c r="T43" s="479"/>
      <c r="U43" s="479"/>
      <c r="V43" s="479"/>
      <c r="W43" s="479"/>
      <c r="X43" s="479"/>
      <c r="Y43" s="479"/>
      <c r="Z43" s="222"/>
    </row>
    <row r="44" spans="1:26" x14ac:dyDescent="0.15">
      <c r="C44" s="419" t="s">
        <v>124</v>
      </c>
      <c r="D44" s="418"/>
      <c r="E44" s="418"/>
      <c r="F44" s="38"/>
      <c r="G44" s="38"/>
      <c r="H44" s="38"/>
      <c r="I44" s="38"/>
      <c r="J44" s="38"/>
      <c r="K44" s="38"/>
      <c r="L44" s="38"/>
      <c r="M44" s="38"/>
      <c r="N44" s="38"/>
      <c r="O44" s="38"/>
      <c r="P44" s="38"/>
      <c r="Q44" s="38"/>
      <c r="R44" s="38"/>
      <c r="S44" s="38"/>
      <c r="T44" s="38"/>
      <c r="U44" s="38"/>
      <c r="V44" s="38"/>
      <c r="W44" s="38"/>
      <c r="X44" s="38"/>
      <c r="Y44" s="38"/>
    </row>
  </sheetData>
  <mergeCells count="29">
    <mergeCell ref="T2:V2"/>
    <mergeCell ref="A1:F3"/>
    <mergeCell ref="V42:W42"/>
    <mergeCell ref="X42:Y42"/>
    <mergeCell ref="L42:M42"/>
    <mergeCell ref="N42:O42"/>
    <mergeCell ref="P42:Q42"/>
    <mergeCell ref="R42:S42"/>
    <mergeCell ref="T42:U42"/>
    <mergeCell ref="B42:C42"/>
    <mergeCell ref="D42:E42"/>
    <mergeCell ref="F42:G42"/>
    <mergeCell ref="H42:I42"/>
    <mergeCell ref="J42:K42"/>
    <mergeCell ref="B4:C4"/>
    <mergeCell ref="D4:E4"/>
    <mergeCell ref="T4:U4"/>
    <mergeCell ref="V4:W4"/>
    <mergeCell ref="X4:Y4"/>
    <mergeCell ref="F4:G4"/>
    <mergeCell ref="H4:I4"/>
    <mergeCell ref="J4:K4"/>
    <mergeCell ref="L4:M4"/>
    <mergeCell ref="N4:O4"/>
    <mergeCell ref="H2:J2"/>
    <mergeCell ref="L2:N2"/>
    <mergeCell ref="P2:R2"/>
    <mergeCell ref="P4:Q4"/>
    <mergeCell ref="R4:S4"/>
  </mergeCells>
  <phoneticPr fontId="7" type="noConversion"/>
  <hyperlinks>
    <hyperlink ref="H2:J2" location="'League Events'!A1" display="'League Events'!A1" xr:uid="{874A2515-C63C-8E4A-A52C-F1D66EBCBEBF}"/>
    <hyperlink ref="L2:N2" location="'League Positions'!A1" display="'League Positions'!A1" xr:uid="{94762D2D-293A-9748-B194-73D0D8E5EDD7}"/>
    <hyperlink ref="P2:R2" location="'Your Points'!A1" display="'Your Points'!A1" xr:uid="{7ABCC808-BF94-534C-925A-8BDBD7A3ACDD}"/>
    <hyperlink ref="T2:V2" location="'Event Points'!A1" display="'Event Points'!A1" xr:uid="{683A2FA9-464D-6E41-A241-E0DA169DDC50}"/>
  </hyperlinks>
  <printOptions horizontalCentered="1" verticalCentered="1"/>
  <pageMargins left="0.25" right="0.25" top="0.75000000000000011" bottom="0.75000000000000011" header="0.30000000000000004" footer="0.30000000000000004"/>
  <pageSetup paperSize="9" scale="54" orientation="landscape"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88"/>
  <sheetViews>
    <sheetView topLeftCell="A397" zoomScale="125" zoomScaleNormal="125" zoomScalePageLayoutView="125" workbookViewId="0">
      <selection activeCell="D424" sqref="D424"/>
    </sheetView>
  </sheetViews>
  <sheetFormatPr baseColWidth="10" defaultColWidth="8.83203125" defaultRowHeight="13" x14ac:dyDescent="0.15"/>
  <cols>
    <col min="1" max="1" width="6.83203125" style="399" customWidth="1"/>
    <col min="2" max="2" width="20.6640625" style="2" customWidth="1"/>
    <col min="3" max="3" width="8.1640625" style="2" customWidth="1"/>
    <col min="4" max="5" width="11.6640625" style="3" customWidth="1"/>
    <col min="6" max="6" width="8.83203125" style="4" customWidth="1"/>
  </cols>
  <sheetData>
    <row r="1" spans="1:10" ht="25" customHeight="1" x14ac:dyDescent="0.25">
      <c r="A1" s="643" t="s">
        <v>200</v>
      </c>
      <c r="B1" s="643"/>
      <c r="C1" s="643"/>
      <c r="D1" s="643"/>
      <c r="E1" s="643"/>
      <c r="F1" s="643"/>
      <c r="G1" s="511"/>
      <c r="H1" s="511"/>
      <c r="I1" s="511"/>
      <c r="J1" s="511"/>
    </row>
    <row r="2" spans="1:10" ht="6" customHeight="1" thickBot="1" x14ac:dyDescent="0.2">
      <c r="B2"/>
      <c r="C2"/>
      <c r="D2"/>
      <c r="E2"/>
      <c r="F2" s="6"/>
    </row>
    <row r="3" spans="1:10" ht="18" customHeight="1" thickBot="1" x14ac:dyDescent="0.2">
      <c r="A3" s="522"/>
      <c r="B3" s="512" t="s">
        <v>142</v>
      </c>
      <c r="C3"/>
      <c r="D3" s="575" t="s">
        <v>184</v>
      </c>
      <c r="E3" s="576"/>
      <c r="F3" s="524"/>
    </row>
    <row r="4" spans="1:10" ht="7" customHeight="1" thickBot="1" x14ac:dyDescent="0.2">
      <c r="A4" s="525"/>
      <c r="B4" s="523"/>
      <c r="C4"/>
      <c r="D4" s="523"/>
      <c r="E4" s="523"/>
      <c r="F4" s="524"/>
    </row>
    <row r="5" spans="1:10" ht="18" customHeight="1" thickBot="1" x14ac:dyDescent="0.2">
      <c r="A5" s="522"/>
      <c r="B5" s="512" t="s">
        <v>183</v>
      </c>
      <c r="C5"/>
      <c r="D5" s="573" t="s">
        <v>186</v>
      </c>
      <c r="E5" s="576"/>
      <c r="F5" s="524"/>
    </row>
    <row r="6" spans="1:10" ht="7" customHeight="1" x14ac:dyDescent="0.15">
      <c r="B6"/>
      <c r="C6"/>
      <c r="D6"/>
      <c r="E6"/>
      <c r="F6" s="6"/>
    </row>
    <row r="7" spans="1:10" ht="16" x14ac:dyDescent="0.2">
      <c r="A7" s="399">
        <v>1</v>
      </c>
      <c r="B7" s="633" t="s">
        <v>36</v>
      </c>
      <c r="C7" s="633"/>
      <c r="D7"/>
      <c r="E7" s="6"/>
      <c r="F7" s="631"/>
      <c r="G7" s="632"/>
    </row>
    <row r="8" spans="1:10" ht="16" thickBot="1" x14ac:dyDescent="0.25">
      <c r="B8" s="87" t="s">
        <v>1</v>
      </c>
      <c r="C8" s="71" t="s">
        <v>3</v>
      </c>
      <c r="D8" s="71" t="s">
        <v>4</v>
      </c>
      <c r="E8" s="72" t="s">
        <v>5</v>
      </c>
      <c r="F8"/>
      <c r="G8" s="39"/>
    </row>
    <row r="9" spans="1:10" ht="18" customHeight="1" x14ac:dyDescent="0.2">
      <c r="B9" s="73" t="s">
        <v>16</v>
      </c>
      <c r="C9" s="77"/>
      <c r="D9" s="325">
        <v>0</v>
      </c>
      <c r="E9" s="82"/>
      <c r="F9"/>
      <c r="G9" s="39"/>
    </row>
    <row r="10" spans="1:10" ht="12" customHeight="1" x14ac:dyDescent="0.2">
      <c r="B10" s="74" t="s">
        <v>8</v>
      </c>
      <c r="C10" s="78"/>
      <c r="D10" s="326"/>
      <c r="E10" s="83">
        <f>IF(B10="x",0,(D$9/(D10/100)))</f>
        <v>0</v>
      </c>
      <c r="F10" t="str">
        <f>IF((ISERROR((VLOOKUP(B10,Calculation!C$2:C$58,1,FALSE)))),"Not on list","")</f>
        <v/>
      </c>
      <c r="G10" s="39"/>
    </row>
    <row r="11" spans="1:10" ht="12" customHeight="1" x14ac:dyDescent="0.2">
      <c r="B11" s="151" t="s">
        <v>8</v>
      </c>
      <c r="C11" s="78"/>
      <c r="D11" s="326"/>
      <c r="E11" s="83">
        <f>IF(B11="x",0,(D$9/(D11/100)))</f>
        <v>0</v>
      </c>
      <c r="F11" t="str">
        <f>IF((ISERROR((VLOOKUP(B11,Calculation!C$2:C$58,1,FALSE)))),"Not on list","")</f>
        <v/>
      </c>
      <c r="G11" s="39"/>
    </row>
    <row r="12" spans="1:10" ht="18" customHeight="1" x14ac:dyDescent="0.15">
      <c r="B12" s="75" t="s">
        <v>17</v>
      </c>
      <c r="C12" s="79"/>
      <c r="D12" s="327">
        <v>0</v>
      </c>
      <c r="E12" s="84"/>
      <c r="F12"/>
    </row>
    <row r="13" spans="1:10" x14ac:dyDescent="0.15">
      <c r="B13" s="151" t="s">
        <v>8</v>
      </c>
      <c r="C13" s="78"/>
      <c r="D13" s="328"/>
      <c r="E13" s="85">
        <f>IF(B13="x",0,(D$12/(D13/100)))</f>
        <v>0</v>
      </c>
      <c r="F13" t="str">
        <f>IF((ISERROR((VLOOKUP(B13,Calculation!C$2:C$58,1,FALSE)))),"Not on list","")</f>
        <v/>
      </c>
    </row>
    <row r="14" spans="1:10" x14ac:dyDescent="0.15">
      <c r="B14" s="151" t="s">
        <v>8</v>
      </c>
      <c r="C14" s="78"/>
      <c r="D14" s="326"/>
      <c r="E14" s="85">
        <f>IF(B14="x",0,(D$12/(D14/100)))</f>
        <v>0</v>
      </c>
      <c r="F14" t="str">
        <f>IF((ISERROR((VLOOKUP(B14,Calculation!C$2:C$58,1,FALSE)))),"Not on list","")</f>
        <v/>
      </c>
    </row>
    <row r="15" spans="1:10" ht="8.25" customHeight="1" thickBot="1" x14ac:dyDescent="0.2">
      <c r="B15" s="76" t="s">
        <v>8</v>
      </c>
      <c r="C15" s="80"/>
      <c r="D15" s="81"/>
      <c r="E15" s="86"/>
      <c r="F15"/>
    </row>
    <row r="16" spans="1:10" x14ac:dyDescent="0.15">
      <c r="D16" s="2"/>
      <c r="E16" s="6"/>
      <c r="F16"/>
    </row>
    <row r="17" spans="1:11" x14ac:dyDescent="0.15">
      <c r="D17" s="2"/>
      <c r="E17" s="6"/>
      <c r="F17"/>
    </row>
    <row r="18" spans="1:11" ht="16" x14ac:dyDescent="0.2">
      <c r="A18" s="399">
        <v>2</v>
      </c>
      <c r="B18" s="633" t="s">
        <v>116</v>
      </c>
      <c r="C18" s="633"/>
      <c r="D18" s="635"/>
      <c r="E18" s="6"/>
      <c r="F18"/>
    </row>
    <row r="19" spans="1:11" ht="14" thickBot="1" x14ac:dyDescent="0.2">
      <c r="B19" s="87" t="s">
        <v>1</v>
      </c>
      <c r="C19" s="71" t="s">
        <v>3</v>
      </c>
      <c r="D19" s="71" t="s">
        <v>4</v>
      </c>
      <c r="E19" s="72" t="s">
        <v>5</v>
      </c>
      <c r="F19"/>
    </row>
    <row r="20" spans="1:11" ht="18" customHeight="1" x14ac:dyDescent="0.15">
      <c r="B20" s="73" t="s">
        <v>16</v>
      </c>
      <c r="C20" s="77"/>
      <c r="D20" s="325">
        <v>0</v>
      </c>
      <c r="E20" s="82"/>
      <c r="F20"/>
    </row>
    <row r="21" spans="1:11" x14ac:dyDescent="0.15">
      <c r="B21" s="74" t="s">
        <v>8</v>
      </c>
      <c r="C21" s="89"/>
      <c r="D21" s="367"/>
      <c r="E21" s="85">
        <f>IF(B21="x",0,(D$20/(D21/100)))</f>
        <v>0</v>
      </c>
      <c r="F21" t="str">
        <f>IF((ISERROR((VLOOKUP(B21,Calculation!C$2:C$58,1,FALSE)))),"Not on list","")</f>
        <v/>
      </c>
    </row>
    <row r="22" spans="1:11" x14ac:dyDescent="0.15">
      <c r="B22" s="151" t="s">
        <v>8</v>
      </c>
      <c r="C22" s="89"/>
      <c r="D22" s="367"/>
      <c r="E22" s="85">
        <f t="shared" ref="E22" si="0">IF(B22="x",0,(D$20/(D22/100)))</f>
        <v>0</v>
      </c>
      <c r="F22" t="str">
        <f>IF((ISERROR((VLOOKUP(B22,Calculation!C$2:C$58,1,FALSE)))),"Not on list","")</f>
        <v/>
      </c>
    </row>
    <row r="23" spans="1:11" ht="18" customHeight="1" x14ac:dyDescent="0.15">
      <c r="B23" s="75" t="s">
        <v>17</v>
      </c>
      <c r="C23" s="89"/>
      <c r="D23" s="91">
        <v>0</v>
      </c>
      <c r="E23" s="84"/>
      <c r="F23"/>
    </row>
    <row r="24" spans="1:11" x14ac:dyDescent="0.15">
      <c r="B24" s="74" t="s">
        <v>8</v>
      </c>
      <c r="C24" s="89"/>
      <c r="D24" s="90"/>
      <c r="E24" s="85">
        <f>IF(B24="x",0,(D$23/(D24/100)))</f>
        <v>0</v>
      </c>
      <c r="F24" t="str">
        <f>IF((ISERROR((VLOOKUP(B24,Calculation!C$2:C$58,1,FALSE)))),"Not on list","")</f>
        <v/>
      </c>
    </row>
    <row r="25" spans="1:11" x14ac:dyDescent="0.15">
      <c r="B25" s="74" t="s">
        <v>8</v>
      </c>
      <c r="C25" s="89"/>
      <c r="D25" s="90"/>
      <c r="E25" s="85">
        <f>IF(B25="x",0,(D$23/(D25/100)))</f>
        <v>0</v>
      </c>
      <c r="F25" t="str">
        <f>IF((ISERROR((VLOOKUP(B25,Calculation!C$2:C$58,1,FALSE)))),"Not on list","")</f>
        <v/>
      </c>
    </row>
    <row r="26" spans="1:11" ht="8.25" customHeight="1" thickBot="1" x14ac:dyDescent="0.2">
      <c r="B26" s="88" t="s">
        <v>8</v>
      </c>
      <c r="C26" s="80"/>
      <c r="D26" s="81"/>
      <c r="E26" s="86"/>
      <c r="F26"/>
    </row>
    <row r="27" spans="1:11" x14ac:dyDescent="0.15">
      <c r="D27" s="2"/>
      <c r="E27" s="6"/>
      <c r="F27"/>
    </row>
    <row r="28" spans="1:11" x14ac:dyDescent="0.15">
      <c r="D28" s="2"/>
      <c r="E28" s="6"/>
      <c r="F28"/>
      <c r="I28" s="8"/>
      <c r="J28" s="7"/>
      <c r="K28" s="8"/>
    </row>
    <row r="29" spans="1:11" ht="16" x14ac:dyDescent="0.2">
      <c r="A29" s="399">
        <v>3</v>
      </c>
      <c r="B29" s="633" t="s">
        <v>172</v>
      </c>
      <c r="C29" s="633"/>
      <c r="D29" s="635"/>
      <c r="E29" s="6"/>
      <c r="F29" s="631"/>
      <c r="G29" s="632"/>
    </row>
    <row r="30" spans="1:11" ht="14" thickBot="1" x14ac:dyDescent="0.2">
      <c r="B30" s="87" t="s">
        <v>1</v>
      </c>
      <c r="C30" s="71" t="s">
        <v>3</v>
      </c>
      <c r="D30" s="71" t="s">
        <v>4</v>
      </c>
      <c r="E30" s="72" t="s">
        <v>5</v>
      </c>
      <c r="F30"/>
    </row>
    <row r="31" spans="1:11" ht="18" customHeight="1" x14ac:dyDescent="0.15">
      <c r="B31" s="73" t="s">
        <v>16</v>
      </c>
      <c r="C31" s="58"/>
      <c r="D31" s="325">
        <v>0</v>
      </c>
      <c r="E31" s="82"/>
      <c r="F31"/>
    </row>
    <row r="32" spans="1:11" x14ac:dyDescent="0.15">
      <c r="B32" s="151" t="s">
        <v>8</v>
      </c>
      <c r="C32" s="387"/>
      <c r="D32" s="326"/>
      <c r="E32" s="83">
        <f>IF(B32="x",0,(D$31/(D32/100)))</f>
        <v>0</v>
      </c>
      <c r="F32" t="str">
        <f>IF((ISERROR((VLOOKUP(B32,Calculation!C$2:C$58,1,FALSE)))),"Not on list","")</f>
        <v/>
      </c>
    </row>
    <row r="33" spans="1:7" x14ac:dyDescent="0.15">
      <c r="B33" s="151" t="s">
        <v>8</v>
      </c>
      <c r="C33" s="387"/>
      <c r="D33" s="326"/>
      <c r="E33" s="83">
        <f>IF(B33="x",0,(D$31/(D33/100)))</f>
        <v>0</v>
      </c>
      <c r="F33" t="str">
        <f>IF((ISERROR((VLOOKUP(B33,Calculation!C$2:C$58,1,FALSE)))),"Not on list","")</f>
        <v/>
      </c>
    </row>
    <row r="34" spans="1:7" ht="18" customHeight="1" x14ac:dyDescent="0.15">
      <c r="B34" s="75" t="s">
        <v>17</v>
      </c>
      <c r="C34" s="388"/>
      <c r="D34" s="327">
        <v>0</v>
      </c>
      <c r="E34" s="84"/>
      <c r="F34"/>
    </row>
    <row r="35" spans="1:7" ht="12.75" customHeight="1" x14ac:dyDescent="0.15">
      <c r="B35" s="151" t="s">
        <v>8</v>
      </c>
      <c r="C35" s="389"/>
      <c r="D35" s="328"/>
      <c r="E35" s="83">
        <f>IF(B35="x",0,(D$34/(D35/100)))</f>
        <v>0</v>
      </c>
      <c r="F35" t="str">
        <f>IF((ISERROR((VLOOKUP(B35,Calculation!C$2:C$58,1,FALSE)))),"Not on list","")</f>
        <v/>
      </c>
    </row>
    <row r="36" spans="1:7" ht="12.75" customHeight="1" x14ac:dyDescent="0.15">
      <c r="B36" s="151" t="s">
        <v>8</v>
      </c>
      <c r="C36" s="149"/>
      <c r="D36" s="328"/>
      <c r="E36" s="83">
        <f>IF(B36="x",0,(D$34/(D36/100)))</f>
        <v>0</v>
      </c>
      <c r="F36" t="str">
        <f>IF((ISERROR((VLOOKUP(B36,Calculation!C$2:C$58,1,FALSE)))),"Not on list","")</f>
        <v/>
      </c>
    </row>
    <row r="37" spans="1:7" ht="8.25" customHeight="1" thickBot="1" x14ac:dyDescent="0.2">
      <c r="B37" s="88" t="s">
        <v>8</v>
      </c>
      <c r="C37" s="57"/>
      <c r="D37" s="81"/>
      <c r="E37" s="86"/>
      <c r="F37"/>
    </row>
    <row r="38" spans="1:7" x14ac:dyDescent="0.15">
      <c r="B38" s="150"/>
      <c r="D38" s="2"/>
      <c r="E38" s="6"/>
      <c r="F38"/>
    </row>
    <row r="39" spans="1:7" x14ac:dyDescent="0.15">
      <c r="D39" s="2"/>
      <c r="E39" s="6"/>
      <c r="F39"/>
    </row>
    <row r="40" spans="1:7" ht="16" x14ac:dyDescent="0.2">
      <c r="A40" s="399">
        <v>4</v>
      </c>
      <c r="B40" s="633" t="s">
        <v>121</v>
      </c>
      <c r="C40" s="633"/>
      <c r="D40" s="635"/>
      <c r="E40" s="6"/>
      <c r="F40" s="631"/>
      <c r="G40" s="632"/>
    </row>
    <row r="41" spans="1:7" ht="14" thickBot="1" x14ac:dyDescent="0.2">
      <c r="B41" s="87" t="s">
        <v>1</v>
      </c>
      <c r="C41" s="71" t="s">
        <v>3</v>
      </c>
      <c r="D41" s="71" t="s">
        <v>4</v>
      </c>
      <c r="E41" s="72" t="s">
        <v>5</v>
      </c>
      <c r="F41"/>
    </row>
    <row r="42" spans="1:7" ht="18" customHeight="1" x14ac:dyDescent="0.15">
      <c r="B42" s="73" t="s">
        <v>16</v>
      </c>
      <c r="C42" s="77"/>
      <c r="D42" s="325">
        <v>0</v>
      </c>
      <c r="E42" s="82"/>
      <c r="F42"/>
    </row>
    <row r="43" spans="1:7" x14ac:dyDescent="0.15">
      <c r="B43" s="151" t="s">
        <v>8</v>
      </c>
      <c r="C43" s="78"/>
      <c r="D43" s="326"/>
      <c r="E43" s="83">
        <f>IF(B43="x",0,(D$42/(D43/100)))</f>
        <v>0</v>
      </c>
      <c r="F43" t="str">
        <f>IF((ISERROR((VLOOKUP(B43,Calculation!C$2:C$58,1,FALSE)))),"Not on list","")</f>
        <v/>
      </c>
    </row>
    <row r="44" spans="1:7" x14ac:dyDescent="0.15">
      <c r="B44" s="151" t="s">
        <v>8</v>
      </c>
      <c r="C44" s="78"/>
      <c r="D44" s="326"/>
      <c r="E44" s="83">
        <f t="shared" ref="E44" si="1">IF(B44="x",0,(D$42/(D44/100)))</f>
        <v>0</v>
      </c>
      <c r="F44" t="str">
        <f>IF((ISERROR((VLOOKUP(B44,Calculation!C$2:C$58,1,FALSE)))),"Not on list","")</f>
        <v/>
      </c>
    </row>
    <row r="45" spans="1:7" ht="18" customHeight="1" x14ac:dyDescent="0.15">
      <c r="B45" s="75" t="s">
        <v>17</v>
      </c>
      <c r="C45" s="327"/>
      <c r="D45" s="327">
        <v>0</v>
      </c>
      <c r="E45" s="84"/>
      <c r="F45"/>
    </row>
    <row r="46" spans="1:7" x14ac:dyDescent="0.15">
      <c r="B46" s="74" t="s">
        <v>8</v>
      </c>
      <c r="C46" s="152"/>
      <c r="D46" s="328"/>
      <c r="E46" s="153">
        <f>IF(B46="x",0,(D$45/(D46/100)))</f>
        <v>0</v>
      </c>
      <c r="F46" t="str">
        <f>IF((ISERROR((VLOOKUP(B46,Calculation!C$2:C$58,1,FALSE)))),"Not on list","")</f>
        <v/>
      </c>
    </row>
    <row r="47" spans="1:7" x14ac:dyDescent="0.15">
      <c r="B47" s="151" t="s">
        <v>8</v>
      </c>
      <c r="C47" s="152"/>
      <c r="D47" s="328"/>
      <c r="E47" s="153">
        <f>IF(B47="x",0,(D$45/(D47/100)))</f>
        <v>0</v>
      </c>
      <c r="F47" t="str">
        <f>IF((ISERROR((VLOOKUP(B47,Calculation!C$2:C$58,1,FALSE)))),"Not on list","")</f>
        <v/>
      </c>
    </row>
    <row r="48" spans="1:7" ht="8.25" customHeight="1" thickBot="1" x14ac:dyDescent="0.2">
      <c r="B48" s="88" t="s">
        <v>8</v>
      </c>
      <c r="C48" s="80"/>
      <c r="D48" s="81"/>
      <c r="E48" s="86"/>
      <c r="F48"/>
    </row>
    <row r="49" spans="1:6" x14ac:dyDescent="0.15">
      <c r="D49" s="2"/>
      <c r="E49" s="6"/>
      <c r="F49"/>
    </row>
    <row r="50" spans="1:6" x14ac:dyDescent="0.15">
      <c r="D50" s="2"/>
      <c r="E50" s="6"/>
      <c r="F50"/>
    </row>
    <row r="51" spans="1:6" ht="16" x14ac:dyDescent="0.2">
      <c r="A51" s="399">
        <v>5</v>
      </c>
      <c r="B51" s="633"/>
      <c r="C51" s="633"/>
      <c r="D51" s="633"/>
      <c r="E51" s="635"/>
      <c r="F51"/>
    </row>
    <row r="52" spans="1:6" ht="14" thickBot="1" x14ac:dyDescent="0.2">
      <c r="B52" s="87" t="s">
        <v>1</v>
      </c>
      <c r="C52" s="71" t="s">
        <v>3</v>
      </c>
      <c r="D52" s="71" t="s">
        <v>4</v>
      </c>
      <c r="E52" s="72" t="s">
        <v>5</v>
      </c>
      <c r="F52"/>
    </row>
    <row r="53" spans="1:6" ht="18" customHeight="1" x14ac:dyDescent="0.15">
      <c r="B53" s="73" t="s">
        <v>16</v>
      </c>
      <c r="C53" s="77"/>
      <c r="D53" s="325">
        <v>0</v>
      </c>
      <c r="E53" s="82"/>
      <c r="F53"/>
    </row>
    <row r="54" spans="1:6" x14ac:dyDescent="0.15">
      <c r="B54" s="151" t="s">
        <v>8</v>
      </c>
      <c r="C54" s="78"/>
      <c r="D54" s="326"/>
      <c r="E54" s="83">
        <f>IF(B54="x",0,(D$53/(D54/100)))</f>
        <v>0</v>
      </c>
      <c r="F54" t="str">
        <f>IF((ISERROR((VLOOKUP(B54,Calculation!C$2:C$58,1,FALSE)))),"Not on list","")</f>
        <v/>
      </c>
    </row>
    <row r="55" spans="1:6" x14ac:dyDescent="0.15">
      <c r="B55" s="151" t="s">
        <v>8</v>
      </c>
      <c r="C55" s="78"/>
      <c r="D55" s="326"/>
      <c r="E55" s="83">
        <f>IF(B55="x",0,(D$53/(D55/100)))</f>
        <v>0</v>
      </c>
      <c r="F55" t="str">
        <f>IF((ISERROR((VLOOKUP(B55,Calculation!C$2:C$58,1,FALSE)))),"Not on list","")</f>
        <v/>
      </c>
    </row>
    <row r="56" spans="1:6" ht="18" customHeight="1" x14ac:dyDescent="0.15">
      <c r="B56" s="75" t="s">
        <v>17</v>
      </c>
      <c r="C56" s="79"/>
      <c r="D56" s="327">
        <v>0</v>
      </c>
      <c r="E56" s="84"/>
      <c r="F56"/>
    </row>
    <row r="57" spans="1:6" ht="12.75" customHeight="1" x14ac:dyDescent="0.15">
      <c r="B57" s="151" t="s">
        <v>8</v>
      </c>
      <c r="C57" s="152"/>
      <c r="D57" s="328"/>
      <c r="E57" s="153">
        <f>IF(B57="x",0,(D$56/(D57/100)))</f>
        <v>0</v>
      </c>
      <c r="F57" t="str">
        <f>IF((ISERROR((VLOOKUP(B57,Calculation!C$2:C$58,1,FALSE)))),"Not on list","")</f>
        <v/>
      </c>
    </row>
    <row r="58" spans="1:6" ht="12.75" customHeight="1" x14ac:dyDescent="0.15">
      <c r="B58" s="74" t="s">
        <v>8</v>
      </c>
      <c r="C58" s="152"/>
      <c r="D58" s="328"/>
      <c r="E58" s="153">
        <f>IF(B58="x",0,(D$56/(D58/100)))</f>
        <v>0</v>
      </c>
      <c r="F58" t="str">
        <f>IF((ISERROR((VLOOKUP(B58,Calculation!C$2:C$58,1,FALSE)))),"Not on list","")</f>
        <v/>
      </c>
    </row>
    <row r="59" spans="1:6" ht="8.25" customHeight="1" thickBot="1" x14ac:dyDescent="0.2">
      <c r="B59" s="88" t="s">
        <v>8</v>
      </c>
      <c r="C59" s="80"/>
      <c r="D59" s="81"/>
      <c r="E59" s="86"/>
      <c r="F59"/>
    </row>
    <row r="60" spans="1:6" x14ac:dyDescent="0.15">
      <c r="D60" s="2"/>
      <c r="E60" s="6"/>
      <c r="F60"/>
    </row>
    <row r="61" spans="1:6" x14ac:dyDescent="0.15">
      <c r="D61" s="2"/>
      <c r="E61" s="6"/>
      <c r="F61"/>
    </row>
    <row r="62" spans="1:6" ht="16" x14ac:dyDescent="0.2">
      <c r="A62" s="399">
        <v>6</v>
      </c>
      <c r="B62" s="633"/>
      <c r="C62" s="633"/>
      <c r="D62" s="633"/>
      <c r="E62" s="635"/>
      <c r="F62"/>
    </row>
    <row r="63" spans="1:6" ht="14" thickBot="1" x14ac:dyDescent="0.2">
      <c r="B63" s="87" t="s">
        <v>1</v>
      </c>
      <c r="C63" s="71" t="s">
        <v>3</v>
      </c>
      <c r="D63" s="71" t="s">
        <v>4</v>
      </c>
      <c r="E63" s="72" t="s">
        <v>5</v>
      </c>
      <c r="F63"/>
    </row>
    <row r="64" spans="1:6" ht="18" customHeight="1" x14ac:dyDescent="0.15">
      <c r="B64" s="73" t="s">
        <v>16</v>
      </c>
      <c r="C64" s="77"/>
      <c r="D64" s="325">
        <v>0</v>
      </c>
      <c r="E64" s="82"/>
      <c r="F64"/>
    </row>
    <row r="65" spans="1:6" ht="12.75" customHeight="1" x14ac:dyDescent="0.15">
      <c r="B65" s="151" t="s">
        <v>8</v>
      </c>
      <c r="C65" s="78"/>
      <c r="D65" s="326"/>
      <c r="E65" s="83">
        <f>IF(B65="x",0,(D$64/(D65/100)))</f>
        <v>0</v>
      </c>
      <c r="F65" t="str">
        <f>IF((ISERROR((VLOOKUP(B65,Calculation!C$2:C$58,1,FALSE)))),"Not on list","")</f>
        <v/>
      </c>
    </row>
    <row r="66" spans="1:6" x14ac:dyDescent="0.15">
      <c r="B66" s="151" t="s">
        <v>8</v>
      </c>
      <c r="C66" s="78"/>
      <c r="D66" s="326"/>
      <c r="E66" s="83">
        <f>IF(B66="x",0,(D$64/(D66/100)))</f>
        <v>0</v>
      </c>
      <c r="F66" t="str">
        <f>IF((ISERROR((VLOOKUP(B66,Calculation!C$2:C$58,1,FALSE)))),"Not on list","")</f>
        <v/>
      </c>
    </row>
    <row r="67" spans="1:6" ht="18" customHeight="1" x14ac:dyDescent="0.15">
      <c r="B67" s="75" t="s">
        <v>17</v>
      </c>
      <c r="C67" s="79"/>
      <c r="D67" s="327">
        <v>0</v>
      </c>
      <c r="E67" s="84"/>
      <c r="F67"/>
    </row>
    <row r="68" spans="1:6" ht="12.75" customHeight="1" x14ac:dyDescent="0.15">
      <c r="B68" s="151" t="s">
        <v>8</v>
      </c>
      <c r="C68" s="152"/>
      <c r="D68" s="328"/>
      <c r="E68" s="153">
        <f>IF(B68="x",0,(D$67/(D68/100)))</f>
        <v>0</v>
      </c>
      <c r="F68" t="str">
        <f>IF((ISERROR((VLOOKUP(B68,Calculation!C$2:C$58,1,FALSE)))),"Not on list","")</f>
        <v/>
      </c>
    </row>
    <row r="69" spans="1:6" ht="12.75" customHeight="1" x14ac:dyDescent="0.15">
      <c r="B69" s="151" t="s">
        <v>8</v>
      </c>
      <c r="C69" s="152"/>
      <c r="D69" s="328"/>
      <c r="E69" s="153">
        <f>IF(B69="x",0,(D$67/(D69/100)))</f>
        <v>0</v>
      </c>
      <c r="F69" t="str">
        <f>IF((ISERROR((VLOOKUP(B69,Calculation!C$2:C$58,1,FALSE)))),"Not on list","")</f>
        <v/>
      </c>
    </row>
    <row r="70" spans="1:6" ht="8.25" customHeight="1" thickBot="1" x14ac:dyDescent="0.2">
      <c r="B70" s="88" t="s">
        <v>8</v>
      </c>
      <c r="C70" s="80"/>
      <c r="D70" s="81"/>
      <c r="E70" s="86"/>
      <c r="F70"/>
    </row>
    <row r="71" spans="1:6" x14ac:dyDescent="0.15">
      <c r="D71" s="2"/>
      <c r="E71" s="6"/>
      <c r="F71"/>
    </row>
    <row r="72" spans="1:6" x14ac:dyDescent="0.15">
      <c r="D72" s="2"/>
      <c r="E72" s="6"/>
      <c r="F72"/>
    </row>
    <row r="73" spans="1:6" ht="16" x14ac:dyDescent="0.2">
      <c r="A73" s="399">
        <v>7</v>
      </c>
      <c r="B73" s="633"/>
      <c r="C73" s="633"/>
      <c r="D73" s="633"/>
      <c r="E73" s="635"/>
      <c r="F73"/>
    </row>
    <row r="74" spans="1:6" ht="14" thickBot="1" x14ac:dyDescent="0.2">
      <c r="B74" s="87" t="s">
        <v>1</v>
      </c>
      <c r="C74" s="71" t="s">
        <v>3</v>
      </c>
      <c r="D74" s="71" t="s">
        <v>4</v>
      </c>
      <c r="E74" s="72" t="s">
        <v>5</v>
      </c>
      <c r="F74"/>
    </row>
    <row r="75" spans="1:6" ht="18" customHeight="1" x14ac:dyDescent="0.15">
      <c r="B75" s="73" t="s">
        <v>16</v>
      </c>
      <c r="C75" s="77"/>
      <c r="D75" s="325">
        <v>0</v>
      </c>
      <c r="E75" s="82"/>
      <c r="F75"/>
    </row>
    <row r="76" spans="1:6" x14ac:dyDescent="0.15">
      <c r="B76" s="151" t="s">
        <v>8</v>
      </c>
      <c r="C76" s="78"/>
      <c r="D76" s="326"/>
      <c r="E76" s="83">
        <f>IF(B76="x",0,(D$75/(D76/100)))</f>
        <v>0</v>
      </c>
      <c r="F76" t="str">
        <f>IF((ISERROR((VLOOKUP(B76,Calculation!C$2:C$58,1,FALSE)))),"Not on list","")</f>
        <v/>
      </c>
    </row>
    <row r="77" spans="1:6" x14ac:dyDescent="0.15">
      <c r="B77" s="151" t="s">
        <v>8</v>
      </c>
      <c r="C77" s="78"/>
      <c r="D77" s="326"/>
      <c r="E77" s="83">
        <f>IF(B77="x",0,(D$75/(D77/100)))</f>
        <v>0</v>
      </c>
      <c r="F77" t="str">
        <f>IF((ISERROR((VLOOKUP(B77,Calculation!C$2:C$58,1,FALSE)))),"Not on list","")</f>
        <v/>
      </c>
    </row>
    <row r="78" spans="1:6" ht="18" customHeight="1" x14ac:dyDescent="0.15">
      <c r="B78" s="75" t="s">
        <v>17</v>
      </c>
      <c r="C78" s="79"/>
      <c r="D78" s="327">
        <v>0</v>
      </c>
      <c r="E78" s="84"/>
      <c r="F78"/>
    </row>
    <row r="79" spans="1:6" ht="12.75" customHeight="1" x14ac:dyDescent="0.15">
      <c r="B79" s="151" t="s">
        <v>8</v>
      </c>
      <c r="C79" s="152"/>
      <c r="D79" s="328"/>
      <c r="E79" s="153">
        <f>IF(B79="x",0,(D$78/(D79/100)))</f>
        <v>0</v>
      </c>
      <c r="F79" t="str">
        <f>IF((ISERROR((VLOOKUP(B79,Calculation!C$2:C$58,1,FALSE)))),"Not on list","")</f>
        <v/>
      </c>
    </row>
    <row r="80" spans="1:6" ht="12.75" customHeight="1" x14ac:dyDescent="0.15">
      <c r="B80" s="151" t="s">
        <v>8</v>
      </c>
      <c r="C80" s="152"/>
      <c r="D80" s="328"/>
      <c r="E80" s="153">
        <f>IF(B80="x",0,(D$78/(D80/100)))</f>
        <v>0</v>
      </c>
      <c r="F80" t="str">
        <f>IF((ISERROR((VLOOKUP(B80,Calculation!C$2:C$58,1,FALSE)))),"Not on list","")</f>
        <v/>
      </c>
    </row>
    <row r="81" spans="1:6" ht="8.25" customHeight="1" thickBot="1" x14ac:dyDescent="0.2">
      <c r="B81" s="88" t="s">
        <v>8</v>
      </c>
      <c r="C81" s="80"/>
      <c r="D81" s="81"/>
      <c r="E81" s="86"/>
      <c r="F81"/>
    </row>
    <row r="82" spans="1:6" x14ac:dyDescent="0.15">
      <c r="D82" s="2"/>
      <c r="E82" s="6"/>
      <c r="F82"/>
    </row>
    <row r="83" spans="1:6" x14ac:dyDescent="0.15">
      <c r="D83" s="2"/>
      <c r="E83" s="6"/>
      <c r="F83"/>
    </row>
    <row r="84" spans="1:6" ht="16" x14ac:dyDescent="0.2">
      <c r="A84" s="399">
        <v>8</v>
      </c>
      <c r="B84" s="633"/>
      <c r="C84" s="633"/>
      <c r="D84" s="633"/>
      <c r="E84" s="635"/>
      <c r="F84"/>
    </row>
    <row r="85" spans="1:6" ht="14" thickBot="1" x14ac:dyDescent="0.2">
      <c r="B85" s="87" t="s">
        <v>1</v>
      </c>
      <c r="C85" s="71" t="s">
        <v>3</v>
      </c>
      <c r="D85" s="71" t="s">
        <v>4</v>
      </c>
      <c r="E85" s="72" t="s">
        <v>5</v>
      </c>
      <c r="F85"/>
    </row>
    <row r="86" spans="1:6" ht="18" customHeight="1" x14ac:dyDescent="0.15">
      <c r="B86" s="73" t="s">
        <v>16</v>
      </c>
      <c r="C86" s="77"/>
      <c r="D86" s="325">
        <v>0</v>
      </c>
      <c r="E86" s="82"/>
      <c r="F86"/>
    </row>
    <row r="87" spans="1:6" x14ac:dyDescent="0.15">
      <c r="B87" s="151" t="s">
        <v>8</v>
      </c>
      <c r="C87" s="78"/>
      <c r="D87" s="326"/>
      <c r="E87" s="83">
        <f>IF(B87="x",0,(D$86/(D87/100)))</f>
        <v>0</v>
      </c>
      <c r="F87" t="str">
        <f>IF((ISERROR((VLOOKUP(B87,Calculation!C$2:C$58,1,FALSE)))),"Not on list","")</f>
        <v/>
      </c>
    </row>
    <row r="88" spans="1:6" x14ac:dyDescent="0.15">
      <c r="B88" s="151" t="s">
        <v>8</v>
      </c>
      <c r="C88" s="78"/>
      <c r="D88" s="326"/>
      <c r="E88" s="83">
        <f>IF(B88="x",0,(D$86/(D88/100)))</f>
        <v>0</v>
      </c>
      <c r="F88" t="str">
        <f>IF((ISERROR((VLOOKUP(B88,Calculation!C$2:C$58,1,FALSE)))),"Not on list","")</f>
        <v/>
      </c>
    </row>
    <row r="89" spans="1:6" ht="18" customHeight="1" x14ac:dyDescent="0.15">
      <c r="B89" s="75" t="s">
        <v>17</v>
      </c>
      <c r="C89" s="79"/>
      <c r="D89" s="327">
        <v>0</v>
      </c>
      <c r="E89" s="84"/>
      <c r="F89"/>
    </row>
    <row r="90" spans="1:6" ht="12.75" customHeight="1" x14ac:dyDescent="0.15">
      <c r="B90" s="151" t="s">
        <v>8</v>
      </c>
      <c r="C90" s="152"/>
      <c r="D90" s="328"/>
      <c r="E90" s="153">
        <f>IF(B90="x",0,(D$89/(D90/100)))</f>
        <v>0</v>
      </c>
      <c r="F90" t="str">
        <f>IF((ISERROR((VLOOKUP(B90,Calculation!C$2:C$58,1,FALSE)))),"Not on list","")</f>
        <v/>
      </c>
    </row>
    <row r="91" spans="1:6" ht="12.75" customHeight="1" x14ac:dyDescent="0.15">
      <c r="B91" s="74" t="s">
        <v>8</v>
      </c>
      <c r="C91" s="152"/>
      <c r="D91" s="328"/>
      <c r="E91" s="153">
        <f>IF(B91="x",0,(D$89/(D91/100)))</f>
        <v>0</v>
      </c>
      <c r="F91" t="str">
        <f>IF((ISERROR((VLOOKUP(B91,Calculation!C$2:C$58,1,FALSE)))),"Not on list","")</f>
        <v/>
      </c>
    </row>
    <row r="92" spans="1:6" ht="8.25" customHeight="1" thickBot="1" x14ac:dyDescent="0.2">
      <c r="B92" s="88" t="s">
        <v>8</v>
      </c>
      <c r="C92" s="80"/>
      <c r="D92" s="81"/>
      <c r="E92" s="86"/>
      <c r="F92"/>
    </row>
    <row r="93" spans="1:6" x14ac:dyDescent="0.15">
      <c r="D93" s="2"/>
      <c r="E93" s="6"/>
      <c r="F93"/>
    </row>
    <row r="94" spans="1:6" x14ac:dyDescent="0.15">
      <c r="D94" s="2"/>
      <c r="E94" s="6"/>
      <c r="F94"/>
    </row>
    <row r="95" spans="1:6" ht="16" x14ac:dyDescent="0.2">
      <c r="A95" s="399">
        <v>9</v>
      </c>
      <c r="B95" s="633"/>
      <c r="C95" s="633"/>
      <c r="D95" s="633"/>
      <c r="E95" s="635"/>
      <c r="F95"/>
    </row>
    <row r="96" spans="1:6" ht="14" thickBot="1" x14ac:dyDescent="0.2">
      <c r="B96" s="87" t="s">
        <v>1</v>
      </c>
      <c r="C96" s="71" t="s">
        <v>3</v>
      </c>
      <c r="D96" s="71" t="s">
        <v>4</v>
      </c>
      <c r="E96" s="72" t="s">
        <v>5</v>
      </c>
      <c r="F96"/>
    </row>
    <row r="97" spans="1:6" ht="18" customHeight="1" x14ac:dyDescent="0.15">
      <c r="B97" s="73" t="s">
        <v>16</v>
      </c>
      <c r="C97" s="77"/>
      <c r="D97" s="325">
        <v>0</v>
      </c>
      <c r="E97" s="82"/>
      <c r="F97"/>
    </row>
    <row r="98" spans="1:6" x14ac:dyDescent="0.15">
      <c r="B98" s="151" t="s">
        <v>8</v>
      </c>
      <c r="C98" s="78"/>
      <c r="D98" s="326"/>
      <c r="E98" s="83">
        <f>IF(B98="x",0,(D$97/(D98/100)))</f>
        <v>0</v>
      </c>
      <c r="F98" t="str">
        <f>IF((ISERROR((VLOOKUP(B98,Calculation!C$2:C$58,1,FALSE)))),"Not on list","")</f>
        <v/>
      </c>
    </row>
    <row r="99" spans="1:6" x14ac:dyDescent="0.15">
      <c r="B99" s="151" t="s">
        <v>8</v>
      </c>
      <c r="C99" s="78"/>
      <c r="D99" s="326"/>
      <c r="E99" s="83">
        <f>IF(B99="x",0,(D$97/(D99/100)))</f>
        <v>0</v>
      </c>
      <c r="F99" t="str">
        <f>IF((ISERROR((VLOOKUP(B99,Calculation!C$2:C$58,1,FALSE)))),"Not on list","")</f>
        <v/>
      </c>
    </row>
    <row r="100" spans="1:6" ht="18" customHeight="1" x14ac:dyDescent="0.15">
      <c r="B100" s="75" t="s">
        <v>17</v>
      </c>
      <c r="C100" s="79"/>
      <c r="D100" s="327">
        <v>0</v>
      </c>
      <c r="E100" s="84"/>
      <c r="F100"/>
    </row>
    <row r="101" spans="1:6" ht="12.75" customHeight="1" x14ac:dyDescent="0.15">
      <c r="B101" s="151" t="s">
        <v>8</v>
      </c>
      <c r="C101" s="152"/>
      <c r="D101" s="328"/>
      <c r="E101" s="153">
        <f>IF(B101="x",0,(D$97/(D101/100)))</f>
        <v>0</v>
      </c>
      <c r="F101" t="str">
        <f>IF((ISERROR((VLOOKUP(B101,Calculation!C$2:C$58,1,FALSE)))),"Not on list","")</f>
        <v/>
      </c>
    </row>
    <row r="102" spans="1:6" ht="12.75" customHeight="1" x14ac:dyDescent="0.15">
      <c r="B102" s="151" t="s">
        <v>8</v>
      </c>
      <c r="C102" s="152"/>
      <c r="D102" s="328"/>
      <c r="E102" s="153">
        <f>IF(B102="x",0,(D$97/(D102/100)))</f>
        <v>0</v>
      </c>
      <c r="F102" t="str">
        <f>IF((ISERROR((VLOOKUP(B102,Calculation!C$2:C$58,1,FALSE)))),"Not on list","")</f>
        <v/>
      </c>
    </row>
    <row r="103" spans="1:6" ht="8.25" customHeight="1" thickBot="1" x14ac:dyDescent="0.2">
      <c r="B103" s="88" t="s">
        <v>8</v>
      </c>
      <c r="C103" s="80"/>
      <c r="D103" s="81"/>
      <c r="E103" s="86"/>
      <c r="F103"/>
    </row>
    <row r="104" spans="1:6" x14ac:dyDescent="0.15">
      <c r="D104" s="2"/>
      <c r="E104" s="6"/>
      <c r="F104"/>
    </row>
    <row r="105" spans="1:6" x14ac:dyDescent="0.15">
      <c r="D105" s="2"/>
      <c r="E105" s="6"/>
      <c r="F105"/>
    </row>
    <row r="106" spans="1:6" ht="16" x14ac:dyDescent="0.2">
      <c r="A106" s="399">
        <v>1</v>
      </c>
      <c r="B106" s="555" t="s">
        <v>135</v>
      </c>
      <c r="C106" s="557"/>
      <c r="D106" s="556"/>
      <c r="E106" s="567"/>
      <c r="F106"/>
    </row>
    <row r="107" spans="1:6" ht="14" thickBot="1" x14ac:dyDescent="0.2">
      <c r="B107" s="87" t="s">
        <v>1</v>
      </c>
      <c r="C107" s="71" t="s">
        <v>3</v>
      </c>
      <c r="D107" s="71" t="s">
        <v>4</v>
      </c>
      <c r="E107" s="72" t="s">
        <v>5</v>
      </c>
      <c r="F107"/>
    </row>
    <row r="108" spans="1:6" ht="18" customHeight="1" x14ac:dyDescent="0.15">
      <c r="B108" s="156" t="s">
        <v>16</v>
      </c>
      <c r="C108" s="167"/>
      <c r="D108" s="329">
        <v>0</v>
      </c>
      <c r="E108" s="168"/>
      <c r="F108"/>
    </row>
    <row r="109" spans="1:6" x14ac:dyDescent="0.15">
      <c r="B109" s="157" t="s">
        <v>8</v>
      </c>
      <c r="C109" s="162"/>
      <c r="D109" s="330"/>
      <c r="E109" s="163">
        <f>IF(B109="x",0,(D$108/(D109/100)))</f>
        <v>0</v>
      </c>
      <c r="F109" t="str">
        <f>IF((ISERROR((VLOOKUP(B109,Calculation!C$2:C$58,1,FALSE)))),"Not on list","")</f>
        <v/>
      </c>
    </row>
    <row r="110" spans="1:6" x14ac:dyDescent="0.15">
      <c r="B110" s="157" t="s">
        <v>8</v>
      </c>
      <c r="C110" s="162"/>
      <c r="D110" s="330"/>
      <c r="E110" s="163">
        <f>IF(B110="x",0,(D$108/(D110/100)))</f>
        <v>0</v>
      </c>
      <c r="F110" t="str">
        <f>IF((ISERROR((VLOOKUP(B110,Calculation!C$2:C$58,1,FALSE)))),"Not on list","")</f>
        <v/>
      </c>
    </row>
    <row r="111" spans="1:6" ht="18" customHeight="1" x14ac:dyDescent="0.15">
      <c r="B111" s="158" t="s">
        <v>17</v>
      </c>
      <c r="C111" s="162"/>
      <c r="D111" s="331">
        <v>0</v>
      </c>
      <c r="E111" s="170"/>
      <c r="F111"/>
    </row>
    <row r="112" spans="1:6" x14ac:dyDescent="0.15">
      <c r="B112" s="157" t="s">
        <v>8</v>
      </c>
      <c r="C112" s="162"/>
      <c r="D112" s="332"/>
      <c r="E112" s="163">
        <f>IF(B112="x",0,(D$111/(D112/100)))</f>
        <v>0</v>
      </c>
      <c r="F112" t="str">
        <f>IF((ISERROR((VLOOKUP(B112,Calculation!C$2:C$58,1,FALSE)))),"Not on list","")</f>
        <v/>
      </c>
    </row>
    <row r="113" spans="1:7" x14ac:dyDescent="0.15">
      <c r="B113" s="157" t="s">
        <v>8</v>
      </c>
      <c r="C113" s="162"/>
      <c r="D113" s="332"/>
      <c r="E113" s="163">
        <f>IF(B113="x",0,(D$111/(D113/100)))</f>
        <v>0</v>
      </c>
      <c r="F113" t="str">
        <f>IF((ISERROR((VLOOKUP(B113,Calculation!C$2:C$58,1,FALSE)))),"Not on list","")</f>
        <v/>
      </c>
    </row>
    <row r="114" spans="1:7" ht="8.25" customHeight="1" thickBot="1" x14ac:dyDescent="0.2">
      <c r="B114" s="155" t="s">
        <v>8</v>
      </c>
      <c r="C114" s="164"/>
      <c r="D114" s="165"/>
      <c r="E114" s="166"/>
      <c r="F114"/>
    </row>
    <row r="115" spans="1:7" x14ac:dyDescent="0.15">
      <c r="D115" s="2"/>
      <c r="E115" s="6"/>
      <c r="F115"/>
    </row>
    <row r="116" spans="1:7" x14ac:dyDescent="0.15">
      <c r="D116" s="2"/>
      <c r="E116" s="6"/>
      <c r="F116"/>
    </row>
    <row r="117" spans="1:7" ht="16" x14ac:dyDescent="0.2">
      <c r="A117" s="399">
        <v>2</v>
      </c>
      <c r="B117" s="633" t="s">
        <v>136</v>
      </c>
      <c r="C117" s="633"/>
      <c r="D117" s="633"/>
      <c r="E117" s="633"/>
      <c r="F117" s="631"/>
      <c r="G117" s="632"/>
    </row>
    <row r="118" spans="1:7" ht="14" thickBot="1" x14ac:dyDescent="0.2">
      <c r="B118" s="87" t="s">
        <v>1</v>
      </c>
      <c r="C118" s="71" t="s">
        <v>3</v>
      </c>
      <c r="D118" s="71" t="s">
        <v>4</v>
      </c>
      <c r="E118" s="72" t="s">
        <v>5</v>
      </c>
      <c r="F118" s="38"/>
    </row>
    <row r="119" spans="1:7" ht="18" customHeight="1" x14ac:dyDescent="0.15">
      <c r="B119" s="156" t="s">
        <v>16</v>
      </c>
      <c r="C119" s="167"/>
      <c r="D119" s="329">
        <v>0</v>
      </c>
      <c r="E119" s="168"/>
      <c r="F119"/>
    </row>
    <row r="120" spans="1:7" x14ac:dyDescent="0.15">
      <c r="B120" s="154" t="s">
        <v>8</v>
      </c>
      <c r="C120" s="162"/>
      <c r="D120" s="330"/>
      <c r="E120" s="163">
        <f>IF(B120="x",0,(D$119/(D120/100)))</f>
        <v>0</v>
      </c>
      <c r="F120" t="str">
        <f>IF((ISERROR((VLOOKUP(B120,Calculation!C$2:C$58,1,FALSE)))),"Not on list","")</f>
        <v/>
      </c>
    </row>
    <row r="121" spans="1:7" x14ac:dyDescent="0.15">
      <c r="B121" s="154" t="s">
        <v>8</v>
      </c>
      <c r="C121" s="162"/>
      <c r="D121" s="330"/>
      <c r="E121" s="163">
        <f>IF(B121="x",0,(D$119/(D121/100)))</f>
        <v>0</v>
      </c>
      <c r="F121" t="str">
        <f>IF((ISERROR((VLOOKUP(B121,Calculation!C$2:C$58,1,FALSE)))),"Not on list","")</f>
        <v/>
      </c>
    </row>
    <row r="122" spans="1:7" ht="18" customHeight="1" x14ac:dyDescent="0.15">
      <c r="B122" s="158" t="s">
        <v>17</v>
      </c>
      <c r="C122" s="169"/>
      <c r="D122" s="331">
        <v>0</v>
      </c>
      <c r="E122" s="170"/>
      <c r="F122"/>
    </row>
    <row r="123" spans="1:7" x14ac:dyDescent="0.15">
      <c r="B123" s="154" t="s">
        <v>8</v>
      </c>
      <c r="C123" s="169"/>
      <c r="D123" s="332"/>
      <c r="E123" s="163">
        <f>IF(B123="x",0,(D$122/(D123/100)))</f>
        <v>0</v>
      </c>
      <c r="F123" t="str">
        <f>IF((ISERROR((VLOOKUP(B123,Calculation!C$2:C$58,1,FALSE)))),"Not on list","")</f>
        <v/>
      </c>
    </row>
    <row r="124" spans="1:7" x14ac:dyDescent="0.15">
      <c r="B124" s="154" t="s">
        <v>8</v>
      </c>
      <c r="C124" s="169"/>
      <c r="D124" s="332"/>
      <c r="E124" s="163">
        <f t="shared" ref="E124" si="2">IF(B124="x",0,(D$122/(D124/100)))</f>
        <v>0</v>
      </c>
      <c r="F124" t="str">
        <f>IF((ISERROR((VLOOKUP(B124,Calculation!C$2:C$58,1,FALSE)))),"Not on list","")</f>
        <v/>
      </c>
    </row>
    <row r="125" spans="1:7" ht="8.25" customHeight="1" thickBot="1" x14ac:dyDescent="0.2">
      <c r="B125" s="155" t="s">
        <v>8</v>
      </c>
      <c r="C125" s="164"/>
      <c r="D125" s="165"/>
      <c r="E125" s="166"/>
      <c r="F125"/>
    </row>
    <row r="126" spans="1:7" x14ac:dyDescent="0.15">
      <c r="C126"/>
      <c r="D126"/>
      <c r="E126"/>
      <c r="F126"/>
    </row>
    <row r="127" spans="1:7" x14ac:dyDescent="0.15">
      <c r="C127"/>
      <c r="D127"/>
      <c r="E127"/>
      <c r="F127"/>
    </row>
    <row r="128" spans="1:7" ht="16" x14ac:dyDescent="0.2">
      <c r="A128" s="399">
        <v>3</v>
      </c>
      <c r="B128" s="633" t="s">
        <v>181</v>
      </c>
      <c r="C128" s="633"/>
      <c r="D128" s="633"/>
      <c r="E128" s="633"/>
      <c r="F128" s="631"/>
      <c r="G128" s="632"/>
    </row>
    <row r="129" spans="1:7" ht="14" thickBot="1" x14ac:dyDescent="0.2">
      <c r="B129" s="87" t="s">
        <v>1</v>
      </c>
      <c r="C129" s="71" t="s">
        <v>3</v>
      </c>
      <c r="D129" s="71" t="s">
        <v>4</v>
      </c>
      <c r="E129" s="72" t="s">
        <v>5</v>
      </c>
      <c r="F129"/>
    </row>
    <row r="130" spans="1:7" s="33" customFormat="1" ht="18" customHeight="1" x14ac:dyDescent="0.15">
      <c r="A130" s="400"/>
      <c r="B130" s="156" t="s">
        <v>16</v>
      </c>
      <c r="C130" s="167"/>
      <c r="D130" s="329">
        <v>0</v>
      </c>
      <c r="E130" s="168"/>
      <c r="F130"/>
    </row>
    <row r="131" spans="1:7" ht="14" x14ac:dyDescent="0.15">
      <c r="B131" s="318" t="s">
        <v>8</v>
      </c>
      <c r="C131" s="172"/>
      <c r="D131" s="330"/>
      <c r="E131" s="163">
        <f>IF(B131="x",0,(D$130/(D131/100)))</f>
        <v>0</v>
      </c>
      <c r="F131" t="str">
        <f>IF((ISERROR((VLOOKUP(B131,Calculation!C$2:C$58,1,FALSE)))),"Not on list","")</f>
        <v/>
      </c>
    </row>
    <row r="132" spans="1:7" ht="14" x14ac:dyDescent="0.15">
      <c r="B132" s="318" t="s">
        <v>8</v>
      </c>
      <c r="C132" s="172"/>
      <c r="D132" s="332"/>
      <c r="E132" s="163">
        <f t="shared" ref="E132" si="3">IF(B132="x",0,(D$130/(D132/100)))</f>
        <v>0</v>
      </c>
      <c r="F132" t="str">
        <f>IF((ISERROR((VLOOKUP(B132,Calculation!C$2:C$58,1,FALSE)))),"Not on list","")</f>
        <v/>
      </c>
    </row>
    <row r="133" spans="1:7" s="33" customFormat="1" ht="18" customHeight="1" x14ac:dyDescent="0.15">
      <c r="A133" s="400"/>
      <c r="B133" s="158" t="s">
        <v>17</v>
      </c>
      <c r="C133" s="172"/>
      <c r="D133" s="331">
        <v>0</v>
      </c>
      <c r="E133" s="170"/>
      <c r="F133"/>
    </row>
    <row r="134" spans="1:7" s="33" customFormat="1" x14ac:dyDescent="0.15">
      <c r="A134" s="400"/>
      <c r="B134" s="154" t="s">
        <v>8</v>
      </c>
      <c r="C134" s="172"/>
      <c r="D134" s="173"/>
      <c r="E134" s="163">
        <f>IF(B134="x",0,(D$133/(D134/100)))</f>
        <v>0</v>
      </c>
      <c r="F134" t="str">
        <f>IF((ISERROR((VLOOKUP(B134,Calculation!C$2:C$58,1,FALSE)))),"Not on list","")</f>
        <v/>
      </c>
    </row>
    <row r="135" spans="1:7" s="33" customFormat="1" x14ac:dyDescent="0.15">
      <c r="A135" s="400"/>
      <c r="B135" s="154" t="s">
        <v>8</v>
      </c>
      <c r="C135" s="172"/>
      <c r="D135" s="173"/>
      <c r="E135" s="163">
        <f>IF(B135="x",0,(D$133/(D135/100)))</f>
        <v>0</v>
      </c>
      <c r="F135" t="str">
        <f>IF((ISERROR((VLOOKUP(B135,Calculation!C$2:C$58,1,FALSE)))),"Not on list","")</f>
        <v/>
      </c>
    </row>
    <row r="136" spans="1:7" ht="8.25" customHeight="1" thickBot="1" x14ac:dyDescent="0.2">
      <c r="B136" s="155" t="s">
        <v>8</v>
      </c>
      <c r="C136" s="164"/>
      <c r="D136" s="165"/>
      <c r="E136" s="166"/>
      <c r="F136"/>
    </row>
    <row r="137" spans="1:7" x14ac:dyDescent="0.15">
      <c r="D137" s="2"/>
      <c r="E137" s="6"/>
      <c r="F137"/>
    </row>
    <row r="138" spans="1:7" x14ac:dyDescent="0.15">
      <c r="D138" s="2"/>
      <c r="E138" s="6"/>
      <c r="F138"/>
    </row>
    <row r="139" spans="1:7" ht="16" x14ac:dyDescent="0.2">
      <c r="A139" s="399">
        <v>4</v>
      </c>
      <c r="B139" s="633" t="s">
        <v>134</v>
      </c>
      <c r="C139" s="633"/>
      <c r="D139" s="633"/>
      <c r="E139" s="633"/>
      <c r="F139" s="631"/>
      <c r="G139" s="632"/>
    </row>
    <row r="140" spans="1:7" ht="14" thickBot="1" x14ac:dyDescent="0.2">
      <c r="B140" s="87" t="s">
        <v>1</v>
      </c>
      <c r="C140" s="71" t="s">
        <v>3</v>
      </c>
      <c r="D140" s="71" t="s">
        <v>4</v>
      </c>
      <c r="E140" s="72" t="s">
        <v>5</v>
      </c>
      <c r="F140"/>
    </row>
    <row r="141" spans="1:7" s="33" customFormat="1" ht="18" customHeight="1" x14ac:dyDescent="0.15">
      <c r="A141" s="400"/>
      <c r="B141" s="156" t="s">
        <v>16</v>
      </c>
      <c r="C141" s="167"/>
      <c r="D141" s="329">
        <v>0</v>
      </c>
      <c r="E141" s="168"/>
      <c r="F141"/>
    </row>
    <row r="142" spans="1:7" ht="14" x14ac:dyDescent="0.15">
      <c r="B142" s="318" t="s">
        <v>8</v>
      </c>
      <c r="C142" s="162"/>
      <c r="D142" s="330"/>
      <c r="E142" s="163">
        <f>IF(B142="x",0,(D$141/(D142/100))+10)</f>
        <v>0</v>
      </c>
      <c r="F142" t="str">
        <f>IF((ISERROR((VLOOKUP(B142,Calculation!C$2:C$58,1,FALSE)))),"Not on list","")</f>
        <v/>
      </c>
    </row>
    <row r="143" spans="1:7" x14ac:dyDescent="0.15">
      <c r="B143" s="157" t="s">
        <v>8</v>
      </c>
      <c r="C143" s="162"/>
      <c r="D143" s="332"/>
      <c r="E143" s="163">
        <f>IF(B143="x",0,(D$141/(D143/100))+10)</f>
        <v>0</v>
      </c>
      <c r="F143" t="str">
        <f>IF((ISERROR((VLOOKUP(B143,Calculation!C$2:C$58,1,FALSE)))),"Not on list","")</f>
        <v/>
      </c>
    </row>
    <row r="144" spans="1:7" s="33" customFormat="1" ht="18" customHeight="1" x14ac:dyDescent="0.15">
      <c r="A144" s="400"/>
      <c r="B144" s="158" t="s">
        <v>17</v>
      </c>
      <c r="C144" s="169"/>
      <c r="D144" s="331">
        <v>0</v>
      </c>
      <c r="E144" s="170"/>
      <c r="F144"/>
    </row>
    <row r="145" spans="1:7" s="33" customFormat="1" x14ac:dyDescent="0.15">
      <c r="A145" s="400"/>
      <c r="B145" s="154" t="s">
        <v>8</v>
      </c>
      <c r="C145" s="169"/>
      <c r="D145" s="173"/>
      <c r="E145" s="163">
        <f>IF(B145="x",0,(D$144/(D145/100))+10)</f>
        <v>0</v>
      </c>
      <c r="F145" t="str">
        <f>IF((ISERROR((VLOOKUP(B145,Calculation!C$2:C$58,1,FALSE)))),"Not on list","")</f>
        <v/>
      </c>
    </row>
    <row r="146" spans="1:7" s="33" customFormat="1" x14ac:dyDescent="0.15">
      <c r="A146" s="400"/>
      <c r="B146" s="157" t="s">
        <v>8</v>
      </c>
      <c r="C146" s="172"/>
      <c r="D146" s="173"/>
      <c r="E146" s="163">
        <f>IF(B146="x",0,(D$144/(D146/100))+10)</f>
        <v>0</v>
      </c>
      <c r="F146" t="str">
        <f>IF((ISERROR((VLOOKUP(B146,Calculation!C$2:C$58,1,FALSE)))),"Not on list","")</f>
        <v/>
      </c>
    </row>
    <row r="147" spans="1:7" ht="8.25" customHeight="1" thickBot="1" x14ac:dyDescent="0.2">
      <c r="B147" s="155" t="s">
        <v>8</v>
      </c>
      <c r="C147" s="164"/>
      <c r="D147" s="165"/>
      <c r="E147" s="166"/>
      <c r="F147"/>
    </row>
    <row r="148" spans="1:7" x14ac:dyDescent="0.15">
      <c r="D148" s="2"/>
      <c r="E148" s="6"/>
      <c r="F148"/>
    </row>
    <row r="149" spans="1:7" x14ac:dyDescent="0.15">
      <c r="B149"/>
      <c r="C149"/>
      <c r="D149" s="2"/>
      <c r="E149" s="6"/>
      <c r="F149"/>
    </row>
    <row r="150" spans="1:7" ht="16" x14ac:dyDescent="0.2">
      <c r="A150" s="399">
        <v>5</v>
      </c>
      <c r="B150" s="633" t="s">
        <v>234</v>
      </c>
      <c r="C150" s="633"/>
      <c r="D150" s="633"/>
      <c r="E150" s="633"/>
      <c r="F150" s="631"/>
      <c r="G150" s="632"/>
    </row>
    <row r="151" spans="1:7" ht="14" thickBot="1" x14ac:dyDescent="0.2">
      <c r="B151" s="87" t="s">
        <v>1</v>
      </c>
      <c r="C151" s="71" t="s">
        <v>3</v>
      </c>
      <c r="D151" s="71" t="s">
        <v>4</v>
      </c>
      <c r="E151" s="72" t="s">
        <v>5</v>
      </c>
      <c r="F151"/>
    </row>
    <row r="152" spans="1:7" s="33" customFormat="1" ht="18" customHeight="1" x14ac:dyDescent="0.15">
      <c r="A152" s="400"/>
      <c r="B152" s="156" t="s">
        <v>16</v>
      </c>
      <c r="C152" s="167"/>
      <c r="D152" s="329">
        <v>0</v>
      </c>
      <c r="E152" s="168"/>
      <c r="F152"/>
    </row>
    <row r="153" spans="1:7" ht="14" x14ac:dyDescent="0.15">
      <c r="B153" s="318" t="s">
        <v>8</v>
      </c>
      <c r="C153" s="162"/>
      <c r="D153" s="330"/>
      <c r="E153" s="163">
        <f>IF(B153="x",0,(D$152/(D153/100)))</f>
        <v>0</v>
      </c>
      <c r="F153" t="str">
        <f>IF((ISERROR((VLOOKUP(B153,Calculation!C$2:C$58,1,FALSE)))),"Not on list","")</f>
        <v/>
      </c>
    </row>
    <row r="154" spans="1:7" x14ac:dyDescent="0.15">
      <c r="B154" s="154" t="s">
        <v>8</v>
      </c>
      <c r="C154" s="162"/>
      <c r="D154" s="332"/>
      <c r="E154" s="163">
        <f>IF(B154="x",0,(D$152/(D154/100)))</f>
        <v>0</v>
      </c>
      <c r="F154" t="str">
        <f>IF((ISERROR((VLOOKUP(B154,Calculation!C$2:C$58,1,FALSE)))),"Not on list","")</f>
        <v/>
      </c>
    </row>
    <row r="155" spans="1:7" s="33" customFormat="1" ht="18" customHeight="1" x14ac:dyDescent="0.15">
      <c r="A155" s="400"/>
      <c r="B155" s="158" t="s">
        <v>17</v>
      </c>
      <c r="C155" s="169"/>
      <c r="D155" s="331">
        <v>0</v>
      </c>
      <c r="E155" s="170"/>
      <c r="F155"/>
    </row>
    <row r="156" spans="1:7" s="33" customFormat="1" x14ac:dyDescent="0.15">
      <c r="A156" s="400"/>
      <c r="B156" s="157" t="s">
        <v>8</v>
      </c>
      <c r="C156" s="172"/>
      <c r="D156" s="173"/>
      <c r="E156" s="163">
        <f>IF(B156="x",0,(D$155/(D156/100)))</f>
        <v>0</v>
      </c>
      <c r="F156" t="str">
        <f>IF((ISERROR((VLOOKUP(B156,Calculation!C$2:C$58,1,FALSE)))),"Not on list","")</f>
        <v/>
      </c>
    </row>
    <row r="157" spans="1:7" s="33" customFormat="1" x14ac:dyDescent="0.15">
      <c r="A157" s="400"/>
      <c r="B157" s="154" t="s">
        <v>8</v>
      </c>
      <c r="C157" s="162"/>
      <c r="D157" s="173"/>
      <c r="E157" s="163">
        <f>IF(B157="x",0,(D$155/(D157/100)))</f>
        <v>0</v>
      </c>
      <c r="F157" t="str">
        <f>IF((ISERROR((VLOOKUP(B157,Calculation!C$2:C$58,1,FALSE)))),"Not on list","")</f>
        <v/>
      </c>
    </row>
    <row r="158" spans="1:7" ht="8.25" customHeight="1" thickBot="1" x14ac:dyDescent="0.2">
      <c r="B158" s="155" t="s">
        <v>8</v>
      </c>
      <c r="C158" s="164"/>
      <c r="D158" s="165"/>
      <c r="E158" s="166"/>
      <c r="F158"/>
    </row>
    <row r="159" spans="1:7" x14ac:dyDescent="0.15">
      <c r="D159" s="2"/>
      <c r="E159" s="6"/>
      <c r="F159"/>
    </row>
    <row r="160" spans="1:7" x14ac:dyDescent="0.15">
      <c r="D160" s="2"/>
      <c r="E160" s="6"/>
      <c r="F160"/>
    </row>
    <row r="161" spans="1:7" ht="16" x14ac:dyDescent="0.2">
      <c r="A161" s="399">
        <v>6</v>
      </c>
      <c r="B161" s="633" t="s">
        <v>236</v>
      </c>
      <c r="C161" s="633"/>
      <c r="D161" s="633"/>
      <c r="E161" s="633"/>
      <c r="F161"/>
    </row>
    <row r="162" spans="1:7" ht="14" thickBot="1" x14ac:dyDescent="0.2">
      <c r="B162" s="87" t="s">
        <v>1</v>
      </c>
      <c r="C162" s="71" t="s">
        <v>3</v>
      </c>
      <c r="D162" s="71" t="s">
        <v>4</v>
      </c>
      <c r="E162" s="72" t="s">
        <v>5</v>
      </c>
      <c r="F162"/>
    </row>
    <row r="163" spans="1:7" s="33" customFormat="1" ht="18" customHeight="1" x14ac:dyDescent="0.15">
      <c r="A163" s="400"/>
      <c r="B163" s="156" t="s">
        <v>16</v>
      </c>
      <c r="C163" s="534"/>
      <c r="D163" s="329">
        <v>0</v>
      </c>
      <c r="E163" s="168"/>
      <c r="F163"/>
    </row>
    <row r="164" spans="1:7" ht="14" x14ac:dyDescent="0.15">
      <c r="B164" s="478" t="s">
        <v>8</v>
      </c>
      <c r="C164" s="535"/>
      <c r="D164" s="330"/>
      <c r="E164" s="163">
        <f>IF(B164="x",0,(D$163/(D164/100)))</f>
        <v>0</v>
      </c>
      <c r="F164" t="str">
        <f>IF((ISERROR((VLOOKUP(B164,Calculation!C$2:C$58,1,FALSE)))),"Not on list","")</f>
        <v/>
      </c>
    </row>
    <row r="165" spans="1:7" x14ac:dyDescent="0.15">
      <c r="B165" s="157" t="s">
        <v>8</v>
      </c>
      <c r="C165" s="535"/>
      <c r="D165" s="332"/>
      <c r="E165" s="163">
        <f>IF(B165="x",0,(D$163/(D165/100)))</f>
        <v>0</v>
      </c>
      <c r="F165" t="str">
        <f>IF((ISERROR((VLOOKUP(B165,Calculation!C$2:C$58,1,FALSE)))),"Not on list","")</f>
        <v/>
      </c>
    </row>
    <row r="166" spans="1:7" s="33" customFormat="1" ht="18" customHeight="1" x14ac:dyDescent="0.15">
      <c r="A166" s="400"/>
      <c r="B166" s="158" t="s">
        <v>17</v>
      </c>
      <c r="C166" s="535"/>
      <c r="D166" s="331">
        <v>0</v>
      </c>
      <c r="E166" s="170"/>
      <c r="F166"/>
    </row>
    <row r="167" spans="1:7" s="33" customFormat="1" x14ac:dyDescent="0.15">
      <c r="A167" s="400"/>
      <c r="B167" s="157" t="s">
        <v>8</v>
      </c>
      <c r="C167" s="535"/>
      <c r="D167" s="173"/>
      <c r="E167" s="163">
        <f>IF(B167="x",0,(D$166/(D167/100)))</f>
        <v>0</v>
      </c>
      <c r="F167" t="str">
        <f>IF((ISERROR((VLOOKUP(B167,Calculation!C$2:C$58,1,FALSE)))),"Not on list","")</f>
        <v/>
      </c>
    </row>
    <row r="168" spans="1:7" s="33" customFormat="1" x14ac:dyDescent="0.15">
      <c r="A168" s="400"/>
      <c r="B168" s="157" t="s">
        <v>8</v>
      </c>
      <c r="C168" s="535"/>
      <c r="D168" s="173"/>
      <c r="E168" s="163">
        <f>IF(B168="x",0,(D$166/(D168/100)))</f>
        <v>0</v>
      </c>
      <c r="F168" t="str">
        <f>IF((ISERROR((VLOOKUP(B168,Calculation!C$2:C$58,1,FALSE)))),"Not on list","")</f>
        <v/>
      </c>
    </row>
    <row r="169" spans="1:7" ht="8.25" customHeight="1" thickBot="1" x14ac:dyDescent="0.2">
      <c r="B169" s="155" t="s">
        <v>8</v>
      </c>
      <c r="C169" s="536"/>
      <c r="D169" s="165"/>
      <c r="E169" s="166"/>
      <c r="F169"/>
    </row>
    <row r="170" spans="1:7" x14ac:dyDescent="0.15">
      <c r="C170"/>
      <c r="D170"/>
      <c r="E170"/>
      <c r="F170"/>
    </row>
    <row r="171" spans="1:7" x14ac:dyDescent="0.15">
      <c r="C171"/>
      <c r="D171"/>
      <c r="E171"/>
      <c r="F171"/>
    </row>
    <row r="172" spans="1:7" ht="16" x14ac:dyDescent="0.2">
      <c r="A172" s="399">
        <v>7</v>
      </c>
      <c r="B172" s="633" t="s">
        <v>102</v>
      </c>
      <c r="C172" s="633"/>
      <c r="D172" s="633"/>
      <c r="E172" s="633"/>
      <c r="F172" s="631"/>
      <c r="G172" s="632"/>
    </row>
    <row r="173" spans="1:7" ht="14" thickBot="1" x14ac:dyDescent="0.2">
      <c r="B173" s="87" t="s">
        <v>1</v>
      </c>
      <c r="C173" s="71" t="s">
        <v>3</v>
      </c>
      <c r="D173" s="71" t="s">
        <v>4</v>
      </c>
      <c r="E173" s="72" t="s">
        <v>5</v>
      </c>
      <c r="F173"/>
    </row>
    <row r="174" spans="1:7" s="33" customFormat="1" ht="18" customHeight="1" x14ac:dyDescent="0.15">
      <c r="A174" s="400"/>
      <c r="B174" s="156" t="s">
        <v>16</v>
      </c>
      <c r="C174" s="160"/>
      <c r="D174" s="329">
        <v>0</v>
      </c>
      <c r="E174" s="168"/>
      <c r="F174"/>
    </row>
    <row r="175" spans="1:7" ht="14" x14ac:dyDescent="0.15">
      <c r="B175" s="318" t="s">
        <v>8</v>
      </c>
      <c r="C175" s="162"/>
      <c r="D175" s="332"/>
      <c r="E175" s="163">
        <f>IF(B175="x",0,(D$174/(D175/100)))</f>
        <v>0</v>
      </c>
      <c r="F175" t="str">
        <f>IF((ISERROR((VLOOKUP(B175,Calculation!C$2:C$58,1,FALSE)))),"Not on list","")</f>
        <v/>
      </c>
    </row>
    <row r="176" spans="1:7" x14ac:dyDescent="0.15">
      <c r="B176" s="154" t="s">
        <v>8</v>
      </c>
      <c r="C176" s="162"/>
      <c r="D176" s="332"/>
      <c r="E176" s="163">
        <f>IF(B176="x",0,(D$174/(D176/100)))</f>
        <v>0</v>
      </c>
      <c r="F176" t="str">
        <f>IF((ISERROR((VLOOKUP(B176,Calculation!C$2:C$58,1,FALSE)))),"Not on list","")</f>
        <v/>
      </c>
    </row>
    <row r="177" spans="1:7" s="33" customFormat="1" ht="18" customHeight="1" x14ac:dyDescent="0.15">
      <c r="A177" s="400"/>
      <c r="B177" s="158" t="s">
        <v>17</v>
      </c>
      <c r="C177" s="162"/>
      <c r="D177" s="331">
        <v>0</v>
      </c>
      <c r="E177" s="170"/>
      <c r="F177"/>
    </row>
    <row r="178" spans="1:7" s="33" customFormat="1" x14ac:dyDescent="0.15">
      <c r="A178" s="400"/>
      <c r="B178" s="157" t="s">
        <v>8</v>
      </c>
      <c r="C178" s="162"/>
      <c r="D178" s="173"/>
      <c r="E178" s="163">
        <f>IF(B178="x",0,(D$177/(D178/100)))</f>
        <v>0</v>
      </c>
      <c r="F178" t="str">
        <f>IF((ISERROR((VLOOKUP(B178,Calculation!C$2:C$58,1,FALSE)))),"Not on list","")</f>
        <v/>
      </c>
    </row>
    <row r="179" spans="1:7" s="33" customFormat="1" x14ac:dyDescent="0.15">
      <c r="A179" s="400"/>
      <c r="B179" s="157" t="s">
        <v>8</v>
      </c>
      <c r="C179" s="162"/>
      <c r="D179" s="173"/>
      <c r="E179" s="163">
        <f>IF(B179="x",0,(D$177/(D179/100)))</f>
        <v>0</v>
      </c>
      <c r="F179" t="str">
        <f>IF((ISERROR((VLOOKUP(B179,Calculation!C$2:C$58,1,FALSE)))),"Not on list","")</f>
        <v/>
      </c>
    </row>
    <row r="180" spans="1:7" ht="8.25" customHeight="1" thickBot="1" x14ac:dyDescent="0.2">
      <c r="B180" s="155" t="s">
        <v>8</v>
      </c>
      <c r="C180" s="164"/>
      <c r="D180" s="165"/>
      <c r="E180" s="166"/>
      <c r="F180"/>
    </row>
    <row r="181" spans="1:7" x14ac:dyDescent="0.15">
      <c r="D181" s="2"/>
      <c r="E181" s="6"/>
      <c r="F181"/>
    </row>
    <row r="182" spans="1:7" x14ac:dyDescent="0.15">
      <c r="D182" s="2"/>
      <c r="E182" s="6"/>
      <c r="F182"/>
    </row>
    <row r="183" spans="1:7" ht="16" x14ac:dyDescent="0.2">
      <c r="A183" s="399">
        <v>8</v>
      </c>
      <c r="B183" s="633"/>
      <c r="C183" s="633"/>
      <c r="D183" s="633"/>
      <c r="E183" s="633"/>
      <c r="F183" s="631"/>
      <c r="G183" s="632"/>
    </row>
    <row r="184" spans="1:7" ht="14" thickBot="1" x14ac:dyDescent="0.2">
      <c r="B184" s="87" t="s">
        <v>1</v>
      </c>
      <c r="C184" s="71" t="s">
        <v>3</v>
      </c>
      <c r="D184" s="71" t="s">
        <v>4</v>
      </c>
      <c r="E184" s="72" t="s">
        <v>5</v>
      </c>
      <c r="F184"/>
    </row>
    <row r="185" spans="1:7" s="33" customFormat="1" ht="18" customHeight="1" x14ac:dyDescent="0.15">
      <c r="A185" s="400"/>
      <c r="B185" s="156" t="s">
        <v>16</v>
      </c>
      <c r="C185" s="167"/>
      <c r="D185" s="329">
        <v>0</v>
      </c>
      <c r="E185" s="168"/>
      <c r="F185"/>
    </row>
    <row r="186" spans="1:7" ht="14" x14ac:dyDescent="0.15">
      <c r="B186" s="318" t="s">
        <v>8</v>
      </c>
      <c r="C186" s="162"/>
      <c r="D186" s="330"/>
      <c r="E186" s="163">
        <f>IF(B186="x",0,(D$185/(D186/100)))</f>
        <v>0</v>
      </c>
      <c r="F186" t="str">
        <f>IF((ISERROR((VLOOKUP(B186,Calculation!C$2:C$58,1,FALSE)))),"Not on list","")</f>
        <v/>
      </c>
    </row>
    <row r="187" spans="1:7" x14ac:dyDescent="0.15">
      <c r="B187" s="157" t="s">
        <v>8</v>
      </c>
      <c r="C187" s="162"/>
      <c r="D187" s="332"/>
      <c r="E187" s="163">
        <f>IF(B187="x",0,(D$185/(D187/100)))</f>
        <v>0</v>
      </c>
      <c r="F187" t="str">
        <f>IF((ISERROR((VLOOKUP(B187,Calculation!C$2:C$58,1,FALSE)))),"Not on list","")</f>
        <v/>
      </c>
    </row>
    <row r="188" spans="1:7" s="33" customFormat="1" ht="18" customHeight="1" x14ac:dyDescent="0.15">
      <c r="A188" s="400"/>
      <c r="B188" s="158" t="s">
        <v>17</v>
      </c>
      <c r="C188" s="169"/>
      <c r="D188" s="331">
        <v>0</v>
      </c>
      <c r="E188" s="170"/>
      <c r="F188"/>
    </row>
    <row r="189" spans="1:7" s="33" customFormat="1" x14ac:dyDescent="0.15">
      <c r="A189" s="400"/>
      <c r="B189" s="154" t="s">
        <v>8</v>
      </c>
      <c r="C189" s="169"/>
      <c r="D189" s="173"/>
      <c r="E189" s="163">
        <f>IF(B189="x",0,(D$188/(D189/100)))</f>
        <v>0</v>
      </c>
      <c r="F189" t="str">
        <f>IF((ISERROR((VLOOKUP(B189,Calculation!C$2:C$58,1,FALSE)))),"Not on list","")</f>
        <v/>
      </c>
    </row>
    <row r="190" spans="1:7" s="33" customFormat="1" x14ac:dyDescent="0.15">
      <c r="A190" s="400"/>
      <c r="B190" s="154" t="s">
        <v>8</v>
      </c>
      <c r="C190" s="172"/>
      <c r="D190" s="173"/>
      <c r="E190" s="163">
        <f>IF(B190="x",0,(D$188/(D190/100)))</f>
        <v>0</v>
      </c>
      <c r="F190" t="str">
        <f>IF((ISERROR((VLOOKUP(B190,Calculation!C$2:C$58,1,FALSE)))),"Not on list","")</f>
        <v/>
      </c>
    </row>
    <row r="191" spans="1:7" ht="8.25" customHeight="1" thickBot="1" x14ac:dyDescent="0.2">
      <c r="B191" s="155" t="s">
        <v>8</v>
      </c>
      <c r="C191" s="164"/>
      <c r="D191" s="165"/>
      <c r="E191" s="166"/>
      <c r="F191"/>
    </row>
    <row r="192" spans="1:7" x14ac:dyDescent="0.15">
      <c r="D192" s="2"/>
      <c r="E192" s="6"/>
      <c r="F192"/>
    </row>
    <row r="193" spans="1:6" x14ac:dyDescent="0.15">
      <c r="D193" s="2"/>
      <c r="E193" s="6"/>
      <c r="F193"/>
    </row>
    <row r="194" spans="1:6" ht="16" x14ac:dyDescent="0.2">
      <c r="A194" s="399">
        <v>9</v>
      </c>
      <c r="B194" s="636"/>
      <c r="C194" s="636"/>
      <c r="D194" s="636"/>
      <c r="E194" s="636"/>
      <c r="F194" s="70"/>
    </row>
    <row r="195" spans="1:6" ht="14" thickBot="1" x14ac:dyDescent="0.2">
      <c r="B195" s="87" t="s">
        <v>1</v>
      </c>
      <c r="C195" s="71" t="s">
        <v>3</v>
      </c>
      <c r="D195" s="71" t="s">
        <v>4</v>
      </c>
      <c r="E195" s="72" t="s">
        <v>5</v>
      </c>
      <c r="F195"/>
    </row>
    <row r="196" spans="1:6" ht="18" customHeight="1" x14ac:dyDescent="0.15">
      <c r="B196" s="156" t="s">
        <v>16</v>
      </c>
      <c r="C196" s="167"/>
      <c r="D196" s="329">
        <v>0</v>
      </c>
      <c r="E196" s="233"/>
      <c r="F196"/>
    </row>
    <row r="197" spans="1:6" x14ac:dyDescent="0.15">
      <c r="B197" s="154" t="s">
        <v>8</v>
      </c>
      <c r="C197" s="162"/>
      <c r="D197" s="330"/>
      <c r="E197" s="163">
        <f>IF(B197="x",0,(D$196/(D197/100)))</f>
        <v>0</v>
      </c>
      <c r="F197" t="str">
        <f>IF((ISERROR((VLOOKUP(B197,Calculation!C$2:C$58,1,FALSE)))),"Not on list","")</f>
        <v/>
      </c>
    </row>
    <row r="198" spans="1:6" x14ac:dyDescent="0.15">
      <c r="B198" s="154" t="s">
        <v>8</v>
      </c>
      <c r="C198" s="162"/>
      <c r="D198" s="330"/>
      <c r="E198" s="163">
        <f>IF(B198="x",0,(D$196/(D198/100)))</f>
        <v>0</v>
      </c>
      <c r="F198" t="str">
        <f>IF((ISERROR((VLOOKUP(B198,Calculation!C$2:C$58,1,FALSE)))),"Not on list","")</f>
        <v/>
      </c>
    </row>
    <row r="199" spans="1:6" ht="18" customHeight="1" x14ac:dyDescent="0.15">
      <c r="B199" s="234" t="s">
        <v>17</v>
      </c>
      <c r="C199" s="162"/>
      <c r="D199" s="236">
        <v>0</v>
      </c>
      <c r="E199" s="177"/>
      <c r="F199"/>
    </row>
    <row r="200" spans="1:6" ht="14" x14ac:dyDescent="0.15">
      <c r="B200" s="319" t="s">
        <v>8</v>
      </c>
      <c r="C200" s="162"/>
      <c r="D200" s="239"/>
      <c r="E200" s="171">
        <f>IF(B200="x",0,(D$199/(D200/100)))</f>
        <v>0</v>
      </c>
      <c r="F200" t="str">
        <f>IF((ISERROR((VLOOKUP(B200,Calculation!C$2:C$58,1,FALSE)))),"Not on list","")</f>
        <v/>
      </c>
    </row>
    <row r="201" spans="1:6" ht="14" x14ac:dyDescent="0.15">
      <c r="B201" s="237" t="s">
        <v>8</v>
      </c>
      <c r="C201" s="238"/>
      <c r="D201" s="239"/>
      <c r="E201" s="171">
        <f>IF(B201="x",0,(D$199/(D201/100)))</f>
        <v>0</v>
      </c>
      <c r="F201" t="str">
        <f>IF((ISERROR((VLOOKUP(B201,Calculation!C$2:C$58,1,FALSE)))),"Not on list","")</f>
        <v/>
      </c>
    </row>
    <row r="202" spans="1:6" ht="8.25" customHeight="1" thickBot="1" x14ac:dyDescent="0.2">
      <c r="B202" s="155" t="s">
        <v>8</v>
      </c>
      <c r="C202" s="164"/>
      <c r="D202" s="165"/>
      <c r="E202" s="166"/>
      <c r="F202"/>
    </row>
    <row r="203" spans="1:6" x14ac:dyDescent="0.15">
      <c r="D203" s="2"/>
      <c r="E203" s="6"/>
      <c r="F203"/>
    </row>
    <row r="204" spans="1:6" x14ac:dyDescent="0.15">
      <c r="D204" s="2"/>
      <c r="E204" s="6"/>
      <c r="F204"/>
    </row>
    <row r="205" spans="1:6" ht="16" x14ac:dyDescent="0.2">
      <c r="A205" s="399">
        <v>10</v>
      </c>
      <c r="B205" s="633"/>
      <c r="C205" s="633"/>
      <c r="D205" s="633"/>
      <c r="E205" s="633"/>
      <c r="F205"/>
    </row>
    <row r="206" spans="1:6" ht="14" thickBot="1" x14ac:dyDescent="0.2">
      <c r="B206" s="87" t="s">
        <v>1</v>
      </c>
      <c r="C206" s="71" t="s">
        <v>3</v>
      </c>
      <c r="D206" s="71" t="s">
        <v>4</v>
      </c>
      <c r="E206" s="72" t="s">
        <v>5</v>
      </c>
      <c r="F206"/>
    </row>
    <row r="207" spans="1:6" ht="18" customHeight="1" x14ac:dyDescent="0.15">
      <c r="B207" s="156" t="s">
        <v>16</v>
      </c>
      <c r="C207" s="160"/>
      <c r="D207" s="329">
        <v>0</v>
      </c>
      <c r="E207" s="161"/>
      <c r="F207"/>
    </row>
    <row r="208" spans="1:6" x14ac:dyDescent="0.15">
      <c r="B208" s="154" t="s">
        <v>8</v>
      </c>
      <c r="C208" s="162"/>
      <c r="D208" s="330"/>
      <c r="E208" s="163">
        <f>IF(B208="x",0,(D$207/(D208/100)))</f>
        <v>0</v>
      </c>
      <c r="F208" t="str">
        <f>IF((ISERROR((VLOOKUP(B208,Calculation!C$2:C$58,1,FALSE)))),"Not on list","")</f>
        <v/>
      </c>
    </row>
    <row r="209" spans="1:6" x14ac:dyDescent="0.15">
      <c r="B209" s="154" t="s">
        <v>8</v>
      </c>
      <c r="C209" s="162"/>
      <c r="D209" s="330"/>
      <c r="E209" s="163">
        <f>IF(B209="x",0,(D$207/(D209/100)))</f>
        <v>0</v>
      </c>
      <c r="F209" t="str">
        <f>IF((ISERROR((VLOOKUP(B209,Calculation!C$2:C$58,1,FALSE)))),"Not on list","")</f>
        <v/>
      </c>
    </row>
    <row r="210" spans="1:6" ht="18" customHeight="1" x14ac:dyDescent="0.15">
      <c r="B210" s="158" t="s">
        <v>17</v>
      </c>
      <c r="C210" s="162"/>
      <c r="D210" s="331">
        <v>0</v>
      </c>
      <c r="E210" s="163"/>
      <c r="F210"/>
    </row>
    <row r="211" spans="1:6" x14ac:dyDescent="0.15">
      <c r="B211" s="154" t="s">
        <v>8</v>
      </c>
      <c r="C211" s="162"/>
      <c r="D211" s="332"/>
      <c r="E211" s="163">
        <f>IF(B211="x",0,(D$210/(D211/100)))</f>
        <v>0</v>
      </c>
      <c r="F211" t="str">
        <f>IF((ISERROR((VLOOKUP(B211,Calculation!C$2:C$58,1,FALSE)))),"Not on list","")</f>
        <v/>
      </c>
    </row>
    <row r="212" spans="1:6" x14ac:dyDescent="0.15">
      <c r="B212" s="154" t="s">
        <v>8</v>
      </c>
      <c r="C212" s="162"/>
      <c r="D212" s="332"/>
      <c r="E212" s="163">
        <f>IF(B212="x",0,(D$210/(D212/100)))</f>
        <v>0</v>
      </c>
      <c r="F212" t="str">
        <f>IF((ISERROR((VLOOKUP(B212,Calculation!C$2:C$58,1,FALSE)))),"Not on list","")</f>
        <v/>
      </c>
    </row>
    <row r="213" spans="1:6" ht="8.25" customHeight="1" thickBot="1" x14ac:dyDescent="0.2">
      <c r="B213" s="159" t="s">
        <v>8</v>
      </c>
      <c r="C213" s="164"/>
      <c r="D213" s="165"/>
      <c r="E213" s="166"/>
      <c r="F213"/>
    </row>
    <row r="214" spans="1:6" x14ac:dyDescent="0.15">
      <c r="D214" s="2"/>
      <c r="E214" s="6"/>
      <c r="F214"/>
    </row>
    <row r="215" spans="1:6" x14ac:dyDescent="0.15">
      <c r="D215" s="2"/>
      <c r="E215" s="6"/>
      <c r="F215"/>
    </row>
    <row r="216" spans="1:6" ht="16" x14ac:dyDescent="0.2">
      <c r="A216" s="399">
        <v>11</v>
      </c>
      <c r="B216" s="633"/>
      <c r="C216" s="633"/>
      <c r="D216" s="633"/>
      <c r="E216" s="633"/>
      <c r="F216"/>
    </row>
    <row r="217" spans="1:6" ht="14" thickBot="1" x14ac:dyDescent="0.2">
      <c r="B217" s="87" t="s">
        <v>1</v>
      </c>
      <c r="C217" s="71" t="s">
        <v>3</v>
      </c>
      <c r="D217" s="71" t="s">
        <v>4</v>
      </c>
      <c r="E217" s="72" t="s">
        <v>5</v>
      </c>
      <c r="F217"/>
    </row>
    <row r="218" spans="1:6" ht="18" customHeight="1" x14ac:dyDescent="0.15">
      <c r="B218" s="156" t="s">
        <v>16</v>
      </c>
      <c r="C218" s="160"/>
      <c r="D218" s="329">
        <v>4.1666666666666664E-2</v>
      </c>
      <c r="E218" s="161"/>
      <c r="F218"/>
    </row>
    <row r="219" spans="1:6" x14ac:dyDescent="0.15">
      <c r="B219" s="154" t="s">
        <v>8</v>
      </c>
      <c r="C219" s="162"/>
      <c r="D219" s="330">
        <v>4.1666666666666664E-2</v>
      </c>
      <c r="E219" s="163">
        <f>IF(B219="x",0,(D$218/(D219/100)))</f>
        <v>0</v>
      </c>
      <c r="F219" t="str">
        <f>IF((ISERROR((VLOOKUP(B219,Calculation!C$2:C$58,1,FALSE)))),"Not on list","")</f>
        <v/>
      </c>
    </row>
    <row r="220" spans="1:6" x14ac:dyDescent="0.15">
      <c r="B220" s="154" t="s">
        <v>8</v>
      </c>
      <c r="C220" s="162"/>
      <c r="D220" s="330"/>
      <c r="E220" s="163">
        <f>IF(B220="x",0,(D$218/(D220/100)))</f>
        <v>0</v>
      </c>
      <c r="F220" t="str">
        <f>IF((ISERROR((VLOOKUP(B220,Calculation!C$2:C$58,1,FALSE)))),"Not on list","")</f>
        <v/>
      </c>
    </row>
    <row r="221" spans="1:6" ht="18" customHeight="1" x14ac:dyDescent="0.15">
      <c r="B221" s="158" t="s">
        <v>17</v>
      </c>
      <c r="C221" s="162"/>
      <c r="D221" s="331">
        <v>2.0833333333333332E-2</v>
      </c>
      <c r="E221" s="163"/>
      <c r="F221"/>
    </row>
    <row r="222" spans="1:6" x14ac:dyDescent="0.15">
      <c r="B222" s="154" t="s">
        <v>8</v>
      </c>
      <c r="C222" s="162"/>
      <c r="D222" s="332">
        <v>2.0833333333333332E-2</v>
      </c>
      <c r="E222" s="163">
        <f>IF(B222="x",0,(D$221/(D222/100)))</f>
        <v>0</v>
      </c>
      <c r="F222" t="str">
        <f>IF((ISERROR((VLOOKUP(B222,Calculation!C$2:C$58,1,FALSE)))),"Not on list","")</f>
        <v/>
      </c>
    </row>
    <row r="223" spans="1:6" x14ac:dyDescent="0.15">
      <c r="B223" s="154" t="s">
        <v>8</v>
      </c>
      <c r="C223" s="162"/>
      <c r="D223" s="332"/>
      <c r="E223" s="163">
        <f>IF(B223="x",0,(D$221/(D223/100)))</f>
        <v>0</v>
      </c>
      <c r="F223" t="str">
        <f>IF((ISERROR((VLOOKUP(B223,Calculation!C$2:C$58,1,FALSE)))),"Not on list","")</f>
        <v/>
      </c>
    </row>
    <row r="224" spans="1:6" ht="8.25" customHeight="1" thickBot="1" x14ac:dyDescent="0.2">
      <c r="B224" s="159" t="s">
        <v>8</v>
      </c>
      <c r="C224" s="164"/>
      <c r="D224" s="165"/>
      <c r="E224" s="166"/>
      <c r="F224"/>
    </row>
    <row r="225" spans="1:6" x14ac:dyDescent="0.15">
      <c r="D225" s="2"/>
      <c r="E225" s="6"/>
      <c r="F225"/>
    </row>
    <row r="226" spans="1:6" x14ac:dyDescent="0.15">
      <c r="D226" s="2"/>
      <c r="E226" s="6"/>
      <c r="F226"/>
    </row>
    <row r="227" spans="1:6" ht="16" x14ac:dyDescent="0.2">
      <c r="A227" s="399">
        <v>12</v>
      </c>
      <c r="B227" s="633"/>
      <c r="C227" s="633"/>
      <c r="D227" s="633"/>
      <c r="E227" s="633"/>
      <c r="F227"/>
    </row>
    <row r="228" spans="1:6" ht="14" thickBot="1" x14ac:dyDescent="0.2">
      <c r="B228" s="87" t="s">
        <v>1</v>
      </c>
      <c r="C228" s="71" t="s">
        <v>3</v>
      </c>
      <c r="D228" s="71" t="s">
        <v>4</v>
      </c>
      <c r="E228" s="72" t="s">
        <v>5</v>
      </c>
      <c r="F228"/>
    </row>
    <row r="229" spans="1:6" ht="18" customHeight="1" x14ac:dyDescent="0.15">
      <c r="B229" s="156" t="s">
        <v>16</v>
      </c>
      <c r="C229" s="167"/>
      <c r="D229" s="329">
        <v>0</v>
      </c>
      <c r="E229" s="161"/>
      <c r="F229"/>
    </row>
    <row r="230" spans="1:6" x14ac:dyDescent="0.15">
      <c r="B230" s="154" t="s">
        <v>8</v>
      </c>
      <c r="C230" s="162"/>
      <c r="D230" s="330"/>
      <c r="E230" s="163">
        <f>IF(B230="x",0,(D$229/(D230/100)))</f>
        <v>0</v>
      </c>
      <c r="F230" t="str">
        <f>IF((ISERROR((VLOOKUP(B230,Calculation!C$2:C$58,1,FALSE)))),"Not on list","")</f>
        <v/>
      </c>
    </row>
    <row r="231" spans="1:6" x14ac:dyDescent="0.15">
      <c r="B231" s="154" t="s">
        <v>8</v>
      </c>
      <c r="C231" s="162"/>
      <c r="D231" s="330"/>
      <c r="E231" s="163">
        <f>IF(B231="x",0,(D$229/(D231/100)))</f>
        <v>0</v>
      </c>
      <c r="F231" t="str">
        <f>IF((ISERROR((VLOOKUP(B231,Calculation!C$2:C$58,1,FALSE)))),"Not on list","")</f>
        <v/>
      </c>
    </row>
    <row r="232" spans="1:6" ht="18" customHeight="1" x14ac:dyDescent="0.15">
      <c r="B232" s="158" t="s">
        <v>17</v>
      </c>
      <c r="C232" s="169"/>
      <c r="D232" s="331">
        <v>0</v>
      </c>
      <c r="E232" s="163"/>
      <c r="F232"/>
    </row>
    <row r="233" spans="1:6" x14ac:dyDescent="0.15">
      <c r="B233" s="154" t="s">
        <v>8</v>
      </c>
      <c r="C233" s="162"/>
      <c r="D233" s="332"/>
      <c r="E233" s="163">
        <f>IF(B233="x",0,(D$232/(D233/100)))</f>
        <v>0</v>
      </c>
      <c r="F233" t="str">
        <f>IF((ISERROR((VLOOKUP(B233,Calculation!C$2:C$58,1,FALSE)))),"Not on list","")</f>
        <v/>
      </c>
    </row>
    <row r="234" spans="1:6" x14ac:dyDescent="0.15">
      <c r="B234" s="154" t="s">
        <v>8</v>
      </c>
      <c r="C234" s="162"/>
      <c r="D234" s="332"/>
      <c r="E234" s="163">
        <f>IF(B234="x",0,(D$232/(D234/100)))</f>
        <v>0</v>
      </c>
      <c r="F234" t="str">
        <f>IF((ISERROR((VLOOKUP(B234,Calculation!C$2:C$58,1,FALSE)))),"Not on list","")</f>
        <v/>
      </c>
    </row>
    <row r="235" spans="1:6" ht="8.25" customHeight="1" thickBot="1" x14ac:dyDescent="0.2">
      <c r="B235" s="155" t="s">
        <v>8</v>
      </c>
      <c r="C235" s="164"/>
      <c r="D235" s="165"/>
      <c r="E235" s="166"/>
      <c r="F235"/>
    </row>
    <row r="236" spans="1:6" x14ac:dyDescent="0.15">
      <c r="C236"/>
      <c r="D236"/>
      <c r="E236"/>
      <c r="F236"/>
    </row>
    <row r="237" spans="1:6" x14ac:dyDescent="0.15">
      <c r="C237"/>
      <c r="D237"/>
      <c r="E237"/>
      <c r="F237"/>
    </row>
    <row r="238" spans="1:6" ht="16" x14ac:dyDescent="0.2">
      <c r="A238" s="399">
        <v>13</v>
      </c>
      <c r="B238" s="633"/>
      <c r="C238" s="633"/>
      <c r="D238" s="633"/>
      <c r="E238" s="633"/>
      <c r="F238"/>
    </row>
    <row r="239" spans="1:6" ht="14" thickBot="1" x14ac:dyDescent="0.2">
      <c r="B239" s="87" t="s">
        <v>1</v>
      </c>
      <c r="C239" s="71" t="s">
        <v>3</v>
      </c>
      <c r="D239" s="71" t="s">
        <v>4</v>
      </c>
      <c r="E239" s="72" t="s">
        <v>5</v>
      </c>
      <c r="F239"/>
    </row>
    <row r="240" spans="1:6" s="33" customFormat="1" ht="18" customHeight="1" x14ac:dyDescent="0.15">
      <c r="A240" s="400"/>
      <c r="B240" s="156" t="s">
        <v>17</v>
      </c>
      <c r="C240" s="167"/>
      <c r="D240" s="329">
        <v>0</v>
      </c>
      <c r="E240" s="168"/>
      <c r="F240"/>
    </row>
    <row r="241" spans="1:6" x14ac:dyDescent="0.15">
      <c r="B241" s="154" t="s">
        <v>8</v>
      </c>
      <c r="C241" s="162"/>
      <c r="D241" s="330"/>
      <c r="E241" s="163">
        <f>IF(B241="x",0,(D$240/(D241/100)))</f>
        <v>0</v>
      </c>
      <c r="F241" t="str">
        <f>IF((ISERROR((VLOOKUP(B241,Calculation!C$2:C$58,1,FALSE)))),"Not on list","")</f>
        <v/>
      </c>
    </row>
    <row r="242" spans="1:6" x14ac:dyDescent="0.15">
      <c r="B242" s="154" t="s">
        <v>8</v>
      </c>
      <c r="C242" s="162"/>
      <c r="D242" s="330"/>
      <c r="E242" s="163">
        <f>IF(B242="x",0,(D$240/(D242/100)))</f>
        <v>0</v>
      </c>
      <c r="F242" t="str">
        <f>IF((ISERROR((VLOOKUP(B242,Calculation!C$2:C$58,1,FALSE)))),"Not on list","")</f>
        <v/>
      </c>
    </row>
    <row r="243" spans="1:6" s="33" customFormat="1" ht="18" customHeight="1" x14ac:dyDescent="0.15">
      <c r="A243" s="400"/>
      <c r="B243" s="158" t="s">
        <v>16</v>
      </c>
      <c r="C243" s="169"/>
      <c r="D243" s="331">
        <v>0</v>
      </c>
      <c r="E243" s="170"/>
      <c r="F243"/>
    </row>
    <row r="244" spans="1:6" s="33" customFormat="1" x14ac:dyDescent="0.15">
      <c r="A244" s="400"/>
      <c r="B244" s="154" t="s">
        <v>8</v>
      </c>
      <c r="C244" s="172"/>
      <c r="D244" s="173"/>
      <c r="E244" s="174">
        <f>IF(B244="x",0,(D$243/(D244/100)))</f>
        <v>0</v>
      </c>
      <c r="F244" t="str">
        <f>IF((ISERROR((VLOOKUP(B244,Calculation!C$2:C$58,1,FALSE)))),"Not on list","")</f>
        <v/>
      </c>
    </row>
    <row r="245" spans="1:6" s="33" customFormat="1" x14ac:dyDescent="0.15">
      <c r="A245" s="400"/>
      <c r="B245" s="154" t="s">
        <v>8</v>
      </c>
      <c r="C245" s="172"/>
      <c r="D245" s="173"/>
      <c r="E245" s="174">
        <f>IF(B245="x",0,(D$243/(D245/100)))</f>
        <v>0</v>
      </c>
      <c r="F245" t="str">
        <f>IF((ISERROR((VLOOKUP(B245,Calculation!C$2:C$58,1,FALSE)))),"Not on list","")</f>
        <v/>
      </c>
    </row>
    <row r="246" spans="1:6" ht="8.25" customHeight="1" thickBot="1" x14ac:dyDescent="0.2">
      <c r="B246" s="159" t="s">
        <v>8</v>
      </c>
      <c r="C246" s="175"/>
      <c r="D246" s="333"/>
      <c r="E246" s="176"/>
      <c r="F246"/>
    </row>
    <row r="247" spans="1:6" x14ac:dyDescent="0.15">
      <c r="D247" s="2"/>
      <c r="E247" s="6"/>
      <c r="F247"/>
    </row>
    <row r="248" spans="1:6" x14ac:dyDescent="0.15">
      <c r="D248" s="2"/>
      <c r="E248" s="6"/>
      <c r="F248"/>
    </row>
    <row r="249" spans="1:6" ht="16" x14ac:dyDescent="0.2">
      <c r="A249" s="399">
        <v>14</v>
      </c>
      <c r="B249" s="633"/>
      <c r="C249" s="633"/>
      <c r="D249" s="633"/>
      <c r="E249" s="633"/>
      <c r="F249"/>
    </row>
    <row r="250" spans="1:6" ht="14" thickBot="1" x14ac:dyDescent="0.2">
      <c r="B250" s="87" t="s">
        <v>1</v>
      </c>
      <c r="C250" s="71" t="s">
        <v>3</v>
      </c>
      <c r="D250" s="71" t="s">
        <v>4</v>
      </c>
      <c r="E250" s="72" t="s">
        <v>5</v>
      </c>
      <c r="F250"/>
    </row>
    <row r="251" spans="1:6" s="33" customFormat="1" ht="18" customHeight="1" x14ac:dyDescent="0.15">
      <c r="A251" s="400"/>
      <c r="B251" s="320" t="s">
        <v>16</v>
      </c>
      <c r="C251" s="321"/>
      <c r="D251" s="334">
        <v>0</v>
      </c>
      <c r="E251" s="168"/>
      <c r="F251"/>
    </row>
    <row r="252" spans="1:6" ht="14" x14ac:dyDescent="0.15">
      <c r="B252" s="319" t="s">
        <v>8</v>
      </c>
      <c r="C252" s="240"/>
      <c r="D252" s="241"/>
      <c r="E252" s="163">
        <f>IF(B252="x",0,(D$251/(D252/100)))</f>
        <v>0</v>
      </c>
      <c r="F252" t="str">
        <f>IF((ISERROR((VLOOKUP(B252,Calculation!C$2:C$58,1,FALSE)))),"Not on list","")</f>
        <v/>
      </c>
    </row>
    <row r="253" spans="1:6" ht="14" x14ac:dyDescent="0.15">
      <c r="B253" s="319" t="s">
        <v>8</v>
      </c>
      <c r="C253" s="240"/>
      <c r="D253" s="241"/>
      <c r="E253" s="163">
        <f>IF(B253="x",0,(D$251/(D253/100)))</f>
        <v>0</v>
      </c>
      <c r="F253" t="str">
        <f>IF((ISERROR((VLOOKUP(B253,Calculation!C$2:C$58,1,FALSE)))),"Not on list","")</f>
        <v/>
      </c>
    </row>
    <row r="254" spans="1:6" s="33" customFormat="1" ht="18" customHeight="1" x14ac:dyDescent="0.15">
      <c r="A254" s="400"/>
      <c r="B254" s="234" t="s">
        <v>17</v>
      </c>
      <c r="C254" s="235"/>
      <c r="D254" s="242">
        <v>0</v>
      </c>
      <c r="E254" s="170"/>
      <c r="F254"/>
    </row>
    <row r="255" spans="1:6" ht="14" x14ac:dyDescent="0.15">
      <c r="B255" s="319" t="s">
        <v>8</v>
      </c>
      <c r="C255" s="240"/>
      <c r="D255" s="241"/>
      <c r="E255" s="163">
        <f>IF(B255="x",0,(D$254/(D255/100)))</f>
        <v>0</v>
      </c>
      <c r="F255" t="str">
        <f>IF((ISERROR((VLOOKUP(B255,Calculation!C$2:C$58,1,FALSE)))),"Not on list","")</f>
        <v/>
      </c>
    </row>
    <row r="256" spans="1:6" ht="14" x14ac:dyDescent="0.15">
      <c r="B256" s="237" t="s">
        <v>8</v>
      </c>
      <c r="C256" s="240"/>
      <c r="D256" s="241"/>
      <c r="E256" s="163">
        <f>IF(B256="x",0,(D$254/(D256/100)))</f>
        <v>0</v>
      </c>
      <c r="F256" t="str">
        <f>IF((ISERROR((VLOOKUP(B256,Calculation!C$2:C$58,1,FALSE)))),"Not on list","")</f>
        <v/>
      </c>
    </row>
    <row r="257" spans="1:6" ht="8.25" customHeight="1" thickBot="1" x14ac:dyDescent="0.2">
      <c r="B257" s="243" t="s">
        <v>8</v>
      </c>
      <c r="C257" s="244"/>
      <c r="D257" s="335"/>
      <c r="E257" s="166"/>
      <c r="F257"/>
    </row>
    <row r="258" spans="1:6" x14ac:dyDescent="0.15">
      <c r="C258" s="3"/>
      <c r="E258" s="4"/>
      <c r="F258"/>
    </row>
    <row r="259" spans="1:6" x14ac:dyDescent="0.15">
      <c r="D259" s="2"/>
      <c r="E259" s="6"/>
      <c r="F259"/>
    </row>
    <row r="260" spans="1:6" ht="16" x14ac:dyDescent="0.2">
      <c r="A260" s="399">
        <v>15</v>
      </c>
      <c r="B260" s="633"/>
      <c r="C260" s="633"/>
      <c r="D260" s="633"/>
      <c r="E260" s="633"/>
      <c r="F260"/>
    </row>
    <row r="261" spans="1:6" ht="14" thickBot="1" x14ac:dyDescent="0.2">
      <c r="B261" s="87" t="s">
        <v>1</v>
      </c>
      <c r="C261" s="71" t="s">
        <v>3</v>
      </c>
      <c r="D261" s="71" t="s">
        <v>4</v>
      </c>
      <c r="E261" s="72" t="s">
        <v>5</v>
      </c>
      <c r="F261"/>
    </row>
    <row r="262" spans="1:6" ht="18" customHeight="1" x14ac:dyDescent="0.15">
      <c r="B262" s="156" t="s">
        <v>16</v>
      </c>
      <c r="C262" s="167"/>
      <c r="D262" s="329">
        <v>0</v>
      </c>
      <c r="E262" s="161"/>
      <c r="F262"/>
    </row>
    <row r="263" spans="1:6" x14ac:dyDescent="0.15">
      <c r="B263" s="154" t="s">
        <v>8</v>
      </c>
      <c r="C263" s="162"/>
      <c r="D263" s="330"/>
      <c r="E263" s="163">
        <f>IF(B263="x",0,(D$262/(D263/100)))</f>
        <v>0</v>
      </c>
      <c r="F263" t="str">
        <f>IF((ISERROR((VLOOKUP(B263,Calculation!C$2:C$58,1,FALSE)))),"Not on list","")</f>
        <v/>
      </c>
    </row>
    <row r="264" spans="1:6" x14ac:dyDescent="0.15">
      <c r="B264" s="157" t="s">
        <v>8</v>
      </c>
      <c r="C264" s="162"/>
      <c r="D264" s="330"/>
      <c r="E264" s="163">
        <f>IF(B264="x",0,(D$262/(D264/100)))</f>
        <v>0</v>
      </c>
      <c r="F264" t="str">
        <f>IF((ISERROR((VLOOKUP(B264,Calculation!C$2:C$58,1,FALSE)))),"Not on list","")</f>
        <v/>
      </c>
    </row>
    <row r="265" spans="1:6" ht="18" customHeight="1" x14ac:dyDescent="0.15">
      <c r="B265" s="158" t="s">
        <v>17</v>
      </c>
      <c r="C265" s="169"/>
      <c r="D265" s="331">
        <v>0</v>
      </c>
      <c r="E265" s="163"/>
      <c r="F265"/>
    </row>
    <row r="266" spans="1:6" x14ac:dyDescent="0.15">
      <c r="B266" s="154" t="s">
        <v>8</v>
      </c>
      <c r="C266" s="162"/>
      <c r="D266" s="332"/>
      <c r="E266" s="163">
        <f>IF(B266="x",0,(D$265/(D266/100)))</f>
        <v>0</v>
      </c>
      <c r="F266" t="str">
        <f>IF((ISERROR((VLOOKUP(B266,Calculation!C$2:C$58,1,FALSE)))),"Not on list","")</f>
        <v/>
      </c>
    </row>
    <row r="267" spans="1:6" x14ac:dyDescent="0.15">
      <c r="B267" s="154" t="s">
        <v>8</v>
      </c>
      <c r="C267" s="162"/>
      <c r="D267" s="332"/>
      <c r="E267" s="163">
        <f>IF(B267="x",0,(D$265/(D267/100)))</f>
        <v>0</v>
      </c>
      <c r="F267" t="str">
        <f>IF((ISERROR((VLOOKUP(B267,Calculation!C$2:C$58,1,FALSE)))),"Not on list","")</f>
        <v/>
      </c>
    </row>
    <row r="268" spans="1:6" ht="8.25" customHeight="1" thickBot="1" x14ac:dyDescent="0.2">
      <c r="B268" s="159" t="s">
        <v>8</v>
      </c>
      <c r="C268" s="164"/>
      <c r="D268" s="165"/>
      <c r="E268" s="166"/>
      <c r="F268"/>
    </row>
    <row r="269" spans="1:6" x14ac:dyDescent="0.15">
      <c r="D269" s="2"/>
      <c r="E269" s="6"/>
      <c r="F269"/>
    </row>
    <row r="270" spans="1:6" x14ac:dyDescent="0.15">
      <c r="D270" s="2"/>
      <c r="E270" s="6"/>
      <c r="F270"/>
    </row>
    <row r="271" spans="1:6" ht="16" x14ac:dyDescent="0.2">
      <c r="A271" s="399">
        <v>16</v>
      </c>
      <c r="B271" s="633"/>
      <c r="C271" s="633"/>
      <c r="D271" s="633"/>
      <c r="E271" s="633"/>
      <c r="F271"/>
    </row>
    <row r="272" spans="1:6" ht="14" thickBot="1" x14ac:dyDescent="0.2">
      <c r="B272" s="87" t="s">
        <v>1</v>
      </c>
      <c r="C272" s="71" t="s">
        <v>3</v>
      </c>
      <c r="D272" s="71" t="s">
        <v>4</v>
      </c>
      <c r="E272" s="72" t="s">
        <v>5</v>
      </c>
      <c r="F272"/>
    </row>
    <row r="273" spans="1:6" ht="18" customHeight="1" x14ac:dyDescent="0.15">
      <c r="B273" s="156" t="s">
        <v>16</v>
      </c>
      <c r="C273" s="167"/>
      <c r="D273" s="329">
        <v>0</v>
      </c>
      <c r="E273" s="161"/>
      <c r="F273"/>
    </row>
    <row r="274" spans="1:6" x14ac:dyDescent="0.15">
      <c r="B274" s="154" t="s">
        <v>8</v>
      </c>
      <c r="C274" s="162"/>
      <c r="D274" s="332"/>
      <c r="E274" s="163">
        <f>IF(B274="x",0,(D$273/(D274/100)))</f>
        <v>0</v>
      </c>
      <c r="F274" t="str">
        <f>IF((ISERROR((VLOOKUP(B274,Calculation!C$2:C$58,1,FALSE)))),"Not on list","")</f>
        <v/>
      </c>
    </row>
    <row r="275" spans="1:6" x14ac:dyDescent="0.15">
      <c r="B275" s="154" t="s">
        <v>8</v>
      </c>
      <c r="C275" s="162"/>
      <c r="D275" s="332"/>
      <c r="E275" s="163">
        <f>IF(B275="x",0,(D$273/(D275/100)))</f>
        <v>0</v>
      </c>
      <c r="F275" t="str">
        <f>IF((ISERROR((VLOOKUP(B275,Calculation!C$2:C$58,1,FALSE)))),"Not on list","")</f>
        <v/>
      </c>
    </row>
    <row r="276" spans="1:6" ht="18" customHeight="1" x14ac:dyDescent="0.15">
      <c r="B276" s="158" t="s">
        <v>17</v>
      </c>
      <c r="C276" s="169"/>
      <c r="D276" s="331">
        <v>0</v>
      </c>
      <c r="E276" s="163"/>
      <c r="F276"/>
    </row>
    <row r="277" spans="1:6" x14ac:dyDescent="0.15">
      <c r="B277" s="154" t="s">
        <v>8</v>
      </c>
      <c r="C277" s="162"/>
      <c r="D277" s="332"/>
      <c r="E277" s="163">
        <f>IF(B277="x",0,(D$276/(D277/100)))</f>
        <v>0</v>
      </c>
      <c r="F277" t="str">
        <f>IF((ISERROR((VLOOKUP(B277,Calculation!C$2:C$58,1,FALSE)))),"Not on list","")</f>
        <v/>
      </c>
    </row>
    <row r="278" spans="1:6" x14ac:dyDescent="0.15">
      <c r="B278" s="154" t="s">
        <v>8</v>
      </c>
      <c r="C278" s="162"/>
      <c r="D278" s="332"/>
      <c r="E278" s="163">
        <f>IF(B278="x",0,(D$276/(D278/100)))</f>
        <v>0</v>
      </c>
      <c r="F278" t="str">
        <f>IF((ISERROR((VLOOKUP(B278,Calculation!C$2:C$58,1,FALSE)))),"Not on list","")</f>
        <v/>
      </c>
    </row>
    <row r="279" spans="1:6" ht="8.25" customHeight="1" thickBot="1" x14ac:dyDescent="0.2">
      <c r="B279" s="155" t="s">
        <v>8</v>
      </c>
      <c r="C279" s="164"/>
      <c r="D279" s="165"/>
      <c r="E279" s="166"/>
      <c r="F279"/>
    </row>
    <row r="280" spans="1:6" x14ac:dyDescent="0.15">
      <c r="D280" s="2"/>
      <c r="E280" s="6"/>
      <c r="F280"/>
    </row>
    <row r="281" spans="1:6" x14ac:dyDescent="0.15">
      <c r="D281" s="2"/>
      <c r="E281" s="6"/>
      <c r="F281"/>
    </row>
    <row r="282" spans="1:6" ht="16" x14ac:dyDescent="0.2">
      <c r="A282" s="399">
        <v>17</v>
      </c>
      <c r="B282" s="633" t="s">
        <v>113</v>
      </c>
      <c r="C282" s="633"/>
      <c r="D282" s="633"/>
      <c r="E282" s="633"/>
      <c r="F282"/>
    </row>
    <row r="283" spans="1:6" ht="14" thickBot="1" x14ac:dyDescent="0.2">
      <c r="B283" s="87" t="s">
        <v>1</v>
      </c>
      <c r="C283" s="71"/>
      <c r="D283" s="71"/>
      <c r="E283" s="72" t="s">
        <v>5</v>
      </c>
      <c r="F283"/>
    </row>
    <row r="284" spans="1:6" ht="20" customHeight="1" x14ac:dyDescent="0.15">
      <c r="B284" s="476" t="s">
        <v>8</v>
      </c>
      <c r="C284" s="413"/>
      <c r="D284" s="414"/>
      <c r="E284" s="403">
        <f>IF(B284="x",0,10)</f>
        <v>0</v>
      </c>
      <c r="F284" t="str">
        <f>IF((ISERROR((VLOOKUP(B284,Calculation!C$2:C$58,1,FALSE)))),"Not on list","")</f>
        <v/>
      </c>
    </row>
    <row r="285" spans="1:6" x14ac:dyDescent="0.15">
      <c r="B285" s="533" t="s">
        <v>8</v>
      </c>
      <c r="C285" s="405"/>
      <c r="D285" s="406"/>
      <c r="E285" s="407">
        <f>IF(B285="x",0,10)</f>
        <v>0</v>
      </c>
      <c r="F285" t="str">
        <f>IF((ISERROR((VLOOKUP(B285,Calculation!C$2:C$58,1,FALSE)))),"Not on list","")</f>
        <v/>
      </c>
    </row>
    <row r="286" spans="1:6" x14ac:dyDescent="0.15">
      <c r="B286" s="404" t="s">
        <v>8</v>
      </c>
      <c r="C286" s="405"/>
      <c r="D286" s="406"/>
      <c r="E286" s="407">
        <f t="shared" ref="E286:E287" si="4">IF(B286="x",0,10)</f>
        <v>0</v>
      </c>
      <c r="F286" t="str">
        <f>IF((ISERROR((VLOOKUP(B286,Calculation!C$2:C$58,1,FALSE)))),"Not on list","")</f>
        <v/>
      </c>
    </row>
    <row r="287" spans="1:6" x14ac:dyDescent="0.15">
      <c r="B287" s="404" t="s">
        <v>8</v>
      </c>
      <c r="C287" s="405"/>
      <c r="D287" s="406"/>
      <c r="E287" s="407">
        <f t="shared" si="4"/>
        <v>0</v>
      </c>
      <c r="F287" t="str">
        <f>IF((ISERROR((VLOOKUP(B287,Calculation!C$2:C$58,1,FALSE)))),"Not on list","")</f>
        <v/>
      </c>
    </row>
    <row r="288" spans="1:6" ht="8.25" customHeight="1" thickBot="1" x14ac:dyDescent="0.2">
      <c r="B288" s="408" t="s">
        <v>8</v>
      </c>
      <c r="C288" s="409"/>
      <c r="D288" s="410"/>
      <c r="E288" s="411"/>
      <c r="F288"/>
    </row>
    <row r="289" spans="1:9" x14ac:dyDescent="0.15">
      <c r="D289" s="2"/>
      <c r="E289" s="6"/>
      <c r="F289"/>
    </row>
    <row r="290" spans="1:9" x14ac:dyDescent="0.15">
      <c r="D290" s="2"/>
      <c r="E290" s="6"/>
      <c r="F290"/>
    </row>
    <row r="291" spans="1:9" ht="16" x14ac:dyDescent="0.2">
      <c r="A291" s="399">
        <v>18</v>
      </c>
      <c r="B291" s="633" t="s">
        <v>114</v>
      </c>
      <c r="C291" s="633"/>
      <c r="D291" s="633"/>
      <c r="E291" s="633"/>
      <c r="F291"/>
    </row>
    <row r="292" spans="1:9" ht="14" thickBot="1" x14ac:dyDescent="0.2">
      <c r="B292" s="87" t="s">
        <v>1</v>
      </c>
      <c r="C292" s="71" t="s">
        <v>3</v>
      </c>
      <c r="D292" s="71" t="s">
        <v>4</v>
      </c>
      <c r="E292" s="72" t="s">
        <v>5</v>
      </c>
      <c r="F292"/>
    </row>
    <row r="293" spans="1:9" ht="20" customHeight="1" x14ac:dyDescent="0.15">
      <c r="B293" s="412" t="s">
        <v>8</v>
      </c>
      <c r="C293" s="413"/>
      <c r="D293" s="414"/>
      <c r="E293" s="403">
        <f>IF(B293="x",0,10)</f>
        <v>0</v>
      </c>
      <c r="F293" t="str">
        <f>IF((ISERROR((VLOOKUP(B293,Calculation!C$2:C$58,1,FALSE)))),"Not on list","")</f>
        <v/>
      </c>
    </row>
    <row r="294" spans="1:9" x14ac:dyDescent="0.15">
      <c r="B294" s="404" t="s">
        <v>8</v>
      </c>
      <c r="C294" s="405"/>
      <c r="D294" s="406"/>
      <c r="E294" s="407">
        <f>IF(B294="x",0,10)</f>
        <v>0</v>
      </c>
      <c r="F294" t="str">
        <f>IF((ISERROR((VLOOKUP(B294,Calculation!C$2:C$58,1,FALSE)))),"Not on list","")</f>
        <v/>
      </c>
    </row>
    <row r="295" spans="1:9" x14ac:dyDescent="0.15">
      <c r="B295" s="404" t="s">
        <v>8</v>
      </c>
      <c r="C295" s="405"/>
      <c r="D295" s="406"/>
      <c r="E295" s="407">
        <f t="shared" ref="E295:E296" si="5">IF(B295="x",0,10)</f>
        <v>0</v>
      </c>
      <c r="F295" t="str">
        <f>IF((ISERROR((VLOOKUP(B295,Calculation!C$2:C$58,1,FALSE)))),"Not on list","")</f>
        <v/>
      </c>
    </row>
    <row r="296" spans="1:9" x14ac:dyDescent="0.15">
      <c r="B296" s="404" t="s">
        <v>8</v>
      </c>
      <c r="C296" s="405"/>
      <c r="D296" s="406"/>
      <c r="E296" s="407">
        <f t="shared" si="5"/>
        <v>0</v>
      </c>
      <c r="F296" t="str">
        <f>IF((ISERROR((VLOOKUP(B296,Calculation!C$2:C$58,1,FALSE)))),"Not on list","")</f>
        <v/>
      </c>
    </row>
    <row r="297" spans="1:9" ht="8.25" customHeight="1" thickBot="1" x14ac:dyDescent="0.2">
      <c r="B297" s="408" t="s">
        <v>8</v>
      </c>
      <c r="C297" s="409"/>
      <c r="D297" s="410"/>
      <c r="E297" s="411"/>
      <c r="F297"/>
    </row>
    <row r="298" spans="1:9" x14ac:dyDescent="0.15">
      <c r="D298" s="2"/>
      <c r="E298" s="6"/>
      <c r="F298"/>
    </row>
    <row r="299" spans="1:9" x14ac:dyDescent="0.15">
      <c r="D299" s="2"/>
      <c r="E299" s="6"/>
      <c r="F299"/>
    </row>
    <row r="300" spans="1:9" ht="16" x14ac:dyDescent="0.2">
      <c r="A300" s="399">
        <v>1</v>
      </c>
      <c r="B300" s="633" t="s">
        <v>105</v>
      </c>
      <c r="C300" s="633"/>
      <c r="D300" s="633"/>
      <c r="E300" s="633"/>
      <c r="F300"/>
      <c r="G300" s="633"/>
      <c r="H300" s="633"/>
      <c r="I300" s="633"/>
    </row>
    <row r="301" spans="1:9" ht="14" thickBot="1" x14ac:dyDescent="0.2">
      <c r="B301" s="87" t="s">
        <v>1</v>
      </c>
      <c r="C301" s="92" t="s">
        <v>3</v>
      </c>
      <c r="D301" s="92" t="s">
        <v>4</v>
      </c>
      <c r="E301" s="93" t="s">
        <v>5</v>
      </c>
      <c r="F301"/>
    </row>
    <row r="302" spans="1:9" ht="18" customHeight="1" x14ac:dyDescent="0.15">
      <c r="B302" s="265" t="s">
        <v>16</v>
      </c>
      <c r="C302" s="375"/>
      <c r="D302" s="266">
        <v>1.3182870370370371E-2</v>
      </c>
      <c r="E302" s="267"/>
      <c r="F302"/>
    </row>
    <row r="303" spans="1:9" x14ac:dyDescent="0.15">
      <c r="B303" s="477" t="s">
        <v>251</v>
      </c>
      <c r="C303" s="346">
        <v>1</v>
      </c>
      <c r="D303" s="268">
        <v>1.3182870370370371E-2</v>
      </c>
      <c r="E303" s="269">
        <f>IF(B303="x",0,(D$302/(D303/100)*0.8))</f>
        <v>80</v>
      </c>
      <c r="F303" t="str">
        <f>IF((ISERROR((VLOOKUP(B303,Calculation!C$2:C$58,1,FALSE)))),"Not on list","")</f>
        <v/>
      </c>
    </row>
    <row r="304" spans="1:9" x14ac:dyDescent="0.15">
      <c r="B304" s="322" t="s">
        <v>8</v>
      </c>
      <c r="C304" s="346"/>
      <c r="D304" s="268"/>
      <c r="E304" s="269">
        <f>IF(B304="x",0,(D$302/(D304/100)*0.8))</f>
        <v>0</v>
      </c>
      <c r="F304" t="str">
        <f>IF((ISERROR((VLOOKUP(B304,Calculation!C$2:C$58,1,FALSE)))),"Not on list","")</f>
        <v/>
      </c>
    </row>
    <row r="305" spans="1:7" ht="18" customHeight="1" x14ac:dyDescent="0.15">
      <c r="B305" s="270" t="s">
        <v>17</v>
      </c>
      <c r="C305" s="376"/>
      <c r="D305" s="271">
        <v>0</v>
      </c>
      <c r="E305" s="272"/>
      <c r="F305"/>
    </row>
    <row r="306" spans="1:7" x14ac:dyDescent="0.15">
      <c r="B306" s="477" t="s">
        <v>8</v>
      </c>
      <c r="C306" s="553"/>
      <c r="D306" s="273"/>
      <c r="E306" s="269">
        <f>IF(B306="x",0,D$305/(D306/100)*0.8)</f>
        <v>0</v>
      </c>
      <c r="F306" t="str">
        <f>IF((ISERROR((VLOOKUP(B306,Calculation!C$2:C$58,1,FALSE)))),"Not on list","")</f>
        <v/>
      </c>
    </row>
    <row r="307" spans="1:7" x14ac:dyDescent="0.15">
      <c r="B307" s="322" t="s">
        <v>8</v>
      </c>
      <c r="C307" s="554"/>
      <c r="D307" s="273"/>
      <c r="E307" s="269">
        <f>IF(B307="x",0,D$305/(D307/100)*0.8)</f>
        <v>0</v>
      </c>
      <c r="F307" t="str">
        <f>IF((ISERROR((VLOOKUP(B307,Calculation!C$2:C$58,1,FALSE)))),"Not on list","")</f>
        <v/>
      </c>
    </row>
    <row r="308" spans="1:7" ht="8.25" customHeight="1" thickBot="1" x14ac:dyDescent="0.2">
      <c r="B308" s="274" t="s">
        <v>8</v>
      </c>
      <c r="C308" s="347"/>
      <c r="D308" s="276"/>
      <c r="E308" s="277"/>
      <c r="F308"/>
    </row>
    <row r="309" spans="1:7" x14ac:dyDescent="0.15">
      <c r="C309" s="3"/>
      <c r="E309" s="4"/>
      <c r="F309"/>
    </row>
    <row r="310" spans="1:7" x14ac:dyDescent="0.15">
      <c r="C310" s="3"/>
      <c r="E310" s="4"/>
      <c r="F310"/>
    </row>
    <row r="311" spans="1:7" ht="16" x14ac:dyDescent="0.2">
      <c r="A311" s="399">
        <v>2</v>
      </c>
      <c r="B311" s="633" t="s">
        <v>126</v>
      </c>
      <c r="C311" s="635"/>
      <c r="E311" s="4"/>
      <c r="F311" s="631"/>
      <c r="G311" s="634"/>
    </row>
    <row r="312" spans="1:7" ht="14" thickBot="1" x14ac:dyDescent="0.2">
      <c r="B312" s="87" t="s">
        <v>1</v>
      </c>
      <c r="C312" s="92" t="s">
        <v>3</v>
      </c>
      <c r="D312" s="92" t="s">
        <v>4</v>
      </c>
      <c r="E312" s="93" t="s">
        <v>5</v>
      </c>
      <c r="F312"/>
    </row>
    <row r="313" spans="1:7" ht="18" customHeight="1" x14ac:dyDescent="0.15">
      <c r="B313" s="265" t="s">
        <v>16</v>
      </c>
      <c r="C313" s="344"/>
      <c r="D313" s="266">
        <v>0</v>
      </c>
      <c r="E313" s="278"/>
      <c r="F313"/>
    </row>
    <row r="314" spans="1:7" x14ac:dyDescent="0.15">
      <c r="B314" s="477" t="s">
        <v>8</v>
      </c>
      <c r="C314" s="346"/>
      <c r="D314" s="268"/>
      <c r="E314" s="269">
        <f>IF(B314="x",0,(D$313/(D314/100)*0.8))</f>
        <v>0</v>
      </c>
      <c r="F314" t="str">
        <f>IF((ISERROR((VLOOKUP(B314,Calculation!C$2:C$58,1,FALSE)))),"Not on list","")</f>
        <v/>
      </c>
    </row>
    <row r="315" spans="1:7" x14ac:dyDescent="0.15">
      <c r="B315" s="322" t="s">
        <v>8</v>
      </c>
      <c r="C315" s="346"/>
      <c r="D315" s="268"/>
      <c r="E315" s="269">
        <f t="shared" ref="E315" si="6">IF(B315="x",0,(D$313/(D315/100)*0.8))</f>
        <v>0</v>
      </c>
      <c r="F315" t="str">
        <f>IF((ISERROR((VLOOKUP(B315,Calculation!C$2:C$58,1,FALSE)))),"Not on list","")</f>
        <v/>
      </c>
    </row>
    <row r="316" spans="1:7" ht="18" customHeight="1" x14ac:dyDescent="0.15">
      <c r="B316" s="270" t="s">
        <v>17</v>
      </c>
      <c r="C316" s="345"/>
      <c r="D316" s="279">
        <v>0</v>
      </c>
      <c r="E316" s="269"/>
      <c r="F316"/>
    </row>
    <row r="317" spans="1:7" x14ac:dyDescent="0.15">
      <c r="B317" s="322" t="s">
        <v>8</v>
      </c>
      <c r="C317" s="346"/>
      <c r="D317" s="273"/>
      <c r="E317" s="269">
        <f>IF(B317="x",0,D$316/(D317/100)*0.8)</f>
        <v>0</v>
      </c>
      <c r="F317" t="str">
        <f>IF((ISERROR((VLOOKUP(B317,Calculation!C$2:C$58,1,FALSE)))),"Not on list","")</f>
        <v/>
      </c>
    </row>
    <row r="318" spans="1:7" x14ac:dyDescent="0.15">
      <c r="B318" s="322" t="s">
        <v>8</v>
      </c>
      <c r="C318" s="346"/>
      <c r="D318" s="273"/>
      <c r="E318" s="269">
        <f>IF(B318="x",0,D$316/(D318/100)*0.8)</f>
        <v>0</v>
      </c>
      <c r="F318" t="str">
        <f>IF((ISERROR((VLOOKUP(B318,Calculation!C$2:C$58,1,FALSE)))),"Not on list","")</f>
        <v/>
      </c>
    </row>
    <row r="319" spans="1:7" ht="8.25" customHeight="1" thickBot="1" x14ac:dyDescent="0.2">
      <c r="B319" s="274" t="s">
        <v>8</v>
      </c>
      <c r="C319" s="347"/>
      <c r="D319" s="276"/>
      <c r="E319" s="277"/>
      <c r="F319"/>
    </row>
    <row r="320" spans="1:7" x14ac:dyDescent="0.15">
      <c r="C320" s="3"/>
      <c r="E320" s="4"/>
      <c r="F320"/>
    </row>
    <row r="321" spans="1:7" x14ac:dyDescent="0.15">
      <c r="C321" s="3"/>
      <c r="E321" s="4"/>
      <c r="F321"/>
    </row>
    <row r="322" spans="1:7" ht="16" x14ac:dyDescent="0.2">
      <c r="A322" s="399">
        <v>3</v>
      </c>
      <c r="B322" s="633" t="s">
        <v>127</v>
      </c>
      <c r="C322" s="635"/>
      <c r="E322" s="4"/>
      <c r="F322" s="631"/>
      <c r="G322" s="634"/>
    </row>
    <row r="323" spans="1:7" ht="14" thickBot="1" x14ac:dyDescent="0.2">
      <c r="B323" s="87" t="s">
        <v>1</v>
      </c>
      <c r="C323" s="92" t="s">
        <v>3</v>
      </c>
      <c r="D323" s="92" t="s">
        <v>4</v>
      </c>
      <c r="E323" s="93" t="s">
        <v>5</v>
      </c>
      <c r="F323"/>
    </row>
    <row r="324" spans="1:7" ht="18" customHeight="1" x14ac:dyDescent="0.15">
      <c r="B324" s="265" t="s">
        <v>16</v>
      </c>
      <c r="C324" s="344"/>
      <c r="D324" s="266">
        <v>0</v>
      </c>
      <c r="E324" s="278"/>
      <c r="F324"/>
    </row>
    <row r="325" spans="1:7" x14ac:dyDescent="0.15">
      <c r="B325" s="336" t="s">
        <v>8</v>
      </c>
      <c r="C325" s="345"/>
      <c r="D325" s="280"/>
      <c r="E325" s="269">
        <f>IF(B325="x",0,(D$324/(D325/100)*0.8))</f>
        <v>0</v>
      </c>
      <c r="F325" t="str">
        <f>IF((ISERROR((VLOOKUP(B325,Calculation!C$2:C$58,1,FALSE)))),"Not on list","")</f>
        <v/>
      </c>
    </row>
    <row r="326" spans="1:7" x14ac:dyDescent="0.15">
      <c r="B326" s="336" t="s">
        <v>8</v>
      </c>
      <c r="C326" s="345"/>
      <c r="D326" s="280"/>
      <c r="E326" s="269">
        <f>IF(B326="x",0,(D$324/(D326/100)*0.8))</f>
        <v>0</v>
      </c>
      <c r="F326" t="str">
        <f>IF((ISERROR((VLOOKUP(B326,Calculation!C$2:C$58,1,FALSE)))),"Not on list","")</f>
        <v/>
      </c>
    </row>
    <row r="327" spans="1:7" ht="18" customHeight="1" x14ac:dyDescent="0.15">
      <c r="B327" s="270" t="s">
        <v>17</v>
      </c>
      <c r="C327" s="345"/>
      <c r="D327" s="281">
        <v>0</v>
      </c>
      <c r="E327" s="269"/>
      <c r="F327"/>
    </row>
    <row r="328" spans="1:7" x14ac:dyDescent="0.15">
      <c r="B328" s="477" t="s">
        <v>8</v>
      </c>
      <c r="C328" s="346"/>
      <c r="D328" s="273"/>
      <c r="E328" s="269">
        <f>IF(B328="x",0,D$327/(D328/100)*0.8)</f>
        <v>0</v>
      </c>
      <c r="F328" t="str">
        <f>IF((ISERROR((VLOOKUP(B328,Calculation!C$2:C$58,1,FALSE)))),"Not on list","")</f>
        <v/>
      </c>
    </row>
    <row r="329" spans="1:7" x14ac:dyDescent="0.15">
      <c r="B329" s="322" t="s">
        <v>8</v>
      </c>
      <c r="C329" s="346"/>
      <c r="D329" s="273"/>
      <c r="E329" s="269">
        <f>IF(B329="x",0,D$327/(D329/100)*0.8)</f>
        <v>0</v>
      </c>
      <c r="F329" t="str">
        <f>IF((ISERROR((VLOOKUP(B329,Calculation!C$2:C$58,1,FALSE)))),"Not on list","")</f>
        <v/>
      </c>
    </row>
    <row r="330" spans="1:7" ht="8.25" customHeight="1" thickBot="1" x14ac:dyDescent="0.2">
      <c r="B330" s="274" t="s">
        <v>8</v>
      </c>
      <c r="C330" s="347"/>
      <c r="D330" s="276"/>
      <c r="E330" s="277"/>
      <c r="F330"/>
    </row>
    <row r="331" spans="1:7" x14ac:dyDescent="0.15">
      <c r="C331" s="3"/>
      <c r="E331" s="4"/>
      <c r="F331"/>
    </row>
    <row r="332" spans="1:7" x14ac:dyDescent="0.15">
      <c r="C332" s="3"/>
      <c r="E332" s="4"/>
      <c r="F332"/>
    </row>
    <row r="333" spans="1:7" ht="16" x14ac:dyDescent="0.2">
      <c r="A333" s="399">
        <v>4</v>
      </c>
      <c r="B333" s="633" t="s">
        <v>129</v>
      </c>
      <c r="C333" s="635"/>
      <c r="D333" s="637"/>
      <c r="E333" s="638"/>
      <c r="F333" s="631"/>
      <c r="G333" s="634"/>
    </row>
    <row r="334" spans="1:7" ht="14" thickBot="1" x14ac:dyDescent="0.2">
      <c r="B334" s="87" t="s">
        <v>1</v>
      </c>
      <c r="C334" s="92" t="s">
        <v>3</v>
      </c>
      <c r="D334" s="92" t="s">
        <v>4</v>
      </c>
      <c r="E334" s="93" t="s">
        <v>5</v>
      </c>
      <c r="F334"/>
    </row>
    <row r="335" spans="1:7" ht="18" customHeight="1" x14ac:dyDescent="0.15">
      <c r="B335" s="265" t="s">
        <v>16</v>
      </c>
      <c r="C335" s="344"/>
      <c r="D335" s="266">
        <v>0</v>
      </c>
      <c r="E335" s="278"/>
      <c r="F335"/>
    </row>
    <row r="336" spans="1:7" x14ac:dyDescent="0.15">
      <c r="B336" s="322" t="s">
        <v>8</v>
      </c>
      <c r="C336" s="346"/>
      <c r="D336" s="268"/>
      <c r="E336" s="269">
        <f>IF(B336="x",0,(D$335/(D336/100)*0.8))</f>
        <v>0</v>
      </c>
      <c r="F336" t="str">
        <f>IF((ISERROR((VLOOKUP(B336,Calculation!C$2:C$58,1,FALSE)))),"Not on list","")</f>
        <v/>
      </c>
    </row>
    <row r="337" spans="1:7" x14ac:dyDescent="0.15">
      <c r="B337" s="322" t="s">
        <v>8</v>
      </c>
      <c r="C337" s="346"/>
      <c r="D337" s="268"/>
      <c r="E337" s="269">
        <f>IF(B337="x",0,(D$335/(D337/100)*0.8))</f>
        <v>0</v>
      </c>
      <c r="F337" t="str">
        <f>IF((ISERROR((VLOOKUP(B337,Calculation!C$2:C$58,1,FALSE)))),"Not on list","")</f>
        <v/>
      </c>
    </row>
    <row r="338" spans="1:7" ht="18" customHeight="1" x14ac:dyDescent="0.15">
      <c r="B338" s="270" t="s">
        <v>17</v>
      </c>
      <c r="C338" s="345"/>
      <c r="D338" s="279">
        <v>0</v>
      </c>
      <c r="E338" s="269"/>
      <c r="F338"/>
    </row>
    <row r="339" spans="1:7" ht="12.75" customHeight="1" x14ac:dyDescent="0.15">
      <c r="B339" s="322" t="s">
        <v>8</v>
      </c>
      <c r="C339" s="346"/>
      <c r="D339" s="282"/>
      <c r="E339" s="269">
        <f>IF(B339="x",0,D$338/(D339/100)*0.8)</f>
        <v>0</v>
      </c>
      <c r="F339" t="str">
        <f>IF((ISERROR((VLOOKUP(B339,Calculation!C$2:C$58,1,FALSE)))),"Not on list","")</f>
        <v/>
      </c>
    </row>
    <row r="340" spans="1:7" ht="12.75" customHeight="1" x14ac:dyDescent="0.15">
      <c r="B340" s="322" t="s">
        <v>8</v>
      </c>
      <c r="C340" s="346"/>
      <c r="D340" s="282"/>
      <c r="E340" s="269">
        <f>IF(B340="x",0,D$338/(D340/100)*0.8)</f>
        <v>0</v>
      </c>
      <c r="F340" t="str">
        <f>IF((ISERROR((VLOOKUP(B340,Calculation!C$2:C$58,1,FALSE)))),"Not on list","")</f>
        <v/>
      </c>
    </row>
    <row r="341" spans="1:7" ht="8.25" customHeight="1" thickBot="1" x14ac:dyDescent="0.2">
      <c r="B341" s="274" t="s">
        <v>8</v>
      </c>
      <c r="C341" s="347"/>
      <c r="D341" s="276"/>
      <c r="E341" s="277"/>
      <c r="F341"/>
    </row>
    <row r="342" spans="1:7" x14ac:dyDescent="0.15">
      <c r="C342" s="3"/>
      <c r="E342" s="4"/>
      <c r="F342"/>
    </row>
    <row r="343" spans="1:7" x14ac:dyDescent="0.15">
      <c r="C343" s="3"/>
      <c r="E343" s="4"/>
      <c r="F343"/>
    </row>
    <row r="344" spans="1:7" ht="16" x14ac:dyDescent="0.2">
      <c r="A344" s="399">
        <v>5</v>
      </c>
      <c r="B344" s="633" t="s">
        <v>128</v>
      </c>
      <c r="C344" s="635"/>
      <c r="D344" s="637"/>
      <c r="E344" s="638"/>
      <c r="F344" s="631"/>
      <c r="G344" s="634"/>
    </row>
    <row r="345" spans="1:7" ht="14" thickBot="1" x14ac:dyDescent="0.2">
      <c r="B345" s="87" t="s">
        <v>1</v>
      </c>
      <c r="C345" s="92" t="s">
        <v>3</v>
      </c>
      <c r="D345" s="92" t="s">
        <v>4</v>
      </c>
      <c r="E345" s="93" t="s">
        <v>5</v>
      </c>
      <c r="F345"/>
    </row>
    <row r="346" spans="1:7" ht="18" customHeight="1" x14ac:dyDescent="0.15">
      <c r="B346" s="265" t="s">
        <v>16</v>
      </c>
      <c r="C346" s="344"/>
      <c r="D346" s="266">
        <v>0</v>
      </c>
      <c r="E346" s="278"/>
      <c r="F346"/>
    </row>
    <row r="347" spans="1:7" x14ac:dyDescent="0.15">
      <c r="B347" s="322" t="s">
        <v>8</v>
      </c>
      <c r="C347" s="346"/>
      <c r="D347" s="268"/>
      <c r="E347" s="269">
        <f>IF(B347="x",0,(D$346/(D347/100)*0.8))</f>
        <v>0</v>
      </c>
      <c r="F347" t="str">
        <f>IF((ISERROR((VLOOKUP(B347,Calculation!C$2:C$58,1,FALSE)))),"Not on list","")</f>
        <v/>
      </c>
    </row>
    <row r="348" spans="1:7" x14ac:dyDescent="0.15">
      <c r="B348" s="322" t="s">
        <v>8</v>
      </c>
      <c r="C348" s="346"/>
      <c r="D348" s="268"/>
      <c r="E348" s="269">
        <f>IF(B348="x",0,(D$346/(D348/100)*0.8))</f>
        <v>0</v>
      </c>
      <c r="F348" t="str">
        <f>IF((ISERROR((VLOOKUP(B348,Calculation!C$2:C$58,1,FALSE)))),"Not on list","")</f>
        <v/>
      </c>
    </row>
    <row r="349" spans="1:7" ht="18" customHeight="1" x14ac:dyDescent="0.15">
      <c r="B349" s="270" t="s">
        <v>17</v>
      </c>
      <c r="C349" s="345"/>
      <c r="D349" s="279">
        <v>0</v>
      </c>
      <c r="E349" s="269"/>
      <c r="F349"/>
    </row>
    <row r="350" spans="1:7" ht="12.75" customHeight="1" x14ac:dyDescent="0.15">
      <c r="B350" s="477" t="s">
        <v>8</v>
      </c>
      <c r="C350" s="345"/>
      <c r="D350" s="282"/>
      <c r="E350" s="269">
        <f>IF(B350="x",0,D$349/(D350/100)*0.8)</f>
        <v>0</v>
      </c>
      <c r="F350" t="str">
        <f>IF((ISERROR((VLOOKUP(B350,Calculation!C$2:C$58,1,FALSE)))),"Not on list","")</f>
        <v/>
      </c>
    </row>
    <row r="351" spans="1:7" ht="12.75" customHeight="1" x14ac:dyDescent="0.15">
      <c r="B351" s="477" t="s">
        <v>8</v>
      </c>
      <c r="C351" s="345"/>
      <c r="D351" s="282"/>
      <c r="E351" s="269">
        <f>IF(B351="x",0,D$349/(D351/100)*0.8)</f>
        <v>0</v>
      </c>
      <c r="F351" t="str">
        <f>IF((ISERROR((VLOOKUP(B351,Calculation!C$2:C$58,1,FALSE)))),"Not on list","")</f>
        <v/>
      </c>
    </row>
    <row r="352" spans="1:7" ht="8.25" customHeight="1" thickBot="1" x14ac:dyDescent="0.2">
      <c r="B352" s="274" t="s">
        <v>8</v>
      </c>
      <c r="C352" s="275"/>
      <c r="D352" s="276"/>
      <c r="E352" s="277"/>
      <c r="F352"/>
    </row>
    <row r="353" spans="1:7" x14ac:dyDescent="0.15">
      <c r="C353"/>
      <c r="D353"/>
      <c r="E353"/>
      <c r="F353"/>
    </row>
    <row r="354" spans="1:7" x14ac:dyDescent="0.15">
      <c r="C354"/>
      <c r="D354"/>
      <c r="E354"/>
      <c r="F354"/>
    </row>
    <row r="355" spans="1:7" ht="16" x14ac:dyDescent="0.2">
      <c r="A355" s="399">
        <v>1</v>
      </c>
      <c r="B355" s="5" t="s">
        <v>108</v>
      </c>
      <c r="C355" s="639"/>
      <c r="D355" s="640"/>
      <c r="E355" s="640"/>
      <c r="F355"/>
    </row>
    <row r="356" spans="1:7" ht="14" thickBot="1" x14ac:dyDescent="0.2">
      <c r="B356" s="87" t="s">
        <v>1</v>
      </c>
      <c r="C356" s="92" t="s">
        <v>3</v>
      </c>
      <c r="D356" s="92" t="s">
        <v>4</v>
      </c>
      <c r="E356" s="93" t="s">
        <v>5</v>
      </c>
      <c r="F356"/>
    </row>
    <row r="357" spans="1:7" ht="18" customHeight="1" x14ac:dyDescent="0.15">
      <c r="B357" s="94" t="s">
        <v>16</v>
      </c>
      <c r="C357" s="369"/>
      <c r="D357" s="98">
        <v>3.2523148148148151E-3</v>
      </c>
      <c r="E357" s="102"/>
      <c r="F357"/>
    </row>
    <row r="358" spans="1:7" x14ac:dyDescent="0.15">
      <c r="B358" s="95" t="s">
        <v>251</v>
      </c>
      <c r="C358" s="343">
        <v>1</v>
      </c>
      <c r="D358" s="99">
        <v>3.2523148148148151E-3</v>
      </c>
      <c r="E358" s="103">
        <f>IF(B358="x",0,D$357/(D358/100)*0.8)</f>
        <v>80.000000000000014</v>
      </c>
      <c r="F358" t="str">
        <f>IF((ISERROR((VLOOKUP(B358,Calculation!C$2:C$58,1,FALSE)))),"Not on list","")</f>
        <v/>
      </c>
    </row>
    <row r="359" spans="1:7" ht="18" customHeight="1" x14ac:dyDescent="0.15">
      <c r="B359" s="96" t="s">
        <v>17</v>
      </c>
      <c r="C359" s="370"/>
      <c r="D359" s="100">
        <v>6.0995370370370361E-3</v>
      </c>
      <c r="E359" s="104"/>
      <c r="F359"/>
    </row>
    <row r="360" spans="1:7" x14ac:dyDescent="0.15">
      <c r="B360" s="95" t="s">
        <v>253</v>
      </c>
      <c r="C360" s="343">
        <v>1</v>
      </c>
      <c r="D360" s="532">
        <v>6.0995370370370361E-3</v>
      </c>
      <c r="E360" s="105">
        <f>IF(B360="x",0,D$359/(D360/100)*0.8)</f>
        <v>80</v>
      </c>
      <c r="F360" t="str">
        <f>IF((ISERROR((VLOOKUP(B360,Calculation!C$2:C$58,1,FALSE)))),"Not on list","")</f>
        <v/>
      </c>
    </row>
    <row r="361" spans="1:7" x14ac:dyDescent="0.15">
      <c r="B361" s="95" t="s">
        <v>252</v>
      </c>
      <c r="C361" s="370">
        <v>2</v>
      </c>
      <c r="D361" s="99">
        <v>7.4074074074074068E-3</v>
      </c>
      <c r="E361" s="105">
        <f>IF(B361="x",0,D$359/(D361/100)*0.8)</f>
        <v>65.874999999999986</v>
      </c>
      <c r="F361" t="str">
        <f>IF((ISERROR((VLOOKUP(B361,Calculation!C$2:C$58,1,FALSE)))),"Not on list","")</f>
        <v/>
      </c>
    </row>
    <row r="362" spans="1:7" ht="8.25" customHeight="1" thickBot="1" x14ac:dyDescent="0.2">
      <c r="B362" s="97" t="s">
        <v>8</v>
      </c>
      <c r="C362" s="337"/>
      <c r="D362" s="101"/>
      <c r="E362" s="106"/>
      <c r="F362"/>
    </row>
    <row r="363" spans="1:7" x14ac:dyDescent="0.15">
      <c r="C363" s="3"/>
      <c r="E363" s="4"/>
      <c r="F363"/>
    </row>
    <row r="364" spans="1:7" x14ac:dyDescent="0.15">
      <c r="C364" s="3"/>
      <c r="E364" s="4"/>
      <c r="F364"/>
    </row>
    <row r="365" spans="1:7" ht="16" x14ac:dyDescent="0.2">
      <c r="A365" s="399">
        <v>2</v>
      </c>
      <c r="B365" s="5" t="s">
        <v>109</v>
      </c>
      <c r="C365" s="641"/>
      <c r="D365" s="642"/>
      <c r="E365" s="642"/>
      <c r="F365" s="631"/>
      <c r="G365" s="632"/>
    </row>
    <row r="366" spans="1:7" ht="14" thickBot="1" x14ac:dyDescent="0.2">
      <c r="B366" s="87" t="s">
        <v>1</v>
      </c>
      <c r="C366" s="92" t="s">
        <v>3</v>
      </c>
      <c r="D366" s="92" t="s">
        <v>4</v>
      </c>
      <c r="E366" s="93" t="s">
        <v>5</v>
      </c>
      <c r="F366"/>
    </row>
    <row r="367" spans="1:7" ht="18" customHeight="1" x14ac:dyDescent="0.15">
      <c r="B367" s="94" t="s">
        <v>16</v>
      </c>
      <c r="C367" s="53"/>
      <c r="D367" s="98">
        <v>0</v>
      </c>
      <c r="E367" s="110"/>
      <c r="F367"/>
    </row>
    <row r="368" spans="1:7" x14ac:dyDescent="0.15">
      <c r="B368" s="323" t="s">
        <v>8</v>
      </c>
      <c r="C368" s="54"/>
      <c r="D368" s="107"/>
      <c r="E368" s="103">
        <f>IF(B368="x",0,D$367/(D368/100)*0.8)</f>
        <v>0</v>
      </c>
      <c r="F368" t="str">
        <f>IF((ISERROR((VLOOKUP(B368,Calculation!C$2:C$58,1,FALSE)))),"Not on list","")</f>
        <v/>
      </c>
    </row>
    <row r="369" spans="1:7" x14ac:dyDescent="0.15">
      <c r="B369" s="323" t="s">
        <v>8</v>
      </c>
      <c r="C369" s="54"/>
      <c r="D369" s="107"/>
      <c r="E369" s="103">
        <f>IF(B369="x",0,D$367/(D369/100)*0.8)</f>
        <v>0</v>
      </c>
      <c r="F369" t="str">
        <f>IF((ISERROR((VLOOKUP(B369,Calculation!C$2:C$58,1,FALSE)))),"Not on list","")</f>
        <v/>
      </c>
    </row>
    <row r="370" spans="1:7" ht="18" customHeight="1" x14ac:dyDescent="0.15">
      <c r="B370" s="96" t="s">
        <v>17</v>
      </c>
      <c r="C370" s="55"/>
      <c r="D370" s="114">
        <v>5.6597222222222222E-3</v>
      </c>
      <c r="E370" s="111"/>
      <c r="F370"/>
    </row>
    <row r="371" spans="1:7" x14ac:dyDescent="0.15">
      <c r="B371" s="95" t="s">
        <v>253</v>
      </c>
      <c r="C371" s="54">
        <v>1</v>
      </c>
      <c r="D371" s="109">
        <v>5.6597222222222222E-3</v>
      </c>
      <c r="E371" s="103">
        <f>IF(B371="x",0,D$370/(D371/100)*0.8)</f>
        <v>80</v>
      </c>
      <c r="F371" t="str">
        <f>IF((ISERROR((VLOOKUP(B371,Calculation!C$2:C$58,1,FALSE)))),"Not on list","")</f>
        <v/>
      </c>
    </row>
    <row r="372" spans="1:7" x14ac:dyDescent="0.15">
      <c r="B372" s="95" t="s">
        <v>252</v>
      </c>
      <c r="C372" s="54">
        <v>2</v>
      </c>
      <c r="D372" s="109">
        <v>6.2847222222222219E-3</v>
      </c>
      <c r="E372" s="103">
        <f>IF(B372="x",0,D$370/(D372/100)*0.8)</f>
        <v>72.044198895027634</v>
      </c>
      <c r="F372" t="str">
        <f>IF((ISERROR((VLOOKUP(B372,Calculation!C$2:C$58,1,FALSE)))),"Not on list","")</f>
        <v/>
      </c>
    </row>
    <row r="373" spans="1:7" ht="8.25" customHeight="1" thickBot="1" x14ac:dyDescent="0.2">
      <c r="B373" s="97" t="s">
        <v>8</v>
      </c>
      <c r="C373" s="337"/>
      <c r="D373" s="101"/>
      <c r="E373" s="106"/>
      <c r="F373"/>
    </row>
    <row r="374" spans="1:7" x14ac:dyDescent="0.15">
      <c r="C374" s="3"/>
      <c r="D374" s="4"/>
      <c r="E374"/>
      <c r="F374"/>
    </row>
    <row r="375" spans="1:7" x14ac:dyDescent="0.15">
      <c r="C375" s="3"/>
      <c r="E375" s="4"/>
      <c r="F375"/>
    </row>
    <row r="376" spans="1:7" ht="16" x14ac:dyDescent="0.2">
      <c r="A376" s="399">
        <v>3</v>
      </c>
      <c r="B376" s="635" t="s">
        <v>212</v>
      </c>
      <c r="C376" s="635"/>
      <c r="D376" s="635"/>
      <c r="E376" s="635"/>
      <c r="F376" s="631"/>
      <c r="G376" s="634"/>
    </row>
    <row r="377" spans="1:7" ht="14" thickBot="1" x14ac:dyDescent="0.2">
      <c r="B377" s="87" t="s">
        <v>1</v>
      </c>
      <c r="C377" s="92" t="s">
        <v>3</v>
      </c>
      <c r="D377" s="92" t="s">
        <v>4</v>
      </c>
      <c r="E377" s="93" t="s">
        <v>5</v>
      </c>
      <c r="F377"/>
    </row>
    <row r="378" spans="1:7" ht="18" customHeight="1" x14ac:dyDescent="0.15">
      <c r="B378" s="94" t="s">
        <v>16</v>
      </c>
      <c r="C378" s="379"/>
      <c r="D378" s="98">
        <v>0</v>
      </c>
      <c r="E378" s="110"/>
      <c r="F378"/>
    </row>
    <row r="379" spans="1:7" x14ac:dyDescent="0.15">
      <c r="B379" s="323" t="s">
        <v>8</v>
      </c>
      <c r="C379" s="54"/>
      <c r="D379" s="109"/>
      <c r="E379" s="103">
        <f>IF(B379="x",0,(D$378/(D379/100)*0.8))</f>
        <v>0</v>
      </c>
      <c r="F379" t="str">
        <f>IF((ISERROR((VLOOKUP(B379,Calculation!C$2:C$58,1,FALSE)))),"Not on list","")</f>
        <v/>
      </c>
    </row>
    <row r="380" spans="1:7" x14ac:dyDescent="0.15">
      <c r="B380" s="323" t="s">
        <v>8</v>
      </c>
      <c r="C380" s="54"/>
      <c r="D380" s="109"/>
      <c r="E380" s="103">
        <f>IF(B380="x",0,(D$378/(D380/100)*0.8))</f>
        <v>0</v>
      </c>
      <c r="F380" t="str">
        <f>IF((ISERROR((VLOOKUP(B380,Calculation!C$2:C$58,1,FALSE)))),"Not on list","")</f>
        <v/>
      </c>
    </row>
    <row r="381" spans="1:7" ht="18" customHeight="1" x14ac:dyDescent="0.15">
      <c r="B381" s="96" t="s">
        <v>17</v>
      </c>
      <c r="C381" s="343"/>
      <c r="D381" s="108">
        <v>0</v>
      </c>
      <c r="E381" s="103"/>
      <c r="F381"/>
    </row>
    <row r="382" spans="1:7" x14ac:dyDescent="0.15">
      <c r="B382" s="95" t="s">
        <v>8</v>
      </c>
      <c r="C382" s="54"/>
      <c r="D382" s="113"/>
      <c r="E382" s="103">
        <f>IF(B382="x",0,(D$381/(D382/100)*0.8))</f>
        <v>0</v>
      </c>
      <c r="F382" t="str">
        <f>IF((ISERROR((VLOOKUP(B382,Calculation!C$2:C$58,1,FALSE)))),"Not on list","")</f>
        <v/>
      </c>
    </row>
    <row r="383" spans="1:7" x14ac:dyDescent="0.15">
      <c r="B383" s="95" t="s">
        <v>8</v>
      </c>
      <c r="C383" s="54"/>
      <c r="D383" s="99"/>
      <c r="E383" s="103">
        <f>IF(B383="x",0,(D$381/(D383/100)*0.8))</f>
        <v>0</v>
      </c>
      <c r="F383" t="str">
        <f>IF((ISERROR((VLOOKUP(B383,Calculation!C$2:C$58,1,FALSE)))),"Not on list","")</f>
        <v/>
      </c>
    </row>
    <row r="384" spans="1:7" ht="8.25" customHeight="1" thickBot="1" x14ac:dyDescent="0.2">
      <c r="B384" s="112" t="s">
        <v>8</v>
      </c>
      <c r="C384" s="337"/>
      <c r="D384" s="101"/>
      <c r="E384" s="106"/>
      <c r="F384"/>
    </row>
    <row r="385" spans="1:6" x14ac:dyDescent="0.15">
      <c r="C385" s="3"/>
      <c r="D385" s="4"/>
      <c r="E385"/>
      <c r="F385"/>
    </row>
    <row r="386" spans="1:6" x14ac:dyDescent="0.15">
      <c r="C386" s="56"/>
      <c r="D386" s="6"/>
      <c r="E386"/>
      <c r="F386"/>
    </row>
    <row r="387" spans="1:6" ht="16" x14ac:dyDescent="0.2">
      <c r="A387" s="399">
        <v>4</v>
      </c>
      <c r="B387" s="635" t="s">
        <v>213</v>
      </c>
      <c r="C387" s="635"/>
      <c r="D387" s="635"/>
      <c r="E387" s="635"/>
      <c r="F387"/>
    </row>
    <row r="388" spans="1:6" ht="14" thickBot="1" x14ac:dyDescent="0.2">
      <c r="B388" s="87" t="s">
        <v>1</v>
      </c>
      <c r="C388" s="92" t="s">
        <v>3</v>
      </c>
      <c r="D388" s="92" t="s">
        <v>4</v>
      </c>
      <c r="E388" s="93" t="s">
        <v>5</v>
      </c>
      <c r="F388"/>
    </row>
    <row r="389" spans="1:6" ht="18" customHeight="1" x14ac:dyDescent="0.15">
      <c r="B389" s="94" t="s">
        <v>16</v>
      </c>
      <c r="C389" s="379"/>
      <c r="D389" s="98">
        <v>0</v>
      </c>
      <c r="E389" s="110"/>
      <c r="F389"/>
    </row>
    <row r="390" spans="1:6" x14ac:dyDescent="0.15">
      <c r="B390" s="95" t="s">
        <v>8</v>
      </c>
      <c r="C390" s="54"/>
      <c r="D390" s="109"/>
      <c r="E390" s="103">
        <f>IF(B390="x",0,(D$389/(D390/100)*0.8))</f>
        <v>0</v>
      </c>
      <c r="F390" t="str">
        <f>IF((ISERROR((VLOOKUP(B390,Calculation!C$2:C$58,1,FALSE)))),"Not on list","")</f>
        <v/>
      </c>
    </row>
    <row r="391" spans="1:6" x14ac:dyDescent="0.15">
      <c r="B391" s="323" t="s">
        <v>8</v>
      </c>
      <c r="C391" s="54"/>
      <c r="D391" s="109"/>
      <c r="E391" s="103">
        <f>IF(B391="x",0,(D$389/(D391/100)*0.8))</f>
        <v>0</v>
      </c>
      <c r="F391" t="str">
        <f>IF((ISERROR((VLOOKUP(B391,Calculation!C$2:C$58,1,FALSE)))),"Not on list","")</f>
        <v/>
      </c>
    </row>
    <row r="392" spans="1:6" ht="18" customHeight="1" x14ac:dyDescent="0.15">
      <c r="B392" s="96" t="s">
        <v>17</v>
      </c>
      <c r="C392" s="343"/>
      <c r="D392" s="108">
        <v>0</v>
      </c>
      <c r="E392" s="103"/>
      <c r="F392"/>
    </row>
    <row r="393" spans="1:6" x14ac:dyDescent="0.15">
      <c r="B393" s="95" t="s">
        <v>8</v>
      </c>
      <c r="C393" s="343"/>
      <c r="D393" s="113"/>
      <c r="E393" s="103">
        <f>IF(B393="x",0,(D$392/(D393/100)*0.8))</f>
        <v>0</v>
      </c>
      <c r="F393" t="str">
        <f>IF((ISERROR((VLOOKUP(B393,Calculation!C$2:C$58,1,FALSE)))),"Not on list","")</f>
        <v/>
      </c>
    </row>
    <row r="394" spans="1:6" x14ac:dyDescent="0.15">
      <c r="B394" s="95" t="s">
        <v>8</v>
      </c>
      <c r="C394" s="343"/>
      <c r="D394" s="99"/>
      <c r="E394" s="103">
        <f>IF(B394="x",0,(D$392/(D394/100)*0.8))</f>
        <v>0</v>
      </c>
      <c r="F394" t="str">
        <f>IF((ISERROR((VLOOKUP(B394,Calculation!C$2:C$58,1,FALSE)))),"Not on list","")</f>
        <v/>
      </c>
    </row>
    <row r="395" spans="1:6" ht="8.25" customHeight="1" thickBot="1" x14ac:dyDescent="0.2">
      <c r="B395" s="112" t="s">
        <v>8</v>
      </c>
      <c r="C395" s="337"/>
      <c r="D395" s="101"/>
      <c r="E395" s="106"/>
      <c r="F395"/>
    </row>
    <row r="396" spans="1:6" x14ac:dyDescent="0.15">
      <c r="C396" s="56"/>
      <c r="D396" s="6"/>
      <c r="E396"/>
      <c r="F396"/>
    </row>
    <row r="397" spans="1:6" x14ac:dyDescent="0.15">
      <c r="C397" s="56"/>
      <c r="D397" s="6"/>
      <c r="E397"/>
      <c r="F397"/>
    </row>
    <row r="398" spans="1:6" ht="16" x14ac:dyDescent="0.2">
      <c r="A398" s="399">
        <v>5</v>
      </c>
      <c r="B398" s="5" t="s">
        <v>211</v>
      </c>
      <c r="C398" s="641"/>
      <c r="D398" s="642"/>
      <c r="E398" s="642"/>
      <c r="F398"/>
    </row>
    <row r="399" spans="1:6" ht="14" thickBot="1" x14ac:dyDescent="0.2">
      <c r="B399" s="87" t="s">
        <v>1</v>
      </c>
      <c r="C399" s="92" t="s">
        <v>3</v>
      </c>
      <c r="D399" s="92" t="s">
        <v>4</v>
      </c>
      <c r="E399" s="93" t="s">
        <v>5</v>
      </c>
      <c r="F399"/>
    </row>
    <row r="400" spans="1:6" ht="18" customHeight="1" x14ac:dyDescent="0.15">
      <c r="B400" s="94" t="s">
        <v>16</v>
      </c>
      <c r="C400" s="379"/>
      <c r="D400" s="98">
        <v>0</v>
      </c>
      <c r="E400" s="110"/>
      <c r="F400"/>
    </row>
    <row r="401" spans="1:7" x14ac:dyDescent="0.15">
      <c r="B401" s="323" t="s">
        <v>8</v>
      </c>
      <c r="C401" s="54"/>
      <c r="D401" s="107"/>
      <c r="E401" s="103">
        <f>IF(B401="x",0,(D$400/(D401/100)*0.8))</f>
        <v>0</v>
      </c>
      <c r="F401" t="str">
        <f>IF((ISERROR((VLOOKUP(B401,Calculation!C$2:C$58,1,FALSE)))),"Not on list","")</f>
        <v/>
      </c>
    </row>
    <row r="402" spans="1:7" x14ac:dyDescent="0.15">
      <c r="B402" s="323" t="s">
        <v>8</v>
      </c>
      <c r="C402" s="54"/>
      <c r="D402" s="109"/>
      <c r="E402" s="103">
        <f>IF(B402="x",0,(D$400/(D402/100)*0.8))</f>
        <v>0</v>
      </c>
      <c r="F402" t="str">
        <f>IF((ISERROR((VLOOKUP(B402,Calculation!C$2:C$58,1,FALSE)))),"Not on list","")</f>
        <v/>
      </c>
    </row>
    <row r="403" spans="1:7" ht="18" customHeight="1" x14ac:dyDescent="0.15">
      <c r="B403" s="96" t="s">
        <v>17</v>
      </c>
      <c r="C403" s="343"/>
      <c r="D403" s="108">
        <v>0</v>
      </c>
      <c r="E403" s="103"/>
      <c r="F403"/>
    </row>
    <row r="404" spans="1:7" x14ac:dyDescent="0.15">
      <c r="B404" s="323" t="s">
        <v>8</v>
      </c>
      <c r="C404" s="54"/>
      <c r="D404" s="107"/>
      <c r="E404" s="103">
        <f>IF(B404="x",0,(D$403/(D404/100)*0.8))</f>
        <v>0</v>
      </c>
      <c r="F404" t="str">
        <f>IF((ISERROR((VLOOKUP(B404,Calculation!C$2:C$58,1,FALSE)))),"Not on list","")</f>
        <v/>
      </c>
    </row>
    <row r="405" spans="1:7" x14ac:dyDescent="0.15">
      <c r="B405" s="323" t="s">
        <v>8</v>
      </c>
      <c r="C405" s="54"/>
      <c r="D405" s="99"/>
      <c r="E405" s="103">
        <f>IF(B405="x",0,(D$403/(D405/100)*0.8))</f>
        <v>0</v>
      </c>
      <c r="F405" t="str">
        <f>IF((ISERROR((VLOOKUP(B405,Calculation!C$2:C$58,1,FALSE)))),"Not on list","")</f>
        <v/>
      </c>
    </row>
    <row r="406" spans="1:7" ht="8.25" customHeight="1" thickBot="1" x14ac:dyDescent="0.2">
      <c r="B406" s="112" t="s">
        <v>8</v>
      </c>
      <c r="C406" s="52"/>
      <c r="D406" s="101"/>
      <c r="E406" s="106"/>
      <c r="F406"/>
    </row>
    <row r="407" spans="1:7" x14ac:dyDescent="0.15">
      <c r="C407" s="56"/>
      <c r="D407" s="6"/>
      <c r="E407"/>
      <c r="F407"/>
    </row>
    <row r="408" spans="1:7" x14ac:dyDescent="0.15">
      <c r="C408" s="3"/>
      <c r="E408" s="4"/>
      <c r="F408"/>
    </row>
    <row r="409" spans="1:7" ht="16" x14ac:dyDescent="0.2">
      <c r="A409" s="399">
        <v>1</v>
      </c>
      <c r="B409" s="633" t="s">
        <v>223</v>
      </c>
      <c r="C409" s="633"/>
      <c r="D409" s="633"/>
      <c r="E409" s="633"/>
      <c r="F409" s="631" t="s">
        <v>257</v>
      </c>
      <c r="G409" s="632"/>
    </row>
    <row r="410" spans="1:7" ht="14" thickBot="1" x14ac:dyDescent="0.2">
      <c r="B410" s="87" t="s">
        <v>1</v>
      </c>
      <c r="C410" s="71" t="s">
        <v>3</v>
      </c>
      <c r="D410" s="71" t="s">
        <v>4</v>
      </c>
      <c r="E410" s="72" t="s">
        <v>5</v>
      </c>
      <c r="F410"/>
    </row>
    <row r="411" spans="1:7" ht="18" customHeight="1" x14ac:dyDescent="0.15">
      <c r="B411" s="115" t="s">
        <v>16</v>
      </c>
      <c r="C411" s="371"/>
      <c r="D411" s="119">
        <v>0</v>
      </c>
      <c r="E411" s="124"/>
      <c r="F411"/>
    </row>
    <row r="412" spans="1:7" ht="14.25" customHeight="1" x14ac:dyDescent="0.15">
      <c r="B412" s="324" t="s">
        <v>8</v>
      </c>
      <c r="C412" s="340"/>
      <c r="D412" s="120"/>
      <c r="E412" s="125">
        <f>IF(B412="x",0,(D$411/(D412/100)*0.8))</f>
        <v>0</v>
      </c>
      <c r="F412" t="str">
        <f>IF((ISERROR((VLOOKUP(B412,Calculation!C$2:C$58,1,FALSE)))),"Not on list","")</f>
        <v/>
      </c>
    </row>
    <row r="413" spans="1:7" ht="14.25" customHeight="1" x14ac:dyDescent="0.15">
      <c r="B413" s="324" t="s">
        <v>8</v>
      </c>
      <c r="C413" s="340"/>
      <c r="D413" s="120"/>
      <c r="E413" s="125">
        <f>IF(B413="x",0,(D$411/(D413/100)*0.8))</f>
        <v>0</v>
      </c>
      <c r="F413" t="str">
        <f>IF((ISERROR((VLOOKUP(B413,Calculation!C$2:C$58,1,FALSE)))),"Not on list","")</f>
        <v/>
      </c>
    </row>
    <row r="414" spans="1:7" ht="18" customHeight="1" x14ac:dyDescent="0.15">
      <c r="B414" s="117" t="s">
        <v>17</v>
      </c>
      <c r="C414" s="372"/>
      <c r="D414" s="121">
        <v>0</v>
      </c>
      <c r="E414" s="126"/>
      <c r="F414"/>
    </row>
    <row r="415" spans="1:7" x14ac:dyDescent="0.15">
      <c r="B415" s="324" t="s">
        <v>8</v>
      </c>
      <c r="C415" s="373"/>
      <c r="D415" s="122"/>
      <c r="E415" s="127">
        <f>IF(B415="x",0,(D$414/(D415/100)*0.8))</f>
        <v>0</v>
      </c>
      <c r="F415" t="str">
        <f>IF((ISERROR((VLOOKUP(B415,Calculation!C$2:C$58,1,FALSE)))),"Not on list","")</f>
        <v/>
      </c>
    </row>
    <row r="416" spans="1:7" x14ac:dyDescent="0.15">
      <c r="B416" s="116" t="s">
        <v>8</v>
      </c>
      <c r="C416" s="373"/>
      <c r="D416" s="122"/>
      <c r="E416" s="127">
        <f>IF(B416="x",0,(D$414/(D416/100)*0.8))</f>
        <v>0</v>
      </c>
      <c r="F416" t="str">
        <f>IF((ISERROR((VLOOKUP(B416,Calculation!C$2:C$58,1,FALSE)))),"Not on list","")</f>
        <v/>
      </c>
    </row>
    <row r="417" spans="1:7" ht="8.25" customHeight="1" thickBot="1" x14ac:dyDescent="0.2">
      <c r="B417" s="118" t="s">
        <v>8</v>
      </c>
      <c r="C417" s="374"/>
      <c r="D417" s="123"/>
      <c r="E417" s="128"/>
      <c r="F417"/>
    </row>
    <row r="418" spans="1:7" x14ac:dyDescent="0.15">
      <c r="C418" s="3"/>
      <c r="E418" s="4"/>
      <c r="F418"/>
    </row>
    <row r="419" spans="1:7" x14ac:dyDescent="0.15">
      <c r="C419" s="3"/>
      <c r="E419" s="4"/>
      <c r="F419"/>
    </row>
    <row r="420" spans="1:7" ht="16" x14ac:dyDescent="0.2">
      <c r="A420" s="399">
        <v>2</v>
      </c>
      <c r="B420" s="633" t="s">
        <v>189</v>
      </c>
      <c r="C420" s="633"/>
      <c r="D420" s="633"/>
      <c r="E420" s="633"/>
      <c r="F420" s="631"/>
      <c r="G420" s="632"/>
    </row>
    <row r="421" spans="1:7" ht="14" thickBot="1" x14ac:dyDescent="0.2">
      <c r="B421" s="87" t="s">
        <v>1</v>
      </c>
      <c r="C421" s="71" t="s">
        <v>3</v>
      </c>
      <c r="D421" s="71" t="s">
        <v>4</v>
      </c>
      <c r="E421" s="72" t="s">
        <v>5</v>
      </c>
      <c r="F421"/>
    </row>
    <row r="422" spans="1:7" ht="18" customHeight="1" x14ac:dyDescent="0.15">
      <c r="B422" s="115" t="s">
        <v>16</v>
      </c>
      <c r="C422" s="339"/>
      <c r="D422" s="119">
        <v>1.8576388888888889E-2</v>
      </c>
      <c r="E422" s="134"/>
      <c r="F422"/>
    </row>
    <row r="423" spans="1:7" x14ac:dyDescent="0.15">
      <c r="B423" s="116" t="s">
        <v>254</v>
      </c>
      <c r="C423" s="338">
        <v>1</v>
      </c>
      <c r="D423" s="130">
        <v>1.8576388888888889E-2</v>
      </c>
      <c r="E423" s="125">
        <f>IF(B423="x",0,(D$422/(D423/100)*0.8))</f>
        <v>80</v>
      </c>
      <c r="F423" t="str">
        <f>IF((ISERROR((VLOOKUP(B423,Calculation!C$2:C$58,1,FALSE)))),"Not on list","")</f>
        <v/>
      </c>
    </row>
    <row r="424" spans="1:7" x14ac:dyDescent="0.15">
      <c r="B424" s="324" t="s">
        <v>8</v>
      </c>
      <c r="C424" s="338"/>
      <c r="D424" s="130"/>
      <c r="E424" s="125">
        <f>IF(B424="x",0,(D$422/(D424/100)*0.8))</f>
        <v>0</v>
      </c>
      <c r="F424" t="str">
        <f>IF((ISERROR((VLOOKUP(B424,Calculation!C$2:C$58,1,FALSE)))),"Not on list","")</f>
        <v/>
      </c>
    </row>
    <row r="425" spans="1:7" ht="18" customHeight="1" x14ac:dyDescent="0.15">
      <c r="B425" s="117" t="s">
        <v>17</v>
      </c>
      <c r="C425" s="340"/>
      <c r="D425" s="121">
        <v>0</v>
      </c>
      <c r="E425" s="125"/>
      <c r="F425"/>
    </row>
    <row r="426" spans="1:7" x14ac:dyDescent="0.15">
      <c r="B426" s="324" t="s">
        <v>8</v>
      </c>
      <c r="C426" s="377"/>
      <c r="D426" s="132"/>
      <c r="E426" s="125">
        <f>IF(B426="x",0,D$425/(D426/100)*0.8)</f>
        <v>0</v>
      </c>
      <c r="F426"/>
    </row>
    <row r="427" spans="1:7" x14ac:dyDescent="0.15">
      <c r="B427" s="116" t="s">
        <v>8</v>
      </c>
      <c r="C427" s="377"/>
      <c r="D427" s="132"/>
      <c r="E427" s="125">
        <f>IF(B427="x",0,D$425/(D427/100)*0.8)</f>
        <v>0</v>
      </c>
      <c r="F427"/>
    </row>
    <row r="428" spans="1:7" ht="8.25" customHeight="1" thickBot="1" x14ac:dyDescent="0.2">
      <c r="B428" s="129" t="s">
        <v>8</v>
      </c>
      <c r="C428" s="378"/>
      <c r="D428" s="133"/>
      <c r="E428" s="135"/>
      <c r="F428"/>
    </row>
    <row r="429" spans="1:7" x14ac:dyDescent="0.15">
      <c r="C429" s="3"/>
      <c r="E429" s="4"/>
      <c r="F429"/>
    </row>
    <row r="430" spans="1:7" x14ac:dyDescent="0.15">
      <c r="C430" s="3"/>
      <c r="E430" s="4"/>
      <c r="F430"/>
    </row>
    <row r="431" spans="1:7" ht="16" x14ac:dyDescent="0.2">
      <c r="A431" s="399">
        <v>3</v>
      </c>
      <c r="B431" s="633" t="s">
        <v>194</v>
      </c>
      <c r="C431" s="633"/>
      <c r="D431" s="633"/>
      <c r="E431" s="633"/>
      <c r="F431" s="631"/>
      <c r="G431" s="632"/>
    </row>
    <row r="432" spans="1:7" ht="14" thickBot="1" x14ac:dyDescent="0.2">
      <c r="B432" s="87" t="s">
        <v>1</v>
      </c>
      <c r="C432" s="71" t="s">
        <v>3</v>
      </c>
      <c r="D432" s="71" t="s">
        <v>4</v>
      </c>
      <c r="E432" s="72" t="s">
        <v>5</v>
      </c>
      <c r="F432"/>
    </row>
    <row r="433" spans="1:6" ht="18" customHeight="1" x14ac:dyDescent="0.15">
      <c r="B433" s="115" t="s">
        <v>16</v>
      </c>
      <c r="C433" s="34"/>
      <c r="D433" s="119">
        <v>0</v>
      </c>
      <c r="E433" s="143"/>
      <c r="F433"/>
    </row>
    <row r="434" spans="1:6" ht="14.25" customHeight="1" x14ac:dyDescent="0.15">
      <c r="B434" s="324" t="s">
        <v>8</v>
      </c>
      <c r="C434" s="37"/>
      <c r="D434" s="130"/>
      <c r="E434" s="144">
        <f>IF(B434="x",0,(D$433/(D434/100)*0.8))</f>
        <v>0</v>
      </c>
      <c r="F434" t="str">
        <f>IF((ISERROR((VLOOKUP(B434,Calculation!C$2:C$58,1,FALSE)))),"Not on list","")</f>
        <v/>
      </c>
    </row>
    <row r="435" spans="1:6" ht="14.25" customHeight="1" x14ac:dyDescent="0.15">
      <c r="B435" s="324" t="s">
        <v>8</v>
      </c>
      <c r="C435" s="37"/>
      <c r="D435" s="130"/>
      <c r="E435" s="144">
        <f>IF(B435="x",0,(D$433/(D435/100)*0.8))</f>
        <v>0</v>
      </c>
      <c r="F435" t="str">
        <f>IF((ISERROR((VLOOKUP(B435,Calculation!C$2:C$58,1,FALSE)))),"Not on list","")</f>
        <v/>
      </c>
    </row>
    <row r="436" spans="1:6" ht="18" customHeight="1" x14ac:dyDescent="0.15">
      <c r="B436" s="117" t="s">
        <v>17</v>
      </c>
      <c r="C436" s="35"/>
      <c r="D436" s="121">
        <v>0</v>
      </c>
      <c r="E436" s="144"/>
      <c r="F436"/>
    </row>
    <row r="437" spans="1:6" x14ac:dyDescent="0.15">
      <c r="B437" s="116" t="s">
        <v>8</v>
      </c>
      <c r="C437" s="338"/>
      <c r="D437" s="122"/>
      <c r="E437" s="144">
        <f>IF(B437="x",0,D$436/(D437/100)*0.8)</f>
        <v>0</v>
      </c>
      <c r="F437" t="str">
        <f>IF((ISERROR((VLOOKUP(B437,Calculation!C$2:C$58,1,FALSE)))),"Not on list","")</f>
        <v/>
      </c>
    </row>
    <row r="438" spans="1:6" x14ac:dyDescent="0.15">
      <c r="B438" s="324" t="s">
        <v>8</v>
      </c>
      <c r="C438" s="338"/>
      <c r="D438" s="132"/>
      <c r="E438" s="144">
        <f>IF(B438="x",0,D$436/(D438/100)*0.8)</f>
        <v>0</v>
      </c>
      <c r="F438" t="str">
        <f>IF((ISERROR((VLOOKUP(B438,Calculation!C$2:C$58,1,FALSE)))),"Not on list","")</f>
        <v/>
      </c>
    </row>
    <row r="439" spans="1:6" ht="8.25" customHeight="1" thickBot="1" x14ac:dyDescent="0.2">
      <c r="B439" s="129" t="s">
        <v>8</v>
      </c>
      <c r="C439" s="36"/>
      <c r="D439" s="142"/>
      <c r="E439" s="145"/>
      <c r="F439"/>
    </row>
    <row r="440" spans="1:6" x14ac:dyDescent="0.15">
      <c r="C440" s="3"/>
      <c r="E440" s="4"/>
      <c r="F440"/>
    </row>
    <row r="441" spans="1:6" x14ac:dyDescent="0.15">
      <c r="C441" s="3"/>
      <c r="E441" s="4"/>
      <c r="F441"/>
    </row>
    <row r="442" spans="1:6" ht="16" x14ac:dyDescent="0.2">
      <c r="A442" s="399">
        <v>4</v>
      </c>
      <c r="B442" s="633" t="s">
        <v>35</v>
      </c>
      <c r="C442" s="633"/>
      <c r="D442" s="635"/>
      <c r="E442" s="4"/>
      <c r="F442"/>
    </row>
    <row r="443" spans="1:6" ht="14" thickBot="1" x14ac:dyDescent="0.2">
      <c r="B443" s="87" t="s">
        <v>1</v>
      </c>
      <c r="C443" s="71" t="s">
        <v>3</v>
      </c>
      <c r="D443" s="71" t="s">
        <v>4</v>
      </c>
      <c r="E443" s="72" t="s">
        <v>5</v>
      </c>
      <c r="F443"/>
    </row>
    <row r="444" spans="1:6" ht="18" customHeight="1" x14ac:dyDescent="0.15">
      <c r="B444" s="115" t="s">
        <v>16</v>
      </c>
      <c r="C444" s="339"/>
      <c r="D444" s="119">
        <v>0</v>
      </c>
      <c r="E444" s="134"/>
      <c r="F444"/>
    </row>
    <row r="445" spans="1:6" x14ac:dyDescent="0.15">
      <c r="B445" s="116" t="s">
        <v>8</v>
      </c>
      <c r="C445" s="338"/>
      <c r="D445" s="147"/>
      <c r="E445" s="125">
        <f>IF(B445="x",0,(D$444/(D445/100)*0.8))</f>
        <v>0</v>
      </c>
      <c r="F445" t="str">
        <f>IF((ISERROR((VLOOKUP(B445,Calculation!C$2:C$58,1,FALSE)))),"Not on list","")</f>
        <v/>
      </c>
    </row>
    <row r="446" spans="1:6" x14ac:dyDescent="0.15">
      <c r="B446" s="324" t="s">
        <v>8</v>
      </c>
      <c r="C446" s="338"/>
      <c r="D446" s="131"/>
      <c r="E446" s="125">
        <f>IF(B446="x",0,(D$444/(D446/100)*0.8))</f>
        <v>0</v>
      </c>
      <c r="F446" t="str">
        <f>IF((ISERROR((VLOOKUP(B446,Calculation!C$2:C$58,1,FALSE)))),"Not on list","")</f>
        <v/>
      </c>
    </row>
    <row r="447" spans="1:6" ht="18" customHeight="1" x14ac:dyDescent="0.15">
      <c r="B447" s="117" t="s">
        <v>17</v>
      </c>
      <c r="C447" s="340"/>
      <c r="D447" s="121">
        <v>0</v>
      </c>
      <c r="E447" s="125"/>
      <c r="F447"/>
    </row>
    <row r="448" spans="1:6" x14ac:dyDescent="0.15">
      <c r="B448" s="116" t="s">
        <v>8</v>
      </c>
      <c r="C448" s="338"/>
      <c r="D448" s="122"/>
      <c r="E448" s="125">
        <f>IF(B448="x",0,(D$447/(D448/100)*0.8))</f>
        <v>0</v>
      </c>
      <c r="F448" t="str">
        <f>IF((ISERROR((VLOOKUP(B448,Calculation!C$2:C$58,1,FALSE)))),"Not on list","")</f>
        <v/>
      </c>
    </row>
    <row r="449" spans="1:6" x14ac:dyDescent="0.15">
      <c r="B449" s="324" t="s">
        <v>8</v>
      </c>
      <c r="C449" s="338"/>
      <c r="D449" s="122"/>
      <c r="E449" s="125">
        <f>IF(B449="x",0,(D$447/(D449/100)*0.8))</f>
        <v>0</v>
      </c>
      <c r="F449" t="str">
        <f>IF((ISERROR((VLOOKUP(B449,Calculation!C$2:C$58,1,FALSE)))),"Not on list","")</f>
        <v/>
      </c>
    </row>
    <row r="450" spans="1:6" ht="8.25" customHeight="1" thickBot="1" x14ac:dyDescent="0.2">
      <c r="B450" s="146" t="s">
        <v>8</v>
      </c>
      <c r="C450" s="32"/>
      <c r="D450" s="148"/>
      <c r="E450" s="135"/>
      <c r="F450"/>
    </row>
    <row r="451" spans="1:6" x14ac:dyDescent="0.15">
      <c r="C451" s="3"/>
      <c r="E451" s="4"/>
      <c r="F451"/>
    </row>
    <row r="452" spans="1:6" x14ac:dyDescent="0.15">
      <c r="C452" s="3"/>
      <c r="E452" s="4"/>
      <c r="F452"/>
    </row>
    <row r="453" spans="1:6" ht="16" x14ac:dyDescent="0.2">
      <c r="A453" s="399">
        <v>5</v>
      </c>
      <c r="B453" s="5"/>
      <c r="C453" s="3"/>
      <c r="E453" s="4"/>
      <c r="F453"/>
    </row>
    <row r="454" spans="1:6" ht="14" thickBot="1" x14ac:dyDescent="0.2">
      <c r="B454" s="87" t="s">
        <v>1</v>
      </c>
      <c r="C454" s="71" t="s">
        <v>3</v>
      </c>
      <c r="D454" s="71" t="s">
        <v>4</v>
      </c>
      <c r="E454" s="72" t="s">
        <v>5</v>
      </c>
      <c r="F454"/>
    </row>
    <row r="455" spans="1:6" ht="18" customHeight="1" x14ac:dyDescent="0.15">
      <c r="B455" s="115" t="s">
        <v>16</v>
      </c>
      <c r="C455" s="339"/>
      <c r="D455" s="119">
        <v>0</v>
      </c>
      <c r="E455" s="134"/>
      <c r="F455"/>
    </row>
    <row r="456" spans="1:6" x14ac:dyDescent="0.15">
      <c r="B456" s="324" t="s">
        <v>8</v>
      </c>
      <c r="C456" s="338"/>
      <c r="D456" s="122"/>
      <c r="E456" s="125">
        <f>IF(B456="x",0,(D$455/(D456/100)*0.8))</f>
        <v>0</v>
      </c>
      <c r="F456" t="str">
        <f>IF((ISERROR((VLOOKUP(B456,Calculation!C$2:C$58,1,FALSE)))),"Not on list","")</f>
        <v/>
      </c>
    </row>
    <row r="457" spans="1:6" x14ac:dyDescent="0.15">
      <c r="B457" s="116" t="s">
        <v>8</v>
      </c>
      <c r="C457" s="377"/>
      <c r="D457" s="132"/>
      <c r="E457" s="125">
        <f>IF(B457="x",0,(D$455/(D457/100)*0.8))</f>
        <v>0</v>
      </c>
      <c r="F457" t="str">
        <f>IF((ISERROR((VLOOKUP(B457,Calculation!C$2:C$58,1,FALSE)))),"Not on list","")</f>
        <v/>
      </c>
    </row>
    <row r="458" spans="1:6" ht="18" customHeight="1" x14ac:dyDescent="0.15">
      <c r="B458" s="117" t="s">
        <v>17</v>
      </c>
      <c r="C458" s="340"/>
      <c r="D458" s="121">
        <v>0</v>
      </c>
      <c r="E458" s="125"/>
      <c r="F458"/>
    </row>
    <row r="459" spans="1:6" x14ac:dyDescent="0.15">
      <c r="B459" s="324" t="s">
        <v>8</v>
      </c>
      <c r="C459" s="341"/>
      <c r="D459" s="122"/>
      <c r="E459" s="125">
        <f>IF(B459="x",0,(D$458/(D459/100)*0.8))</f>
        <v>0</v>
      </c>
      <c r="F459" t="str">
        <f>IF((ISERROR((VLOOKUP(B459,Calculation!C$2:C$58,1,FALSE)))),"Not on list","")</f>
        <v/>
      </c>
    </row>
    <row r="460" spans="1:6" x14ac:dyDescent="0.15">
      <c r="B460" s="324" t="s">
        <v>8</v>
      </c>
      <c r="C460" s="341"/>
      <c r="D460" s="122"/>
      <c r="E460" s="125">
        <f>IF(B460="x",0,(D$458/(D460/100)*0.8))</f>
        <v>0</v>
      </c>
      <c r="F460" t="str">
        <f>IF((ISERROR((VLOOKUP(B460,Calculation!C$2:C$58,1,FALSE)))),"Not on list","")</f>
        <v/>
      </c>
    </row>
    <row r="461" spans="1:6" ht="8.25" customHeight="1" thickBot="1" x14ac:dyDescent="0.2">
      <c r="B461" s="146" t="s">
        <v>8</v>
      </c>
      <c r="C461" s="32"/>
      <c r="D461" s="148"/>
      <c r="E461" s="135"/>
      <c r="F461"/>
    </row>
    <row r="462" spans="1:6" x14ac:dyDescent="0.15">
      <c r="C462" s="3"/>
      <c r="E462" s="4"/>
      <c r="F462"/>
    </row>
    <row r="463" spans="1:6" x14ac:dyDescent="0.15">
      <c r="C463" s="56"/>
      <c r="D463"/>
      <c r="E463" s="6"/>
      <c r="F463"/>
    </row>
    <row r="464" spans="1:6" ht="16" x14ac:dyDescent="0.2">
      <c r="A464" s="399">
        <v>6</v>
      </c>
      <c r="B464" s="5"/>
      <c r="C464" s="3"/>
      <c r="E464" s="4"/>
      <c r="F464"/>
    </row>
    <row r="465" spans="1:7" ht="14" thickBot="1" x14ac:dyDescent="0.2">
      <c r="B465" s="87" t="s">
        <v>1</v>
      </c>
      <c r="C465" s="71" t="s">
        <v>3</v>
      </c>
      <c r="D465" s="71" t="s">
        <v>4</v>
      </c>
      <c r="E465" s="72" t="s">
        <v>5</v>
      </c>
      <c r="F465"/>
    </row>
    <row r="466" spans="1:7" ht="18" customHeight="1" x14ac:dyDescent="0.15">
      <c r="B466" s="115" t="s">
        <v>16</v>
      </c>
      <c r="C466" s="339"/>
      <c r="D466" s="119">
        <v>0</v>
      </c>
      <c r="E466" s="134"/>
      <c r="F466"/>
    </row>
    <row r="467" spans="1:7" x14ac:dyDescent="0.15">
      <c r="B467" s="324" t="s">
        <v>8</v>
      </c>
      <c r="C467" s="338"/>
      <c r="D467" s="122"/>
      <c r="E467" s="125">
        <f>IF(B467="x",0,(D$466/(D467/100)*0.8))</f>
        <v>0</v>
      </c>
      <c r="F467" t="str">
        <f>IF((ISERROR((VLOOKUP(B467,Calculation!C$2:C$58,1,FALSE)))),"Not on list","")</f>
        <v/>
      </c>
    </row>
    <row r="468" spans="1:7" x14ac:dyDescent="0.15">
      <c r="B468" s="324" t="s">
        <v>8</v>
      </c>
      <c r="C468" s="377"/>
      <c r="D468" s="132"/>
      <c r="E468" s="125">
        <f t="shared" ref="E468" si="7">IF(B468="x",0,(D$466/(D468/100)*0.8))</f>
        <v>0</v>
      </c>
      <c r="F468" t="str">
        <f>IF((ISERROR((VLOOKUP(B468,Calculation!C$2:C$58,1,FALSE)))),"Not on list","")</f>
        <v/>
      </c>
    </row>
    <row r="469" spans="1:7" ht="18" customHeight="1" x14ac:dyDescent="0.15">
      <c r="B469" s="117" t="s">
        <v>17</v>
      </c>
      <c r="C469" s="340"/>
      <c r="D469" s="121">
        <v>0</v>
      </c>
      <c r="E469" s="125"/>
      <c r="F469"/>
    </row>
    <row r="470" spans="1:7" x14ac:dyDescent="0.15">
      <c r="B470" s="324" t="s">
        <v>8</v>
      </c>
      <c r="C470" s="341"/>
      <c r="D470" s="122"/>
      <c r="E470" s="125">
        <f>IF(B470="x",0,(D$469/(D470/100)*0.8))</f>
        <v>0</v>
      </c>
      <c r="F470" t="str">
        <f>IF((ISERROR((VLOOKUP(B470,Calculation!C$2:C$58,1,FALSE)))),"Not on list","")</f>
        <v/>
      </c>
    </row>
    <row r="471" spans="1:7" x14ac:dyDescent="0.15">
      <c r="B471" s="116" t="s">
        <v>8</v>
      </c>
      <c r="C471" s="341"/>
      <c r="D471" s="122"/>
      <c r="E471" s="125">
        <f>IF(B471="x",0,(D$469/(D471/100)*0.8))</f>
        <v>0</v>
      </c>
      <c r="F471" t="str">
        <f>IF((ISERROR((VLOOKUP(B471,Calculation!C$2:C$58,1,FALSE)))),"Not on list","")</f>
        <v/>
      </c>
    </row>
    <row r="472" spans="1:7" ht="8.25" customHeight="1" thickBot="1" x14ac:dyDescent="0.2">
      <c r="B472" s="146" t="s">
        <v>8</v>
      </c>
      <c r="C472" s="390"/>
      <c r="D472" s="148"/>
      <c r="E472" s="135"/>
      <c r="F472"/>
    </row>
    <row r="473" spans="1:7" x14ac:dyDescent="0.15">
      <c r="C473" s="56"/>
      <c r="D473"/>
      <c r="E473" s="6"/>
      <c r="F473"/>
    </row>
    <row r="474" spans="1:7" x14ac:dyDescent="0.15">
      <c r="C474" s="56"/>
      <c r="D474"/>
      <c r="E474" s="6"/>
      <c r="F474"/>
    </row>
    <row r="475" spans="1:7" ht="16" x14ac:dyDescent="0.2">
      <c r="A475" s="399">
        <v>7</v>
      </c>
      <c r="B475" s="633"/>
      <c r="C475" s="633"/>
      <c r="D475" s="633"/>
      <c r="E475" s="633"/>
      <c r="F475"/>
    </row>
    <row r="476" spans="1:7" ht="16" thickBot="1" x14ac:dyDescent="0.25">
      <c r="B476" s="87" t="s">
        <v>1</v>
      </c>
      <c r="C476" s="71" t="s">
        <v>3</v>
      </c>
      <c r="D476" s="71" t="s">
        <v>4</v>
      </c>
      <c r="E476" s="72" t="s">
        <v>5</v>
      </c>
      <c r="F476"/>
      <c r="G476" s="39"/>
    </row>
    <row r="477" spans="1:7" ht="18" customHeight="1" x14ac:dyDescent="0.2">
      <c r="B477" s="115" t="s">
        <v>16</v>
      </c>
      <c r="C477" s="339"/>
      <c r="D477" s="119">
        <v>0</v>
      </c>
      <c r="E477" s="134"/>
      <c r="F477"/>
      <c r="G477" s="39"/>
    </row>
    <row r="478" spans="1:7" ht="12" customHeight="1" x14ac:dyDescent="0.2">
      <c r="B478" s="324" t="s">
        <v>8</v>
      </c>
      <c r="C478" s="340"/>
      <c r="D478" s="131"/>
      <c r="E478" s="125">
        <f>IF(B478="x",0,(D$477/(D478/100)*0.8))</f>
        <v>0</v>
      </c>
      <c r="F478" t="str">
        <f>IF((ISERROR((VLOOKUP(B478,Calculation!C$2:C$58,1,FALSE)))),"Not on list","")</f>
        <v/>
      </c>
      <c r="G478" s="39"/>
    </row>
    <row r="479" spans="1:7" ht="12" customHeight="1" x14ac:dyDescent="0.2">
      <c r="B479" s="324" t="s">
        <v>8</v>
      </c>
      <c r="C479" s="340"/>
      <c r="D479" s="131"/>
      <c r="E479" s="125">
        <f t="shared" ref="E479" si="8">IF(B479="x",0,(D$477/(D479/100)*0.8))</f>
        <v>0</v>
      </c>
      <c r="F479" t="str">
        <f>IF((ISERROR((VLOOKUP(B479,Calculation!C$2:C$58,1,FALSE)))),"Not on list","")</f>
        <v/>
      </c>
      <c r="G479" s="39"/>
    </row>
    <row r="480" spans="1:7" ht="18" customHeight="1" x14ac:dyDescent="0.15">
      <c r="B480" s="117" t="s">
        <v>17</v>
      </c>
      <c r="C480" s="340"/>
      <c r="D480" s="121">
        <v>0</v>
      </c>
      <c r="E480" s="125"/>
      <c r="F480"/>
    </row>
    <row r="481" spans="2:7" ht="12" customHeight="1" x14ac:dyDescent="0.2">
      <c r="B481" s="324" t="s">
        <v>8</v>
      </c>
      <c r="C481" s="340"/>
      <c r="D481" s="120"/>
      <c r="E481" s="125">
        <f>IF(B481="x",0,D$480/(D481/100)*0.8)</f>
        <v>0</v>
      </c>
      <c r="F481" t="str">
        <f>IF((ISERROR((VLOOKUP(B481,Calculation!C$2:C$58,1,FALSE)))),"Not on list","")</f>
        <v/>
      </c>
      <c r="G481" s="39"/>
    </row>
    <row r="482" spans="2:7" ht="12" customHeight="1" x14ac:dyDescent="0.2">
      <c r="B482" s="324" t="s">
        <v>8</v>
      </c>
      <c r="C482" s="340"/>
      <c r="D482" s="120"/>
      <c r="E482" s="125">
        <f>IF(B482="x",0,D$480/(D482/100)*0.8)</f>
        <v>0</v>
      </c>
      <c r="F482" t="str">
        <f>IF((ISERROR((VLOOKUP(B482,Calculation!C$2:C$58,1,FALSE)))),"Not on list","")</f>
        <v/>
      </c>
      <c r="G482" s="39"/>
    </row>
    <row r="483" spans="2:7" ht="8" customHeight="1" thickBot="1" x14ac:dyDescent="0.25">
      <c r="B483" s="118" t="s">
        <v>8</v>
      </c>
      <c r="C483" s="390"/>
      <c r="D483" s="148"/>
      <c r="E483" s="135"/>
      <c r="F483"/>
      <c r="G483" s="39"/>
    </row>
    <row r="488" spans="2:7" x14ac:dyDescent="0.15">
      <c r="D488" s="2"/>
      <c r="E488" s="6"/>
      <c r="F488"/>
    </row>
  </sheetData>
  <mergeCells count="65">
    <mergeCell ref="A1:F1"/>
    <mergeCell ref="D3:E3"/>
    <mergeCell ref="D5:E5"/>
    <mergeCell ref="B84:E84"/>
    <mergeCell ref="B95:E95"/>
    <mergeCell ref="F29:G29"/>
    <mergeCell ref="F40:G40"/>
    <mergeCell ref="F7:G7"/>
    <mergeCell ref="B7:C7"/>
    <mergeCell ref="B18:D18"/>
    <mergeCell ref="B29:D29"/>
    <mergeCell ref="B51:E51"/>
    <mergeCell ref="B62:E62"/>
    <mergeCell ref="B40:D40"/>
    <mergeCell ref="B73:E73"/>
    <mergeCell ref="B475:E475"/>
    <mergeCell ref="B311:C311"/>
    <mergeCell ref="B322:C322"/>
    <mergeCell ref="B333:C333"/>
    <mergeCell ref="B344:C344"/>
    <mergeCell ref="D333:E333"/>
    <mergeCell ref="D344:E344"/>
    <mergeCell ref="C355:E355"/>
    <mergeCell ref="C365:E365"/>
    <mergeCell ref="C398:E398"/>
    <mergeCell ref="B409:E409"/>
    <mergeCell ref="B420:E420"/>
    <mergeCell ref="B431:E431"/>
    <mergeCell ref="B442:D442"/>
    <mergeCell ref="F117:G117"/>
    <mergeCell ref="F128:G128"/>
    <mergeCell ref="F365:G365"/>
    <mergeCell ref="B161:E161"/>
    <mergeCell ref="F333:G333"/>
    <mergeCell ref="F139:G139"/>
    <mergeCell ref="G300:I300"/>
    <mergeCell ref="F311:G311"/>
    <mergeCell ref="F322:G322"/>
    <mergeCell ref="F150:G150"/>
    <mergeCell ref="F172:G172"/>
    <mergeCell ref="F183:G183"/>
    <mergeCell ref="B271:E271"/>
    <mergeCell ref="B260:E260"/>
    <mergeCell ref="B249:E249"/>
    <mergeCell ref="F344:G344"/>
    <mergeCell ref="B117:E117"/>
    <mergeCell ref="B128:E128"/>
    <mergeCell ref="B150:E150"/>
    <mergeCell ref="B139:E139"/>
    <mergeCell ref="B183:E183"/>
    <mergeCell ref="B238:E238"/>
    <mergeCell ref="B227:E227"/>
    <mergeCell ref="B216:E216"/>
    <mergeCell ref="B205:E205"/>
    <mergeCell ref="B172:E172"/>
    <mergeCell ref="B194:E194"/>
    <mergeCell ref="F431:G431"/>
    <mergeCell ref="B282:E282"/>
    <mergeCell ref="B300:E300"/>
    <mergeCell ref="B291:E291"/>
    <mergeCell ref="F376:G376"/>
    <mergeCell ref="F409:G409"/>
    <mergeCell ref="F420:G420"/>
    <mergeCell ref="B376:E376"/>
    <mergeCell ref="B387:E387"/>
  </mergeCells>
  <phoneticPr fontId="7" type="noConversion"/>
  <conditionalFormatting sqref="B7:B21 B23:B32 B100:B120">
    <cfRule type="cellIs" dxfId="171" priority="462" stopIfTrue="1" operator="equal">
      <formula>"x"</formula>
    </cfRule>
  </conditionalFormatting>
  <conditionalFormatting sqref="B34:B43">
    <cfRule type="cellIs" dxfId="170" priority="192" stopIfTrue="1" operator="equal">
      <formula>"x"</formula>
    </cfRule>
  </conditionalFormatting>
  <conditionalFormatting sqref="B45:B54">
    <cfRule type="cellIs" dxfId="169" priority="152" stopIfTrue="1" operator="equal">
      <formula>"x"</formula>
    </cfRule>
  </conditionalFormatting>
  <conditionalFormatting sqref="B56:B64">
    <cfRule type="cellIs" dxfId="168" priority="191" stopIfTrue="1" operator="equal">
      <formula>"x"</formula>
    </cfRule>
  </conditionalFormatting>
  <conditionalFormatting sqref="B66:B76">
    <cfRule type="cellIs" dxfId="167" priority="102" stopIfTrue="1" operator="equal">
      <formula>"x"</formula>
    </cfRule>
  </conditionalFormatting>
  <conditionalFormatting sqref="B78:B87">
    <cfRule type="cellIs" dxfId="166" priority="223" stopIfTrue="1" operator="equal">
      <formula>"x"</formula>
    </cfRule>
  </conditionalFormatting>
  <conditionalFormatting sqref="B89:B98">
    <cfRule type="cellIs" dxfId="165" priority="217" stopIfTrue="1" operator="equal">
      <formula>"x"</formula>
    </cfRule>
  </conditionalFormatting>
  <conditionalFormatting sqref="B122:B125">
    <cfRule type="cellIs" dxfId="164" priority="90" stopIfTrue="1" operator="equal">
      <formula>"x"</formula>
    </cfRule>
  </conditionalFormatting>
  <conditionalFormatting sqref="B128:B169">
    <cfRule type="cellIs" dxfId="163" priority="125" stopIfTrue="1" operator="equal">
      <formula>"x"</formula>
    </cfRule>
  </conditionalFormatting>
  <conditionalFormatting sqref="B172:B208">
    <cfRule type="cellIs" dxfId="162" priority="85" stopIfTrue="1" operator="equal">
      <formula>"x"</formula>
    </cfRule>
  </conditionalFormatting>
  <conditionalFormatting sqref="B210:B219">
    <cfRule type="cellIs" dxfId="161" priority="84" stopIfTrue="1" operator="equal">
      <formula>"x"</formula>
    </cfRule>
  </conditionalFormatting>
  <conditionalFormatting sqref="B221:B230">
    <cfRule type="cellIs" dxfId="160" priority="159" stopIfTrue="1" operator="equal">
      <formula>"x"</formula>
    </cfRule>
  </conditionalFormatting>
  <conditionalFormatting sqref="B238:B263">
    <cfRule type="cellIs" dxfId="159" priority="96" stopIfTrue="1" operator="equal">
      <formula>"x"</formula>
    </cfRule>
  </conditionalFormatting>
  <conditionalFormatting sqref="B265:B274">
    <cfRule type="cellIs" dxfId="158" priority="395" stopIfTrue="1" operator="equal">
      <formula>"x"</formula>
    </cfRule>
  </conditionalFormatting>
  <conditionalFormatting sqref="B276:B284">
    <cfRule type="cellIs" dxfId="157" priority="164" stopIfTrue="1" operator="equal">
      <formula>"x"</formula>
    </cfRule>
  </conditionalFormatting>
  <conditionalFormatting sqref="B286:B293">
    <cfRule type="cellIs" dxfId="156" priority="205" stopIfTrue="1" operator="equal">
      <formula>"x"</formula>
    </cfRule>
  </conditionalFormatting>
  <conditionalFormatting sqref="B295:B299">
    <cfRule type="cellIs" dxfId="155" priority="201" stopIfTrue="1" operator="equal">
      <formula>"x"</formula>
    </cfRule>
  </conditionalFormatting>
  <conditionalFormatting sqref="B300:B302 B355:B367">
    <cfRule type="cellIs" dxfId="154" priority="446" stopIfTrue="1" operator="equal">
      <formula>"x"</formula>
    </cfRule>
  </conditionalFormatting>
  <conditionalFormatting sqref="B303:B304">
    <cfRule type="cellIs" dxfId="153" priority="150" stopIfTrue="1" operator="equal">
      <formula>"x"</formula>
    </cfRule>
  </conditionalFormatting>
  <conditionalFormatting sqref="B309:B313">
    <cfRule type="cellIs" dxfId="152" priority="445" stopIfTrue="1" operator="equal">
      <formula>"x"</formula>
    </cfRule>
  </conditionalFormatting>
  <conditionalFormatting sqref="B314:B315">
    <cfRule type="cellIs" dxfId="151" priority="148" stopIfTrue="1" operator="equal">
      <formula>"x"</formula>
    </cfRule>
  </conditionalFormatting>
  <conditionalFormatting sqref="B320:B324">
    <cfRule type="cellIs" dxfId="150" priority="444" stopIfTrue="1" operator="equal">
      <formula>"x"</formula>
    </cfRule>
  </conditionalFormatting>
  <conditionalFormatting sqref="B325:B326">
    <cfRule type="cellIs" dxfId="149" priority="142" stopIfTrue="1" operator="equal">
      <formula>"x"</formula>
    </cfRule>
  </conditionalFormatting>
  <conditionalFormatting sqref="B331:B335">
    <cfRule type="cellIs" dxfId="148" priority="443" stopIfTrue="1" operator="equal">
      <formula>"x"</formula>
    </cfRule>
  </conditionalFormatting>
  <conditionalFormatting sqref="B336:B337">
    <cfRule type="cellIs" dxfId="147" priority="119" stopIfTrue="1" operator="equal">
      <formula>"x"</formula>
    </cfRule>
  </conditionalFormatting>
  <conditionalFormatting sqref="B342:B346">
    <cfRule type="cellIs" dxfId="146" priority="442" stopIfTrue="1" operator="equal">
      <formula>"x"</formula>
    </cfRule>
  </conditionalFormatting>
  <conditionalFormatting sqref="B347:B348">
    <cfRule type="cellIs" dxfId="145" priority="229" stopIfTrue="1" operator="equal">
      <formula>"x"</formula>
    </cfRule>
  </conditionalFormatting>
  <conditionalFormatting sqref="B360:B361 C21 C32 C43 C54 C109:C113 C120 C208 C230 B232:B235 C242 C263 C274 B308 B319 B330 B341 B352 B379:B380 B382:B383 B426:B428 B456:B457 B459:B460 B487:B488 B524:B65621 C525:C65621">
    <cfRule type="cellIs" dxfId="144" priority="572" stopIfTrue="1" operator="equal">
      <formula>"x"</formula>
    </cfRule>
  </conditionalFormatting>
  <conditionalFormatting sqref="B368:B369">
    <cfRule type="cellIs" dxfId="143" priority="274" stopIfTrue="1" operator="equal">
      <formula>"x"</formula>
    </cfRule>
  </conditionalFormatting>
  <conditionalFormatting sqref="B370:B377">
    <cfRule type="cellIs" dxfId="142" priority="242" stopIfTrue="1" operator="equal">
      <formula>"x"</formula>
    </cfRule>
  </conditionalFormatting>
  <conditionalFormatting sqref="B371:B372">
    <cfRule type="cellIs" dxfId="141" priority="240" stopIfTrue="1" operator="equal">
      <formula>"x"</formula>
    </cfRule>
  </conditionalFormatting>
  <conditionalFormatting sqref="B378:B386 B425:B430 B455:B463 B469:B475 B305:B307 B316:B318 B327:B329 B338:B340 B349:B351">
    <cfRule type="cellIs" dxfId="140" priority="575" stopIfTrue="1" operator="equal">
      <formula>"x"</formula>
    </cfRule>
  </conditionalFormatting>
  <conditionalFormatting sqref="B387:B388">
    <cfRule type="cellIs" dxfId="139" priority="138" stopIfTrue="1" operator="equal">
      <formula>"x"</formula>
    </cfRule>
  </conditionalFormatting>
  <conditionalFormatting sqref="B389:B397">
    <cfRule type="cellIs" dxfId="138" priority="141" stopIfTrue="1" operator="equal">
      <formula>"x"</formula>
    </cfRule>
  </conditionalFormatting>
  <conditionalFormatting sqref="B390:B391 B393:B394">
    <cfRule type="cellIs" dxfId="137" priority="139" stopIfTrue="1" operator="equal">
      <formula>"x"</formula>
    </cfRule>
  </conditionalFormatting>
  <conditionalFormatting sqref="B398:B399">
    <cfRule type="cellIs" dxfId="136" priority="134" stopIfTrue="1" operator="equal">
      <formula>"x"</formula>
    </cfRule>
  </conditionalFormatting>
  <conditionalFormatting sqref="B400:B409">
    <cfRule type="cellIs" dxfId="135" priority="137" stopIfTrue="1" operator="equal">
      <formula>"x"</formula>
    </cfRule>
  </conditionalFormatting>
  <conditionalFormatting sqref="B401:B402 B404:B405">
    <cfRule type="cellIs" dxfId="134" priority="135" stopIfTrue="1" operator="equal">
      <formula>"x"</formula>
    </cfRule>
  </conditionalFormatting>
  <conditionalFormatting sqref="B410">
    <cfRule type="cellIs" dxfId="133" priority="456" stopIfTrue="1" operator="equal">
      <formula>"x"</formula>
    </cfRule>
  </conditionalFormatting>
  <conditionalFormatting sqref="B411:B420">
    <cfRule type="cellIs" dxfId="132" priority="323" stopIfTrue="1" operator="equal">
      <formula>"x"</formula>
    </cfRule>
  </conditionalFormatting>
  <conditionalFormatting sqref="B421">
    <cfRule type="cellIs" dxfId="131" priority="455" stopIfTrue="1" operator="equal">
      <formula>"x"</formula>
    </cfRule>
  </conditionalFormatting>
  <conditionalFormatting sqref="B422:B424">
    <cfRule type="cellIs" dxfId="130" priority="147" stopIfTrue="1" operator="equal">
      <formula>"x"</formula>
    </cfRule>
  </conditionalFormatting>
  <conditionalFormatting sqref="B423:B424">
    <cfRule type="cellIs" dxfId="129" priority="145" stopIfTrue="1" operator="equal">
      <formula>"x"</formula>
    </cfRule>
  </conditionalFormatting>
  <conditionalFormatting sqref="B431">
    <cfRule type="cellIs" dxfId="128" priority="87" stopIfTrue="1" operator="equal">
      <formula>"x"</formula>
    </cfRule>
  </conditionalFormatting>
  <conditionalFormatting sqref="B432">
    <cfRule type="cellIs" dxfId="127" priority="454" stopIfTrue="1" operator="equal">
      <formula>"x"</formula>
    </cfRule>
  </conditionalFormatting>
  <conditionalFormatting sqref="B433:B437">
    <cfRule type="cellIs" dxfId="126" priority="431" stopIfTrue="1" operator="equal">
      <formula>"x"</formula>
    </cfRule>
  </conditionalFormatting>
  <conditionalFormatting sqref="B434:B435">
    <cfRule type="cellIs" dxfId="125" priority="429" stopIfTrue="1" operator="equal">
      <formula>"x"</formula>
    </cfRule>
  </conditionalFormatting>
  <conditionalFormatting sqref="B437:B438">
    <cfRule type="cellIs" dxfId="124" priority="319" stopIfTrue="1" operator="equal">
      <formula>"x"</formula>
    </cfRule>
  </conditionalFormatting>
  <conditionalFormatting sqref="B438:B442">
    <cfRule type="cellIs" dxfId="123" priority="321" stopIfTrue="1" operator="equal">
      <formula>"x"</formula>
    </cfRule>
  </conditionalFormatting>
  <conditionalFormatting sqref="B443">
    <cfRule type="cellIs" dxfId="122" priority="453" stopIfTrue="1" operator="equal">
      <formula>"x"</formula>
    </cfRule>
  </conditionalFormatting>
  <conditionalFormatting sqref="B444:B446">
    <cfRule type="cellIs" dxfId="121" priority="133" stopIfTrue="1" operator="equal">
      <formula>"x"</formula>
    </cfRule>
  </conditionalFormatting>
  <conditionalFormatting sqref="B445:B446">
    <cfRule type="cellIs" dxfId="120" priority="131" stopIfTrue="1" operator="equal">
      <formula>"x"</formula>
    </cfRule>
  </conditionalFormatting>
  <conditionalFormatting sqref="B447:B453">
    <cfRule type="cellIs" dxfId="119" priority="318" stopIfTrue="1" operator="equal">
      <formula>"x"</formula>
    </cfRule>
  </conditionalFormatting>
  <conditionalFormatting sqref="B448:B449">
    <cfRule type="cellIs" dxfId="118" priority="316" stopIfTrue="1" operator="equal">
      <formula>"x"</formula>
    </cfRule>
  </conditionalFormatting>
  <conditionalFormatting sqref="B454">
    <cfRule type="cellIs" dxfId="117" priority="452" stopIfTrue="1" operator="equal">
      <formula>"x"</formula>
    </cfRule>
  </conditionalFormatting>
  <conditionalFormatting sqref="B464">
    <cfRule type="cellIs" dxfId="116" priority="492" stopIfTrue="1" operator="equal">
      <formula>"x"</formula>
    </cfRule>
  </conditionalFormatting>
  <conditionalFormatting sqref="B465">
    <cfRule type="cellIs" dxfId="115" priority="451" stopIfTrue="1" operator="equal">
      <formula>"x"</formula>
    </cfRule>
  </conditionalFormatting>
  <conditionalFormatting sqref="B466:B468">
    <cfRule type="cellIs" dxfId="114" priority="118" stopIfTrue="1" operator="equal">
      <formula>"x"</formula>
    </cfRule>
  </conditionalFormatting>
  <conditionalFormatting sqref="B467:B468">
    <cfRule type="cellIs" dxfId="113" priority="116" stopIfTrue="1" operator="equal">
      <formula>"x"</formula>
    </cfRule>
  </conditionalFormatting>
  <conditionalFormatting sqref="B470:B471">
    <cfRule type="cellIs" dxfId="112" priority="490" stopIfTrue="1" operator="equal">
      <formula>"x"</formula>
    </cfRule>
  </conditionalFormatting>
  <conditionalFormatting sqref="B476">
    <cfRule type="cellIs" dxfId="111" priority="450" stopIfTrue="1" operator="equal">
      <formula>"x"</formula>
    </cfRule>
  </conditionalFormatting>
  <conditionalFormatting sqref="B477:B486">
    <cfRule type="cellIs" dxfId="110" priority="100" stopIfTrue="1" operator="equal">
      <formula>"x"</formula>
    </cfRule>
  </conditionalFormatting>
  <conditionalFormatting sqref="B478:B479">
    <cfRule type="cellIs" dxfId="109" priority="99" stopIfTrue="1" operator="equal">
      <formula>"x"</formula>
    </cfRule>
  </conditionalFormatting>
  <conditionalFormatting sqref="B22:C22 C23:C25">
    <cfRule type="cellIs" dxfId="108" priority="106" stopIfTrue="1" operator="equal">
      <formula>"x"</formula>
    </cfRule>
  </conditionalFormatting>
  <conditionalFormatting sqref="B33:C33">
    <cfRule type="cellIs" dxfId="107" priority="434" stopIfTrue="1" operator="equal">
      <formula>"x"</formula>
    </cfRule>
  </conditionalFormatting>
  <conditionalFormatting sqref="B44:C44">
    <cfRule type="cellIs" dxfId="106" priority="154" stopIfTrue="1" operator="equal">
      <formula>"x"</formula>
    </cfRule>
  </conditionalFormatting>
  <conditionalFormatting sqref="B55:C55">
    <cfRule type="cellIs" dxfId="105" priority="418" stopIfTrue="1" operator="equal">
      <formula>"x"</formula>
    </cfRule>
  </conditionalFormatting>
  <conditionalFormatting sqref="B65:C65">
    <cfRule type="cellIs" dxfId="104" priority="416" stopIfTrue="1" operator="equal">
      <formula>"x"</formula>
    </cfRule>
  </conditionalFormatting>
  <conditionalFormatting sqref="B77:C77">
    <cfRule type="cellIs" dxfId="103" priority="414" stopIfTrue="1" operator="equal">
      <formula>"x"</formula>
    </cfRule>
  </conditionalFormatting>
  <conditionalFormatting sqref="B88:C88">
    <cfRule type="cellIs" dxfId="102" priority="221" stopIfTrue="1" operator="equal">
      <formula>"x"</formula>
    </cfRule>
  </conditionalFormatting>
  <conditionalFormatting sqref="B99:C99">
    <cfRule type="cellIs" dxfId="101" priority="215" stopIfTrue="1" operator="equal">
      <formula>"x"</formula>
    </cfRule>
  </conditionalFormatting>
  <conditionalFormatting sqref="B121:C121">
    <cfRule type="cellIs" dxfId="100" priority="346" stopIfTrue="1" operator="equal">
      <formula>"x"</formula>
    </cfRule>
  </conditionalFormatting>
  <conditionalFormatting sqref="B209:C209">
    <cfRule type="cellIs" dxfId="99" priority="375" stopIfTrue="1" operator="equal">
      <formula>"x"</formula>
    </cfRule>
  </conditionalFormatting>
  <conditionalFormatting sqref="B220:C220">
    <cfRule type="cellIs" dxfId="98" priority="123" stopIfTrue="1" operator="equal">
      <formula>"x"</formula>
    </cfRule>
  </conditionalFormatting>
  <conditionalFormatting sqref="B231:C231">
    <cfRule type="cellIs" dxfId="97" priority="373" stopIfTrue="1" operator="equal">
      <formula>"x"</formula>
    </cfRule>
  </conditionalFormatting>
  <conditionalFormatting sqref="B264:C264">
    <cfRule type="cellIs" dxfId="96" priority="367" stopIfTrue="1" operator="equal">
      <formula>"x"</formula>
    </cfRule>
  </conditionalFormatting>
  <conditionalFormatting sqref="B275:C275">
    <cfRule type="cellIs" dxfId="95" priority="337" stopIfTrue="1" operator="equal">
      <formula>"x"</formula>
    </cfRule>
  </conditionalFormatting>
  <conditionalFormatting sqref="B285:C285">
    <cfRule type="cellIs" dxfId="94" priority="210" stopIfTrue="1" operator="equal">
      <formula>"x"</formula>
    </cfRule>
  </conditionalFormatting>
  <conditionalFormatting sqref="B294:C294">
    <cfRule type="cellIs" dxfId="93" priority="203" stopIfTrue="1" operator="equal">
      <formula>"x"</formula>
    </cfRule>
  </conditionalFormatting>
  <conditionalFormatting sqref="C66">
    <cfRule type="cellIs" dxfId="92" priority="488" stopIfTrue="1" operator="equal">
      <formula>"x"</formula>
    </cfRule>
  </conditionalFormatting>
  <conditionalFormatting sqref="C76">
    <cfRule type="cellIs" dxfId="91" priority="486" stopIfTrue="1" operator="equal">
      <formula>"x"</formula>
    </cfRule>
  </conditionalFormatting>
  <conditionalFormatting sqref="C87">
    <cfRule type="cellIs" dxfId="90" priority="224" stopIfTrue="1" operator="equal">
      <formula>"x"</formula>
    </cfRule>
  </conditionalFormatting>
  <conditionalFormatting sqref="C98">
    <cfRule type="cellIs" dxfId="89" priority="218" stopIfTrue="1" operator="equal">
      <formula>"x"</formula>
    </cfRule>
  </conditionalFormatting>
  <conditionalFormatting sqref="C219">
    <cfRule type="cellIs" dxfId="88" priority="342" stopIfTrue="1" operator="equal">
      <formula>"x"</formula>
    </cfRule>
  </conditionalFormatting>
  <conditionalFormatting sqref="C284">
    <cfRule type="cellIs" dxfId="87" priority="213" stopIfTrue="1" operator="equal">
      <formula>"x"</formula>
    </cfRule>
  </conditionalFormatting>
  <conditionalFormatting sqref="C293">
    <cfRule type="cellIs" dxfId="86" priority="206" stopIfTrue="1" operator="equal">
      <formula>"x"</formula>
    </cfRule>
  </conditionalFormatting>
  <conditionalFormatting sqref="F9:F15 F112:F113 F484">
    <cfRule type="cellIs" dxfId="85" priority="574" stopIfTrue="1" operator="equal">
      <formula>#N/A</formula>
    </cfRule>
  </conditionalFormatting>
  <conditionalFormatting sqref="F16 F487:F488">
    <cfRule type="cellIs" dxfId="84" priority="573" stopIfTrue="1" operator="equal">
      <formula>#N/A</formula>
    </cfRule>
  </conditionalFormatting>
  <conditionalFormatting sqref="F21:F22">
    <cfRule type="cellIs" dxfId="83" priority="83" stopIfTrue="1" operator="equal">
      <formula>#N/A</formula>
    </cfRule>
  </conditionalFormatting>
  <conditionalFormatting sqref="F24:F25">
    <cfRule type="cellIs" dxfId="82" priority="82" stopIfTrue="1" operator="equal">
      <formula>#N/A</formula>
    </cfRule>
  </conditionalFormatting>
  <conditionalFormatting sqref="F32:F33">
    <cfRule type="cellIs" dxfId="81" priority="81" stopIfTrue="1" operator="equal">
      <formula>#N/A</formula>
    </cfRule>
  </conditionalFormatting>
  <conditionalFormatting sqref="F35:F36">
    <cfRule type="cellIs" dxfId="80" priority="80" stopIfTrue="1" operator="equal">
      <formula>#N/A</formula>
    </cfRule>
  </conditionalFormatting>
  <conditionalFormatting sqref="F43:F44">
    <cfRule type="cellIs" dxfId="79" priority="79" stopIfTrue="1" operator="equal">
      <formula>#N/A</formula>
    </cfRule>
  </conditionalFormatting>
  <conditionalFormatting sqref="F46:F47">
    <cfRule type="cellIs" dxfId="78" priority="78" stopIfTrue="1" operator="equal">
      <formula>#N/A</formula>
    </cfRule>
  </conditionalFormatting>
  <conditionalFormatting sqref="F54:F55">
    <cfRule type="cellIs" dxfId="77" priority="77" stopIfTrue="1" operator="equal">
      <formula>#N/A</formula>
    </cfRule>
  </conditionalFormatting>
  <conditionalFormatting sqref="F57:F58">
    <cfRule type="cellIs" dxfId="76" priority="76" stopIfTrue="1" operator="equal">
      <formula>#N/A</formula>
    </cfRule>
  </conditionalFormatting>
  <conditionalFormatting sqref="F65:F66">
    <cfRule type="cellIs" dxfId="75" priority="75" stopIfTrue="1" operator="equal">
      <formula>#N/A</formula>
    </cfRule>
  </conditionalFormatting>
  <conditionalFormatting sqref="F68:F69">
    <cfRule type="cellIs" dxfId="74" priority="74" stopIfTrue="1" operator="equal">
      <formula>#N/A</formula>
    </cfRule>
  </conditionalFormatting>
  <conditionalFormatting sqref="F76:F77">
    <cfRule type="cellIs" dxfId="73" priority="73" stopIfTrue="1" operator="equal">
      <formula>#N/A</formula>
    </cfRule>
  </conditionalFormatting>
  <conditionalFormatting sqref="F79:F80">
    <cfRule type="cellIs" dxfId="72" priority="72" stopIfTrue="1" operator="equal">
      <formula>#N/A</formula>
    </cfRule>
  </conditionalFormatting>
  <conditionalFormatting sqref="F87:F88">
    <cfRule type="cellIs" dxfId="71" priority="71" stopIfTrue="1" operator="equal">
      <formula>#N/A</formula>
    </cfRule>
  </conditionalFormatting>
  <conditionalFormatting sqref="F90:F91">
    <cfRule type="cellIs" dxfId="70" priority="70" stopIfTrue="1" operator="equal">
      <formula>#N/A</formula>
    </cfRule>
  </conditionalFormatting>
  <conditionalFormatting sqref="F98:F99">
    <cfRule type="cellIs" dxfId="69" priority="69" stopIfTrue="1" operator="equal">
      <formula>#N/A</formula>
    </cfRule>
  </conditionalFormatting>
  <conditionalFormatting sqref="F101:F102">
    <cfRule type="cellIs" dxfId="68" priority="68" stopIfTrue="1" operator="equal">
      <formula>#N/A</formula>
    </cfRule>
  </conditionalFormatting>
  <conditionalFormatting sqref="F109:F110">
    <cfRule type="cellIs" dxfId="67" priority="67" stopIfTrue="1" operator="equal">
      <formula>#N/A</formula>
    </cfRule>
  </conditionalFormatting>
  <conditionalFormatting sqref="F120:F121">
    <cfRule type="cellIs" dxfId="66" priority="65" stopIfTrue="1" operator="equal">
      <formula>#N/A</formula>
    </cfRule>
  </conditionalFormatting>
  <conditionalFormatting sqref="F123:F124">
    <cfRule type="cellIs" dxfId="65" priority="64" stopIfTrue="1" operator="equal">
      <formula>#N/A</formula>
    </cfRule>
  </conditionalFormatting>
  <conditionalFormatting sqref="F131:F132">
    <cfRule type="cellIs" dxfId="64" priority="63" stopIfTrue="1" operator="equal">
      <formula>#N/A</formula>
    </cfRule>
  </conditionalFormatting>
  <conditionalFormatting sqref="F134:F135">
    <cfRule type="cellIs" dxfId="63" priority="62" stopIfTrue="1" operator="equal">
      <formula>#N/A</formula>
    </cfRule>
  </conditionalFormatting>
  <conditionalFormatting sqref="F142:F143">
    <cfRule type="cellIs" dxfId="62" priority="61" stopIfTrue="1" operator="equal">
      <formula>#N/A</formula>
    </cfRule>
  </conditionalFormatting>
  <conditionalFormatting sqref="F145:F146">
    <cfRule type="cellIs" dxfId="61" priority="60" stopIfTrue="1" operator="equal">
      <formula>#N/A</formula>
    </cfRule>
  </conditionalFormatting>
  <conditionalFormatting sqref="F153:F154">
    <cfRule type="cellIs" dxfId="60" priority="59" stopIfTrue="1" operator="equal">
      <formula>#N/A</formula>
    </cfRule>
  </conditionalFormatting>
  <conditionalFormatting sqref="F156:F157">
    <cfRule type="cellIs" dxfId="59" priority="58" stopIfTrue="1" operator="equal">
      <formula>#N/A</formula>
    </cfRule>
  </conditionalFormatting>
  <conditionalFormatting sqref="F164:F165">
    <cfRule type="cellIs" dxfId="58" priority="57" stopIfTrue="1" operator="equal">
      <formula>#N/A</formula>
    </cfRule>
  </conditionalFormatting>
  <conditionalFormatting sqref="F167:F168">
    <cfRule type="cellIs" dxfId="57" priority="56" stopIfTrue="1" operator="equal">
      <formula>#N/A</formula>
    </cfRule>
  </conditionalFormatting>
  <conditionalFormatting sqref="F175:F176">
    <cfRule type="cellIs" dxfId="56" priority="55" stopIfTrue="1" operator="equal">
      <formula>#N/A</formula>
    </cfRule>
  </conditionalFormatting>
  <conditionalFormatting sqref="F178:F179">
    <cfRule type="cellIs" dxfId="55" priority="54" stopIfTrue="1" operator="equal">
      <formula>#N/A</formula>
    </cfRule>
  </conditionalFormatting>
  <conditionalFormatting sqref="F186:F187">
    <cfRule type="cellIs" dxfId="54" priority="53" stopIfTrue="1" operator="equal">
      <formula>#N/A</formula>
    </cfRule>
  </conditionalFormatting>
  <conditionalFormatting sqref="F189:F190">
    <cfRule type="cellIs" dxfId="53" priority="52" stopIfTrue="1" operator="equal">
      <formula>#N/A</formula>
    </cfRule>
  </conditionalFormatting>
  <conditionalFormatting sqref="F197:F198">
    <cfRule type="cellIs" dxfId="52" priority="51" stopIfTrue="1" operator="equal">
      <formula>#N/A</formula>
    </cfRule>
  </conditionalFormatting>
  <conditionalFormatting sqref="F200:F201">
    <cfRule type="cellIs" dxfId="51" priority="50" stopIfTrue="1" operator="equal">
      <formula>#N/A</formula>
    </cfRule>
  </conditionalFormatting>
  <conditionalFormatting sqref="F208:F209">
    <cfRule type="cellIs" dxfId="50" priority="49" stopIfTrue="1" operator="equal">
      <formula>#N/A</formula>
    </cfRule>
  </conditionalFormatting>
  <conditionalFormatting sqref="F211:F212">
    <cfRule type="cellIs" dxfId="49" priority="48" stopIfTrue="1" operator="equal">
      <formula>#N/A</formula>
    </cfRule>
  </conditionalFormatting>
  <conditionalFormatting sqref="F219:F220">
    <cfRule type="cellIs" dxfId="48" priority="47" stopIfTrue="1" operator="equal">
      <formula>#N/A</formula>
    </cfRule>
  </conditionalFormatting>
  <conditionalFormatting sqref="F222:F223">
    <cfRule type="cellIs" dxfId="47" priority="46" stopIfTrue="1" operator="equal">
      <formula>#N/A</formula>
    </cfRule>
  </conditionalFormatting>
  <conditionalFormatting sqref="F230:F231">
    <cfRule type="cellIs" dxfId="46" priority="45" stopIfTrue="1" operator="equal">
      <formula>#N/A</formula>
    </cfRule>
  </conditionalFormatting>
  <conditionalFormatting sqref="F233:F234">
    <cfRule type="cellIs" dxfId="45" priority="44" stopIfTrue="1" operator="equal">
      <formula>#N/A</formula>
    </cfRule>
  </conditionalFormatting>
  <conditionalFormatting sqref="F241:F242">
    <cfRule type="cellIs" dxfId="44" priority="43" stopIfTrue="1" operator="equal">
      <formula>#N/A</formula>
    </cfRule>
  </conditionalFormatting>
  <conditionalFormatting sqref="F244:F245">
    <cfRule type="cellIs" dxfId="43" priority="42" stopIfTrue="1" operator="equal">
      <formula>#N/A</formula>
    </cfRule>
  </conditionalFormatting>
  <conditionalFormatting sqref="F252:F253">
    <cfRule type="cellIs" dxfId="42" priority="41" stopIfTrue="1" operator="equal">
      <formula>#N/A</formula>
    </cfRule>
  </conditionalFormatting>
  <conditionalFormatting sqref="F255:F256">
    <cfRule type="cellIs" dxfId="41" priority="40" stopIfTrue="1" operator="equal">
      <formula>#N/A</formula>
    </cfRule>
  </conditionalFormatting>
  <conditionalFormatting sqref="F263:F264">
    <cfRule type="cellIs" dxfId="40" priority="39" stopIfTrue="1" operator="equal">
      <formula>#N/A</formula>
    </cfRule>
  </conditionalFormatting>
  <conditionalFormatting sqref="F266:F267">
    <cfRule type="cellIs" dxfId="39" priority="38" stopIfTrue="1" operator="equal">
      <formula>#N/A</formula>
    </cfRule>
  </conditionalFormatting>
  <conditionalFormatting sqref="F274:F275">
    <cfRule type="cellIs" dxfId="38" priority="37" stopIfTrue="1" operator="equal">
      <formula>#N/A</formula>
    </cfRule>
  </conditionalFormatting>
  <conditionalFormatting sqref="F277:F278">
    <cfRule type="cellIs" dxfId="37" priority="36" stopIfTrue="1" operator="equal">
      <formula>#N/A</formula>
    </cfRule>
  </conditionalFormatting>
  <conditionalFormatting sqref="F284:F287">
    <cfRule type="cellIs" dxfId="36" priority="35" stopIfTrue="1" operator="equal">
      <formula>#N/A</formula>
    </cfRule>
  </conditionalFormatting>
  <conditionalFormatting sqref="F293:F296">
    <cfRule type="cellIs" dxfId="35" priority="34" stopIfTrue="1" operator="equal">
      <formula>#N/A</formula>
    </cfRule>
  </conditionalFormatting>
  <conditionalFormatting sqref="F303:F304">
    <cfRule type="cellIs" dxfId="34" priority="33" stopIfTrue="1" operator="equal">
      <formula>#N/A</formula>
    </cfRule>
  </conditionalFormatting>
  <conditionalFormatting sqref="F306:F307">
    <cfRule type="cellIs" dxfId="33" priority="32" stopIfTrue="1" operator="equal">
      <formula>#N/A</formula>
    </cfRule>
  </conditionalFormatting>
  <conditionalFormatting sqref="F314:F315">
    <cfRule type="cellIs" dxfId="32" priority="31" stopIfTrue="1" operator="equal">
      <formula>#N/A</formula>
    </cfRule>
  </conditionalFormatting>
  <conditionalFormatting sqref="F317:F318">
    <cfRule type="cellIs" dxfId="31" priority="30" stopIfTrue="1" operator="equal">
      <formula>#N/A</formula>
    </cfRule>
  </conditionalFormatting>
  <conditionalFormatting sqref="F325:F326">
    <cfRule type="cellIs" dxfId="30" priority="29" stopIfTrue="1" operator="equal">
      <formula>#N/A</formula>
    </cfRule>
  </conditionalFormatting>
  <conditionalFormatting sqref="F328:F329">
    <cfRule type="cellIs" dxfId="29" priority="28" stopIfTrue="1" operator="equal">
      <formula>#N/A</formula>
    </cfRule>
  </conditionalFormatting>
  <conditionalFormatting sqref="F336:F337">
    <cfRule type="cellIs" dxfId="28" priority="27" stopIfTrue="1" operator="equal">
      <formula>#N/A</formula>
    </cfRule>
  </conditionalFormatting>
  <conditionalFormatting sqref="F339:F340">
    <cfRule type="cellIs" dxfId="27" priority="26" stopIfTrue="1" operator="equal">
      <formula>#N/A</formula>
    </cfRule>
  </conditionalFormatting>
  <conditionalFormatting sqref="F347:F348">
    <cfRule type="cellIs" dxfId="26" priority="25" stopIfTrue="1" operator="equal">
      <formula>#N/A</formula>
    </cfRule>
  </conditionalFormatting>
  <conditionalFormatting sqref="F350:F351">
    <cfRule type="cellIs" dxfId="25" priority="24" stopIfTrue="1" operator="equal">
      <formula>#N/A</formula>
    </cfRule>
  </conditionalFormatting>
  <conditionalFormatting sqref="F358">
    <cfRule type="cellIs" dxfId="24" priority="23" stopIfTrue="1" operator="equal">
      <formula>#N/A</formula>
    </cfRule>
  </conditionalFormatting>
  <conditionalFormatting sqref="F360:F361">
    <cfRule type="cellIs" dxfId="23" priority="22" stopIfTrue="1" operator="equal">
      <formula>#N/A</formula>
    </cfRule>
  </conditionalFormatting>
  <conditionalFormatting sqref="F368:F369">
    <cfRule type="cellIs" dxfId="22" priority="21" stopIfTrue="1" operator="equal">
      <formula>#N/A</formula>
    </cfRule>
  </conditionalFormatting>
  <conditionalFormatting sqref="F371:F372">
    <cfRule type="cellIs" dxfId="21" priority="20" stopIfTrue="1" operator="equal">
      <formula>#N/A</formula>
    </cfRule>
  </conditionalFormatting>
  <conditionalFormatting sqref="F379:F380">
    <cfRule type="cellIs" dxfId="20" priority="19" stopIfTrue="1" operator="equal">
      <formula>#N/A</formula>
    </cfRule>
  </conditionalFormatting>
  <conditionalFormatting sqref="F382:F383">
    <cfRule type="cellIs" dxfId="19" priority="18" stopIfTrue="1" operator="equal">
      <formula>#N/A</formula>
    </cfRule>
  </conditionalFormatting>
  <conditionalFormatting sqref="F390:F391">
    <cfRule type="cellIs" dxfId="18" priority="17" stopIfTrue="1" operator="equal">
      <formula>#N/A</formula>
    </cfRule>
  </conditionalFormatting>
  <conditionalFormatting sqref="F393:F394">
    <cfRule type="cellIs" dxfId="17" priority="16" stopIfTrue="1" operator="equal">
      <formula>#N/A</formula>
    </cfRule>
  </conditionalFormatting>
  <conditionalFormatting sqref="F401:F402">
    <cfRule type="cellIs" dxfId="16" priority="15" stopIfTrue="1" operator="equal">
      <formula>#N/A</formula>
    </cfRule>
  </conditionalFormatting>
  <conditionalFormatting sqref="F404:F405">
    <cfRule type="cellIs" dxfId="15" priority="14" stopIfTrue="1" operator="equal">
      <formula>#N/A</formula>
    </cfRule>
  </conditionalFormatting>
  <conditionalFormatting sqref="F412:F413">
    <cfRule type="cellIs" dxfId="14" priority="13" stopIfTrue="1" operator="equal">
      <formula>#N/A</formula>
    </cfRule>
  </conditionalFormatting>
  <conditionalFormatting sqref="F415:F416">
    <cfRule type="cellIs" dxfId="13" priority="12" stopIfTrue="1" operator="equal">
      <formula>#N/A</formula>
    </cfRule>
  </conditionalFormatting>
  <conditionalFormatting sqref="F423:F424">
    <cfRule type="cellIs" dxfId="12" priority="11" stopIfTrue="1" operator="equal">
      <formula>#N/A</formula>
    </cfRule>
  </conditionalFormatting>
  <conditionalFormatting sqref="F434:F435">
    <cfRule type="cellIs" dxfId="11" priority="10" stopIfTrue="1" operator="equal">
      <formula>#N/A</formula>
    </cfRule>
  </conditionalFormatting>
  <conditionalFormatting sqref="F437:F438">
    <cfRule type="cellIs" dxfId="10" priority="9" stopIfTrue="1" operator="equal">
      <formula>#N/A</formula>
    </cfRule>
  </conditionalFormatting>
  <conditionalFormatting sqref="F445:F446">
    <cfRule type="cellIs" dxfId="9" priority="8" stopIfTrue="1" operator="equal">
      <formula>#N/A</formula>
    </cfRule>
  </conditionalFormatting>
  <conditionalFormatting sqref="F448:F449">
    <cfRule type="cellIs" dxfId="8" priority="7" stopIfTrue="1" operator="equal">
      <formula>#N/A</formula>
    </cfRule>
  </conditionalFormatting>
  <conditionalFormatting sqref="F456:F457">
    <cfRule type="cellIs" dxfId="7" priority="6" stopIfTrue="1" operator="equal">
      <formula>#N/A</formula>
    </cfRule>
  </conditionalFormatting>
  <conditionalFormatting sqref="F459:F460">
    <cfRule type="cellIs" dxfId="6" priority="5" stopIfTrue="1" operator="equal">
      <formula>#N/A</formula>
    </cfRule>
  </conditionalFormatting>
  <conditionalFormatting sqref="F467:F468">
    <cfRule type="cellIs" dxfId="5" priority="4" stopIfTrue="1" operator="equal">
      <formula>#N/A</formula>
    </cfRule>
  </conditionalFormatting>
  <conditionalFormatting sqref="F470:F471">
    <cfRule type="cellIs" dxfId="4" priority="3" stopIfTrue="1" operator="equal">
      <formula>#N/A</formula>
    </cfRule>
  </conditionalFormatting>
  <conditionalFormatting sqref="F478:F479">
    <cfRule type="cellIs" dxfId="3" priority="2" stopIfTrue="1" operator="equal">
      <formula>#N/A</formula>
    </cfRule>
  </conditionalFormatting>
  <conditionalFormatting sqref="F481:F482">
    <cfRule type="cellIs" dxfId="2" priority="1" stopIfTrue="1" operator="equal">
      <formula>#N/A</formula>
    </cfRule>
  </conditionalFormatting>
  <hyperlinks>
    <hyperlink ref="B3" location="'League Events'!A1" display="'League Events'!A1" xr:uid="{0426E887-F6E5-AA44-93F5-5F030DC78921}"/>
    <hyperlink ref="B5" location="'League Positions'!A1" display="'League Positions'!A1" xr:uid="{FF87BDA2-6D4F-CD40-B1DE-290437D58D4B}"/>
    <hyperlink ref="D3:E3" location="Calendar!A1" display="Calendar!A1" xr:uid="{831F9A1A-E5CB-BC4A-90FB-3AECD8ED618B}"/>
    <hyperlink ref="D5:E5" location="'Your Points'!A1" display="'Your Points'!A1" xr:uid="{39901588-D668-CE4E-B8D7-19AF8444F03D}"/>
  </hyperlinks>
  <pageMargins left="0.75" right="0.75" top="1" bottom="1" header="0.5" footer="0.5"/>
  <pageSetup paperSize="9" orientation="portrait" horizontalDpi="1200" verticalDpi="1200"/>
  <headerFooter alignWithMargins="0"/>
  <ignoredErrors>
    <ignoredError sqref="E470:E471 E456:E460 E437:E438 E274:E278 E233:E234 E208:E212 E186:E190 E166 E144 E134:E135 E76:E82 E65:E71 E54:E58 E13:E15 E10:E11 E32:E33 E120:E121 E175:E179 E197:E201 E230:E231 E252:E256 E263:E267 E379:E383 E412:E416 E434:E435 E35:E36 E368:E372 E98:E102 E87:E91 B288:E290 B292:E292 C291:E291 E347:E351 E358 E43:E47 E314:E318 E423:E427 E325:E329 E390:E394 E401:E405 E445:E449 E131:E132 E153:E157 E219:E223 E241:E245 E336:E340 E467:E468 E478:E482 B297:E297 C293:D294 B295:D296 E21:E24 C286:D287 E303:E307 E123:E124 F412:F419 F10:F17 F26:F28 F284:F310 F184:F193 F195:F279 F41:F50 F312:F321 F323:F332 F366:F375 E109:E113 F19:F24 F421:F430 F114:F116 F30:F39 F118:F127 F129:F138 F140:F149 F151:F171 F173:F182 F432:F484 F362:F364 F334:F343 F52:F113 F378:F406 F345:F358 E359:E361 F359:F361" emptyCellReference="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75"/>
  <sheetViews>
    <sheetView zoomScale="125" zoomScaleNormal="125" zoomScalePageLayoutView="125" workbookViewId="0">
      <selection activeCell="B1" sqref="B1:K1"/>
    </sheetView>
  </sheetViews>
  <sheetFormatPr baseColWidth="10" defaultColWidth="8.83203125" defaultRowHeight="13" x14ac:dyDescent="0.15"/>
  <cols>
    <col min="1" max="1" width="0.83203125" customWidth="1"/>
    <col min="2" max="2" width="21.6640625" style="63" customWidth="1"/>
    <col min="3" max="3" width="11.83203125" style="299" customWidth="1"/>
    <col min="4" max="11" width="11.83203125" style="300" customWidth="1"/>
  </cols>
  <sheetData>
    <row r="1" spans="2:11" ht="27" customHeight="1" x14ac:dyDescent="0.15">
      <c r="B1" s="643" t="s">
        <v>201</v>
      </c>
      <c r="C1" s="643"/>
      <c r="D1" s="643"/>
      <c r="E1" s="643"/>
      <c r="F1" s="643"/>
      <c r="G1" s="643"/>
      <c r="H1" s="643"/>
      <c r="I1" s="643"/>
      <c r="J1" s="643"/>
      <c r="K1" s="643"/>
    </row>
    <row r="2" spans="2:11" ht="6" customHeight="1" thickBot="1" x14ac:dyDescent="0.2">
      <c r="B2" s="513"/>
    </row>
    <row r="3" spans="2:11" ht="18" customHeight="1" thickBot="1" x14ac:dyDescent="0.2">
      <c r="B3" s="513"/>
      <c r="C3" s="520"/>
      <c r="D3" s="573" t="s">
        <v>142</v>
      </c>
      <c r="E3" s="576"/>
      <c r="F3" s="521"/>
      <c r="G3" s="573" t="s">
        <v>183</v>
      </c>
      <c r="H3" s="576"/>
      <c r="I3" s="521"/>
    </row>
    <row r="4" spans="2:11" ht="6" customHeight="1" thickBot="1" x14ac:dyDescent="0.2">
      <c r="B4" s="513"/>
      <c r="C4" s="520"/>
      <c r="D4" s="521"/>
      <c r="E4" s="521"/>
      <c r="F4" s="521"/>
      <c r="G4" s="521"/>
      <c r="H4" s="521"/>
      <c r="I4" s="521"/>
    </row>
    <row r="5" spans="2:11" ht="17" customHeight="1" thickBot="1" x14ac:dyDescent="0.2">
      <c r="B5" s="513"/>
      <c r="C5" s="520"/>
      <c r="D5" s="575" t="s">
        <v>184</v>
      </c>
      <c r="E5" s="576"/>
      <c r="F5" s="521"/>
      <c r="G5" s="573" t="s">
        <v>185</v>
      </c>
      <c r="H5" s="576"/>
      <c r="I5" s="521"/>
    </row>
    <row r="6" spans="2:11" ht="6" customHeight="1" x14ac:dyDescent="0.15">
      <c r="B6" s="513"/>
    </row>
    <row r="7" spans="2:11" ht="20" customHeight="1" thickBot="1" x14ac:dyDescent="0.2">
      <c r="B7" s="301" t="s">
        <v>9</v>
      </c>
      <c r="C7" s="302" t="s">
        <v>13</v>
      </c>
      <c r="D7" s="303" t="s">
        <v>14</v>
      </c>
      <c r="E7" s="303" t="s">
        <v>97</v>
      </c>
      <c r="F7" s="303" t="s">
        <v>33</v>
      </c>
      <c r="G7" s="303" t="s">
        <v>23</v>
      </c>
      <c r="H7" s="303" t="s">
        <v>99</v>
      </c>
      <c r="I7" s="303" t="s">
        <v>32</v>
      </c>
      <c r="J7" s="303" t="s">
        <v>115</v>
      </c>
      <c r="K7" s="303" t="s">
        <v>98</v>
      </c>
    </row>
    <row r="8" spans="2:11" ht="15" customHeight="1" x14ac:dyDescent="0.15">
      <c r="B8" s="310" t="str">
        <f>Calculation!C3</f>
        <v>William East</v>
      </c>
      <c r="C8" s="305">
        <f>Calculation!BI3</f>
        <v>0</v>
      </c>
      <c r="D8" s="305">
        <f>Calculation!BJ3</f>
        <v>0</v>
      </c>
      <c r="E8" s="305">
        <f>Calculation!BH3</f>
        <v>0</v>
      </c>
      <c r="F8" s="305">
        <f>Calculation!BF3</f>
        <v>80</v>
      </c>
      <c r="G8" s="305">
        <f>Calculation!BE3</f>
        <v>80.000000000000014</v>
      </c>
      <c r="H8" s="305">
        <f>Calculation!BG3</f>
        <v>0</v>
      </c>
      <c r="I8" s="305">
        <f>Calculation!BD3</f>
        <v>0</v>
      </c>
      <c r="J8" s="305">
        <f>Calculation!BK3</f>
        <v>0</v>
      </c>
      <c r="K8" s="306">
        <f>Calculation!BL3</f>
        <v>160</v>
      </c>
    </row>
    <row r="9" spans="2:11" ht="15" customHeight="1" x14ac:dyDescent="0.15">
      <c r="B9" s="304" t="str">
        <f>Calculation!C4</f>
        <v>Henry Jago</v>
      </c>
      <c r="C9" s="305">
        <f>Calculation!BI4</f>
        <v>0</v>
      </c>
      <c r="D9" s="305">
        <f>Calculation!BJ4</f>
        <v>0</v>
      </c>
      <c r="E9" s="305">
        <f>Calculation!BH4</f>
        <v>0</v>
      </c>
      <c r="F9" s="305">
        <f>Calculation!BF4</f>
        <v>0</v>
      </c>
      <c r="G9" s="305">
        <f>Calculation!BE4</f>
        <v>0</v>
      </c>
      <c r="H9" s="305">
        <f>Calculation!BG4</f>
        <v>80</v>
      </c>
      <c r="I9" s="305">
        <f>Calculation!BD4</f>
        <v>0</v>
      </c>
      <c r="J9" s="305">
        <f>Calculation!BK4</f>
        <v>0</v>
      </c>
      <c r="K9" s="306">
        <f>Calculation!BL4</f>
        <v>80</v>
      </c>
    </row>
    <row r="10" spans="2:11" ht="8" customHeight="1" thickBot="1" x14ac:dyDescent="0.2">
      <c r="B10" s="307"/>
      <c r="C10" s="308"/>
      <c r="D10" s="308"/>
      <c r="E10" s="308"/>
      <c r="F10" s="308"/>
      <c r="G10" s="308"/>
      <c r="H10" s="308"/>
      <c r="I10" s="308"/>
      <c r="J10" s="308"/>
      <c r="K10" s="309"/>
    </row>
    <row r="11" spans="2:11" ht="30" customHeight="1" x14ac:dyDescent="0.15">
      <c r="B11" s="203"/>
      <c r="C11" s="305"/>
      <c r="D11" s="305"/>
      <c r="E11" s="305"/>
      <c r="F11" s="305"/>
      <c r="G11" s="305"/>
      <c r="H11" s="305"/>
      <c r="I11" s="305"/>
      <c r="J11" s="305"/>
      <c r="K11" s="305"/>
    </row>
    <row r="12" spans="2:11" ht="20" customHeight="1" thickBot="1" x14ac:dyDescent="0.2">
      <c r="B12" s="301" t="s">
        <v>10</v>
      </c>
      <c r="C12" s="302" t="s">
        <v>13</v>
      </c>
      <c r="D12" s="303" t="s">
        <v>14</v>
      </c>
      <c r="E12" s="303" t="s">
        <v>97</v>
      </c>
      <c r="F12" s="303" t="s">
        <v>33</v>
      </c>
      <c r="G12" s="303" t="s">
        <v>23</v>
      </c>
      <c r="H12" s="303" t="s">
        <v>99</v>
      </c>
      <c r="I12" s="303" t="s">
        <v>32</v>
      </c>
      <c r="J12" s="303" t="s">
        <v>115</v>
      </c>
      <c r="K12" s="303" t="s">
        <v>98</v>
      </c>
    </row>
    <row r="13" spans="2:11" ht="18" customHeight="1" x14ac:dyDescent="0.15">
      <c r="B13" s="310" t="str">
        <f>Calculation!C24</f>
        <v>Poppy Chambers</v>
      </c>
      <c r="C13" s="305">
        <f>Calculation!BI24</f>
        <v>0</v>
      </c>
      <c r="D13" s="305">
        <f>Calculation!BJ24</f>
        <v>0</v>
      </c>
      <c r="E13" s="305">
        <f>Calculation!BH24</f>
        <v>0</v>
      </c>
      <c r="F13" s="305">
        <f>Calculation!BF24</f>
        <v>0</v>
      </c>
      <c r="G13" s="305">
        <f>Calculation!BE24</f>
        <v>80</v>
      </c>
      <c r="H13" s="305">
        <f>Calculation!BG24</f>
        <v>0</v>
      </c>
      <c r="I13" s="305">
        <f>Calculation!BD24</f>
        <v>80</v>
      </c>
      <c r="J13" s="305">
        <f>Calculation!BK24</f>
        <v>0</v>
      </c>
      <c r="K13" s="306">
        <f>Calculation!BL24</f>
        <v>160</v>
      </c>
    </row>
    <row r="14" spans="2:11" ht="15" customHeight="1" x14ac:dyDescent="0.15">
      <c r="B14" s="304" t="str">
        <f>Calculation!C25</f>
        <v>Nancy Grant</v>
      </c>
      <c r="C14" s="305">
        <f>Calculation!BI25</f>
        <v>0</v>
      </c>
      <c r="D14" s="305">
        <f>Calculation!BJ25</f>
        <v>0</v>
      </c>
      <c r="E14" s="305">
        <f>Calculation!BH25</f>
        <v>0</v>
      </c>
      <c r="F14" s="305">
        <f>Calculation!BF25</f>
        <v>0</v>
      </c>
      <c r="G14" s="305">
        <f>Calculation!BE25</f>
        <v>72.044198895027634</v>
      </c>
      <c r="H14" s="305">
        <f>Calculation!BG25</f>
        <v>0</v>
      </c>
      <c r="I14" s="305">
        <f>Calculation!BD25</f>
        <v>65.874999999999986</v>
      </c>
      <c r="J14" s="305">
        <f>Calculation!BK25</f>
        <v>0</v>
      </c>
      <c r="K14" s="306">
        <f>Calculation!BL25</f>
        <v>137.91919889502762</v>
      </c>
    </row>
    <row r="15" spans="2:11" ht="15" customHeight="1" x14ac:dyDescent="0.15">
      <c r="B15" s="304" t="str">
        <f>Calculation!C26</f>
        <v>Chloe Nicel</v>
      </c>
      <c r="C15" s="305">
        <f>Calculation!BI26</f>
        <v>0</v>
      </c>
      <c r="D15" s="305">
        <f>Calculation!BJ26</f>
        <v>0</v>
      </c>
      <c r="E15" s="305">
        <f>Calculation!BH26</f>
        <v>0</v>
      </c>
      <c r="F15" s="305">
        <f>Calculation!BF26</f>
        <v>0</v>
      </c>
      <c r="G15" s="305">
        <f>Calculation!BE26</f>
        <v>0</v>
      </c>
      <c r="H15" s="305">
        <f>Calculation!BG26</f>
        <v>0</v>
      </c>
      <c r="I15" s="305">
        <f>Calculation!BD26</f>
        <v>0</v>
      </c>
      <c r="J15" s="305">
        <f>Calculation!BK26</f>
        <v>0</v>
      </c>
      <c r="K15" s="306">
        <f>Calculation!BL26</f>
        <v>0</v>
      </c>
    </row>
    <row r="16" spans="2:11" ht="15" customHeight="1" x14ac:dyDescent="0.15">
      <c r="B16" s="304" t="str">
        <f>Calculation!C27</f>
        <v>Jessica Oldham</v>
      </c>
      <c r="C16" s="305">
        <f>Calculation!BI27</f>
        <v>0</v>
      </c>
      <c r="D16" s="305">
        <f>Calculation!BJ27</f>
        <v>0</v>
      </c>
      <c r="E16" s="305">
        <f>Calculation!BH27</f>
        <v>0</v>
      </c>
      <c r="F16" s="305">
        <f>Calculation!BF27</f>
        <v>0</v>
      </c>
      <c r="G16" s="305">
        <f>Calculation!BE27</f>
        <v>0</v>
      </c>
      <c r="H16" s="305">
        <f>Calculation!BG27</f>
        <v>0</v>
      </c>
      <c r="I16" s="305">
        <f>Calculation!BD27</f>
        <v>0</v>
      </c>
      <c r="J16" s="305">
        <f>Calculation!BK27</f>
        <v>0</v>
      </c>
      <c r="K16" s="306">
        <f>Calculation!BL27</f>
        <v>0</v>
      </c>
    </row>
    <row r="17" spans="2:11" ht="8" customHeight="1" thickBot="1" x14ac:dyDescent="0.2">
      <c r="B17" s="307"/>
      <c r="C17" s="308"/>
      <c r="D17" s="308"/>
      <c r="E17" s="308"/>
      <c r="F17" s="308"/>
      <c r="G17" s="308"/>
      <c r="H17" s="308"/>
      <c r="I17" s="308"/>
      <c r="J17" s="308"/>
      <c r="K17" s="309"/>
    </row>
    <row r="18" spans="2:11" ht="15" customHeight="1" x14ac:dyDescent="0.15">
      <c r="B18" s="203"/>
      <c r="C18" s="305"/>
      <c r="D18" s="305"/>
      <c r="E18" s="305"/>
      <c r="F18" s="305"/>
      <c r="G18" s="305"/>
      <c r="H18" s="305"/>
      <c r="I18" s="305"/>
      <c r="J18" s="305"/>
      <c r="K18" s="305"/>
    </row>
    <row r="19" spans="2:11" ht="15" customHeight="1" x14ac:dyDescent="0.15">
      <c r="C19" s="305"/>
      <c r="D19" s="305"/>
      <c r="E19" s="305"/>
      <c r="F19" s="305"/>
      <c r="G19" s="305"/>
      <c r="H19" s="305"/>
      <c r="I19" s="305"/>
      <c r="J19" s="305"/>
      <c r="K19" s="305"/>
    </row>
    <row r="20" spans="2:11" ht="15" customHeight="1" x14ac:dyDescent="0.15">
      <c r="C20" s="305"/>
      <c r="D20" s="305"/>
      <c r="E20" s="305"/>
      <c r="F20" s="305"/>
      <c r="G20" s="305"/>
      <c r="H20" s="305"/>
      <c r="I20" s="305"/>
      <c r="J20" s="305"/>
      <c r="K20" s="305"/>
    </row>
    <row r="21" spans="2:11" ht="15" customHeight="1" x14ac:dyDescent="0.15">
      <c r="C21" s="305"/>
      <c r="D21" s="305"/>
      <c r="E21" s="305"/>
      <c r="F21" s="305"/>
      <c r="G21" s="305"/>
      <c r="H21" s="305"/>
      <c r="I21" s="305"/>
      <c r="J21" s="305"/>
      <c r="K21" s="305"/>
    </row>
    <row r="22" spans="2:11" ht="15" customHeight="1" x14ac:dyDescent="0.15">
      <c r="C22" s="305"/>
      <c r="D22" s="305"/>
      <c r="E22" s="305"/>
      <c r="F22" s="305"/>
      <c r="G22" s="305"/>
      <c r="H22" s="305"/>
      <c r="I22" s="305"/>
      <c r="J22" s="305"/>
      <c r="K22" s="305"/>
    </row>
    <row r="23" spans="2:11" ht="15" customHeight="1" x14ac:dyDescent="0.15">
      <c r="C23" s="305"/>
      <c r="D23" s="305"/>
      <c r="E23" s="305"/>
      <c r="F23" s="305"/>
      <c r="G23" s="305"/>
      <c r="H23" s="305"/>
      <c r="I23" s="305"/>
      <c r="J23" s="305"/>
      <c r="K23" s="305"/>
    </row>
    <row r="24" spans="2:11" x14ac:dyDescent="0.15">
      <c r="B24"/>
      <c r="C24"/>
      <c r="D24"/>
      <c r="E24"/>
      <c r="F24"/>
      <c r="G24"/>
      <c r="H24"/>
      <c r="I24"/>
      <c r="J24"/>
      <c r="K24"/>
    </row>
    <row r="25" spans="2:11" x14ac:dyDescent="0.15">
      <c r="B25"/>
      <c r="C25"/>
      <c r="D25"/>
      <c r="E25"/>
      <c r="F25"/>
      <c r="G25"/>
      <c r="H25"/>
      <c r="I25"/>
      <c r="J25"/>
      <c r="K25"/>
    </row>
    <row r="26" spans="2:11" x14ac:dyDescent="0.15">
      <c r="B26"/>
      <c r="C26"/>
      <c r="D26"/>
      <c r="E26"/>
      <c r="F26"/>
      <c r="G26"/>
      <c r="H26"/>
      <c r="I26"/>
      <c r="J26"/>
      <c r="K26"/>
    </row>
    <row r="27" spans="2:11" x14ac:dyDescent="0.15">
      <c r="B27"/>
      <c r="C27"/>
      <c r="D27"/>
      <c r="E27"/>
      <c r="F27"/>
      <c r="G27"/>
      <c r="H27"/>
      <c r="I27"/>
      <c r="J27"/>
      <c r="K27"/>
    </row>
    <row r="28" spans="2:11" x14ac:dyDescent="0.15">
      <c r="B28"/>
      <c r="C28"/>
      <c r="D28"/>
      <c r="E28"/>
      <c r="F28"/>
      <c r="G28"/>
      <c r="H28"/>
      <c r="I28"/>
      <c r="J28"/>
      <c r="K28"/>
    </row>
    <row r="29" spans="2:11" x14ac:dyDescent="0.15">
      <c r="B29"/>
      <c r="C29"/>
      <c r="D29"/>
      <c r="E29"/>
      <c r="F29"/>
      <c r="G29"/>
      <c r="H29"/>
      <c r="I29"/>
      <c r="J29"/>
      <c r="K29"/>
    </row>
    <row r="30" spans="2:11" x14ac:dyDescent="0.15">
      <c r="B30"/>
      <c r="C30"/>
      <c r="D30"/>
      <c r="E30"/>
      <c r="F30"/>
      <c r="G30"/>
      <c r="H30"/>
      <c r="I30"/>
      <c r="J30"/>
      <c r="K30"/>
    </row>
    <row r="31" spans="2:11" x14ac:dyDescent="0.15">
      <c r="B31"/>
      <c r="C31"/>
      <c r="D31"/>
      <c r="E31"/>
      <c r="F31"/>
      <c r="G31"/>
      <c r="H31"/>
      <c r="I31"/>
      <c r="J31"/>
      <c r="K31"/>
    </row>
    <row r="32" spans="2:11" x14ac:dyDescent="0.15">
      <c r="B32"/>
      <c r="C32"/>
      <c r="D32"/>
      <c r="E32"/>
      <c r="F32"/>
      <c r="G32"/>
      <c r="H32"/>
      <c r="I32"/>
      <c r="J32"/>
      <c r="K32"/>
    </row>
    <row r="33" customFormat="1" x14ac:dyDescent="0.15"/>
    <row r="34" customFormat="1" x14ac:dyDescent="0.15"/>
    <row r="35" customFormat="1" x14ac:dyDescent="0.15"/>
    <row r="36" customFormat="1" x14ac:dyDescent="0.15"/>
    <row r="37" customFormat="1" x14ac:dyDescent="0.15"/>
    <row r="38" customFormat="1" x14ac:dyDescent="0.15"/>
    <row r="39" customFormat="1" x14ac:dyDescent="0.15"/>
    <row r="40" customFormat="1" x14ac:dyDescent="0.15"/>
    <row r="41" customFormat="1" x14ac:dyDescent="0.15"/>
    <row r="42" customFormat="1" x14ac:dyDescent="0.15"/>
    <row r="43" customFormat="1" x14ac:dyDescent="0.15"/>
    <row r="44" customFormat="1" x14ac:dyDescent="0.15"/>
    <row r="45" customFormat="1" x14ac:dyDescent="0.15"/>
    <row r="46" customFormat="1" x14ac:dyDescent="0.15"/>
    <row r="47" customFormat="1" x14ac:dyDescent="0.15"/>
    <row r="48" customFormat="1" x14ac:dyDescent="0.15"/>
    <row r="49" customFormat="1" x14ac:dyDescent="0.15"/>
    <row r="50" customFormat="1" x14ac:dyDescent="0.15"/>
    <row r="51" customFormat="1" x14ac:dyDescent="0.15"/>
    <row r="52" customFormat="1" x14ac:dyDescent="0.15"/>
    <row r="53" customFormat="1" x14ac:dyDescent="0.15"/>
    <row r="54" customFormat="1" x14ac:dyDescent="0.15"/>
    <row r="55" customFormat="1" x14ac:dyDescent="0.15"/>
    <row r="56" customFormat="1" x14ac:dyDescent="0.15"/>
    <row r="57" customFormat="1" x14ac:dyDescent="0.15"/>
    <row r="58" customFormat="1" x14ac:dyDescent="0.15"/>
    <row r="59" customFormat="1" x14ac:dyDescent="0.15"/>
    <row r="60" customFormat="1" x14ac:dyDescent="0.15"/>
    <row r="61" customFormat="1" x14ac:dyDescent="0.15"/>
    <row r="62" customFormat="1" x14ac:dyDescent="0.15"/>
    <row r="63" customFormat="1" x14ac:dyDescent="0.15"/>
    <row r="64" customFormat="1" x14ac:dyDescent="0.15"/>
    <row r="65" customFormat="1" x14ac:dyDescent="0.15"/>
    <row r="66" customFormat="1" x14ac:dyDescent="0.15"/>
    <row r="67" customFormat="1" x14ac:dyDescent="0.15"/>
    <row r="68" customFormat="1" x14ac:dyDescent="0.15"/>
    <row r="69" customFormat="1" x14ac:dyDescent="0.15"/>
    <row r="70" customFormat="1" x14ac:dyDescent="0.15"/>
    <row r="71" customFormat="1" x14ac:dyDescent="0.15"/>
    <row r="72" customFormat="1" x14ac:dyDescent="0.15"/>
    <row r="73" customFormat="1" x14ac:dyDescent="0.15"/>
    <row r="74" customFormat="1" x14ac:dyDescent="0.15"/>
    <row r="75" customFormat="1" x14ac:dyDescent="0.15"/>
  </sheetData>
  <mergeCells count="5">
    <mergeCell ref="B1:K1"/>
    <mergeCell ref="D3:E3"/>
    <mergeCell ref="D5:E5"/>
    <mergeCell ref="G3:H3"/>
    <mergeCell ref="G5:H5"/>
  </mergeCells>
  <phoneticPr fontId="7" type="noConversion"/>
  <conditionalFormatting sqref="C8:J10 C13:J17">
    <cfRule type="cellIs" dxfId="1" priority="21" operator="between">
      <formula>1</formula>
      <formula>1000</formula>
    </cfRule>
    <cfRule type="cellIs" dxfId="0" priority="22" operator="between">
      <formula>0</formula>
      <formula>0</formula>
    </cfRule>
  </conditionalFormatting>
  <hyperlinks>
    <hyperlink ref="D3:E3" location="'League Events'!A1" display="'League Events'!A1" xr:uid="{1CEA3608-4B2F-8241-BBC2-A3B4654CCB8C}"/>
    <hyperlink ref="G3:H3" location="'League Positions'!A1" display="'League Positions'!A1" xr:uid="{65159C41-E24A-C54C-B043-29B914515AD1}"/>
    <hyperlink ref="D5:E5" location="Calendar!A1" display="Calendar!A1" xr:uid="{327C4E4B-CDBD-DD43-A8CC-C2C289AAB2EE}"/>
    <hyperlink ref="G5:H5" location="'Event Points'!A1" display="'Event Points'!A1" xr:uid="{75E11AAD-EA2A-3940-AD91-41D172664BDB}"/>
  </hyperlinks>
  <pageMargins left="0.75" right="0.75" top="1" bottom="1" header="0.5" footer="0.5"/>
  <pageSetup paperSize="9" orientation="portrait" horizontalDpi="4294967292" verticalDpi="4294967292"/>
  <ignoredErrors>
    <ignoredError sqref="C10:I12 K10:K12 C17:I17 K17 B15:B16" emptyCellReference="1"/>
    <ignoredError sqref="K9" formula="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W2235"/>
  <sheetViews>
    <sheetView zoomScale="125" zoomScaleNormal="125" zoomScalePageLayoutView="125"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3" x14ac:dyDescent="0.15"/>
  <cols>
    <col min="1" max="1" width="8.83203125" style="13"/>
    <col min="2" max="2" width="8.83203125" style="12"/>
    <col min="3" max="3" width="18.83203125" style="66" customWidth="1"/>
    <col min="4" max="4" width="12.5" style="12" customWidth="1"/>
    <col min="5" max="12" width="8.83203125" style="14"/>
    <col min="13" max="13" width="10.33203125" style="14" bestFit="1" customWidth="1"/>
    <col min="14" max="23" width="8.83203125" style="14"/>
    <col min="24" max="32" width="8.83203125" style="12"/>
    <col min="33" max="50" width="8.83203125" style="16"/>
    <col min="51" max="51" width="8.83203125" style="42"/>
    <col min="52" max="52" width="8.83203125" style="43"/>
    <col min="53" max="53" width="8.83203125" style="45"/>
    <col min="54" max="54" width="8.83203125" style="15"/>
    <col min="55" max="55" width="8.83203125" style="16"/>
    <col min="56" max="56" width="8.83203125" style="12"/>
    <col min="57" max="57" width="8.83203125" style="42"/>
    <col min="58" max="58" width="8.83203125" style="43"/>
    <col min="59" max="59" width="8.83203125" style="45"/>
    <col min="60" max="60" width="8.83203125" style="15"/>
    <col min="61" max="63" width="8.83203125" style="16"/>
    <col min="64" max="16384" width="8.83203125" style="12"/>
  </cols>
  <sheetData>
    <row r="1" spans="1:75" s="17" customFormat="1" x14ac:dyDescent="0.15">
      <c r="A1" s="18"/>
      <c r="C1" s="61" t="s">
        <v>1</v>
      </c>
      <c r="D1" s="17" t="s">
        <v>2</v>
      </c>
      <c r="E1" s="10"/>
      <c r="F1" s="10"/>
      <c r="G1" s="46" t="s">
        <v>18</v>
      </c>
      <c r="H1" s="46" t="s">
        <v>19</v>
      </c>
      <c r="I1" s="46" t="s">
        <v>20</v>
      </c>
      <c r="J1" s="46" t="s">
        <v>42</v>
      </c>
      <c r="K1" s="46" t="s">
        <v>214</v>
      </c>
      <c r="L1" s="283" t="s">
        <v>106</v>
      </c>
      <c r="M1" s="283" t="s">
        <v>27</v>
      </c>
      <c r="N1" s="283" t="s">
        <v>28</v>
      </c>
      <c r="O1" s="283" t="s">
        <v>40</v>
      </c>
      <c r="P1" s="283" t="s">
        <v>39</v>
      </c>
      <c r="Q1" s="47" t="s">
        <v>21</v>
      </c>
      <c r="R1" s="47" t="s">
        <v>22</v>
      </c>
      <c r="S1" s="47" t="s">
        <v>137</v>
      </c>
      <c r="T1" s="47" t="s">
        <v>138</v>
      </c>
      <c r="U1" s="47"/>
      <c r="V1" s="47"/>
      <c r="W1" s="47"/>
      <c r="X1" s="48" t="s">
        <v>94</v>
      </c>
      <c r="Y1" s="48" t="s">
        <v>122</v>
      </c>
      <c r="Z1" s="48" t="s">
        <v>182</v>
      </c>
      <c r="AA1" s="48" t="s">
        <v>123</v>
      </c>
      <c r="AB1" s="48"/>
      <c r="AC1" s="48"/>
      <c r="AD1" s="48"/>
      <c r="AE1" s="48"/>
      <c r="AF1" s="48"/>
      <c r="AG1" s="245" t="s">
        <v>139</v>
      </c>
      <c r="AH1" s="245" t="s">
        <v>29</v>
      </c>
      <c r="AI1" s="245" t="s">
        <v>95</v>
      </c>
      <c r="AJ1" s="245" t="s">
        <v>0</v>
      </c>
      <c r="AK1" s="245" t="s">
        <v>234</v>
      </c>
      <c r="AL1" s="245" t="s">
        <v>140</v>
      </c>
      <c r="AM1" s="245" t="s">
        <v>104</v>
      </c>
      <c r="AN1" s="245"/>
      <c r="AO1" s="245"/>
      <c r="AP1" s="245"/>
      <c r="AQ1" s="245"/>
      <c r="AR1" s="245"/>
      <c r="AS1" s="245"/>
      <c r="AT1" s="245"/>
      <c r="AU1" s="245"/>
      <c r="AV1" s="368"/>
      <c r="AW1" s="401" t="s">
        <v>111</v>
      </c>
      <c r="AX1" s="401" t="s">
        <v>112</v>
      </c>
      <c r="AY1" s="49" t="s">
        <v>25</v>
      </c>
      <c r="AZ1" s="285" t="s">
        <v>30</v>
      </c>
      <c r="BA1" s="50" t="s">
        <v>26</v>
      </c>
      <c r="BB1" s="48" t="s">
        <v>31</v>
      </c>
      <c r="BC1" s="245" t="s">
        <v>12</v>
      </c>
      <c r="BD1" s="51" t="s">
        <v>32</v>
      </c>
      <c r="BE1" s="49" t="s">
        <v>23</v>
      </c>
      <c r="BF1" s="285" t="s">
        <v>33</v>
      </c>
      <c r="BG1" s="50" t="s">
        <v>24</v>
      </c>
      <c r="BH1" s="48" t="s">
        <v>34</v>
      </c>
      <c r="BI1" s="245" t="s">
        <v>13</v>
      </c>
      <c r="BJ1" s="245" t="s">
        <v>14</v>
      </c>
      <c r="BK1" s="401" t="s">
        <v>115</v>
      </c>
      <c r="BL1" s="51" t="s">
        <v>96</v>
      </c>
    </row>
    <row r="2" spans="1:75" s="19" customFormat="1" x14ac:dyDescent="0.15">
      <c r="A2" s="20"/>
      <c r="C2" s="62" t="s">
        <v>9</v>
      </c>
      <c r="D2" s="21"/>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J2" s="19" t="s">
        <v>107</v>
      </c>
    </row>
    <row r="3" spans="1:75" x14ac:dyDescent="0.15">
      <c r="A3" s="13">
        <v>1.0000000000000001E-5</v>
      </c>
      <c r="B3" s="12">
        <f t="shared" ref="B3:B22" si="0">BL3+A3</f>
        <v>160.00001</v>
      </c>
      <c r="C3" s="64" t="s">
        <v>251</v>
      </c>
      <c r="D3" s="12" t="s">
        <v>7</v>
      </c>
      <c r="E3" s="14">
        <f>COUNTIF(G3:AV3,"&gt;1")</f>
        <v>2</v>
      </c>
      <c r="F3" s="14">
        <f>COUNTIF(BD3:BJ3,"&gt;1")</f>
        <v>2</v>
      </c>
      <c r="G3" s="42">
        <f t="shared" ref="G3:G22" si="1">IF(ISERROR(VLOOKUP($C3,Swim_A,4,FALSE)),0,(VLOOKUP($C3,Swim_A,4,FALSE)))</f>
        <v>80.000000000000014</v>
      </c>
      <c r="H3" s="42">
        <f t="shared" ref="H3:H22" si="2">IF(ISERROR(VLOOKUP($C3,Swim_B,4,FALSE)),0,(VLOOKUP($C3,Swim_B,4,FALSE)))</f>
        <v>0</v>
      </c>
      <c r="I3" s="42">
        <f t="shared" ref="I3:I22" si="3">IF(ISERROR(VLOOKUP($C3,Swim_C,4,FALSE)),0,(VLOOKUP($C3,Swim_C,4,FALSE)))</f>
        <v>0</v>
      </c>
      <c r="J3" s="42">
        <f t="shared" ref="J3:J22" si="4">IF(ISERROR(VLOOKUP($C3,Swim_D,4,FALSE)),0,(VLOOKUP($C3,Swim_D,4,FALSE)))</f>
        <v>0</v>
      </c>
      <c r="K3" s="42">
        <f t="shared" ref="K3:K22" si="5">IF(ISERROR(VLOOKUP($C3,Swim_E,4,FALSE)),0,(VLOOKUP($C3,Swim_E,4,FALSE)))</f>
        <v>0</v>
      </c>
      <c r="L3" s="284">
        <f t="shared" ref="L3:L22" si="6">IF(ISERROR(VLOOKUP($C3,Run_1,4,FALSE)),0,(VLOOKUP($C3,Run_1,4,FALSE)))</f>
        <v>80</v>
      </c>
      <c r="M3" s="284">
        <f t="shared" ref="M3:M22" si="7">IF(ISERROR(VLOOKUP($C3,Run_2,4,FALSE)),0,(VLOOKUP($C3,Run_2,4,FALSE)))</f>
        <v>0</v>
      </c>
      <c r="N3" s="284">
        <f t="shared" ref="N3:N22" si="8">IF(ISERROR(VLOOKUP($C3,Run_3,4,FALSE)),0,(VLOOKUP($C3,Run_3,4,FALSE)))</f>
        <v>0</v>
      </c>
      <c r="O3" s="284">
        <f t="shared" ref="O3:O22" si="9">IF(ISERROR(VLOOKUP($C3,Run_4,4,FALSE)),0,(VLOOKUP($C3,Run_4,4,FALSE)))</f>
        <v>0</v>
      </c>
      <c r="P3" s="284">
        <f t="shared" ref="P3:P22" si="10">IF(ISERROR(VLOOKUP($C3,Run_5,4,FALSE)),0,(VLOOKUP($C3,Run_5,4,FALSE)))</f>
        <v>0</v>
      </c>
      <c r="Q3" s="45">
        <f t="shared" ref="Q3:Q22" si="11">IF(ISERROR(VLOOKUP($C3,Bike_1,4,FALSE)),0,(VLOOKUP($C3,Bike_1,4,FALSE)))</f>
        <v>0</v>
      </c>
      <c r="R3" s="45">
        <f t="shared" ref="R3:R22" si="12">IF(ISERROR(VLOOKUP($C3,Bike_2,4,FALSE)),0,(VLOOKUP($C3,Bike_2,4,FALSE)))</f>
        <v>0</v>
      </c>
      <c r="S3" s="45">
        <f t="shared" ref="S3:S22" si="13">IF(ISERROR(VLOOKUP($C3,Bike_3,4,FALSE)),0,(VLOOKUP($C3,Bike_3,4,FALSE)))</f>
        <v>0</v>
      </c>
      <c r="T3" s="45">
        <f t="shared" ref="T3:T22" si="14">IF(ISERROR(VLOOKUP($C3,Bike_4,4,FALSE)),0,(VLOOKUP($C3,Bike_4,4,FALSE)))</f>
        <v>0</v>
      </c>
      <c r="U3" s="45">
        <f t="shared" ref="U3:U22" si="15">IF(ISERROR(VLOOKUP($C3,Bike_5,4,FALSE)),0,(VLOOKUP($C3,Bike_5,4,FALSE)))</f>
        <v>0</v>
      </c>
      <c r="V3" s="45">
        <f t="shared" ref="V3:V22" si="16">IF(ISERROR(VLOOKUP($C3,Bike_6,4,FALSE)),0,(VLOOKUP($C3,Bike_6,4,FALSE)))</f>
        <v>0</v>
      </c>
      <c r="W3" s="45">
        <f t="shared" ref="W3:W22" si="17">IF(ISERROR(VLOOKUP($C3,Bike_7,4,FALSE)),0,(VLOOKUP($C3,Bike_7,4,FALSE)))</f>
        <v>0</v>
      </c>
      <c r="X3" s="44">
        <f t="shared" ref="X3:X36" si="18">IF(ISERROR(VLOOKUP($C3,Aqua_01,4,FALSE)),0,(VLOOKUP($C3,Aqua_01,4,FALSE)))</f>
        <v>0</v>
      </c>
      <c r="Y3" s="44">
        <f t="shared" ref="Y3:Y36" si="19">IF(ISERROR(VLOOKUP($C3,Aqua_02,4,FALSE)),0,(VLOOKUP($C3,Aqua_02,4,FALSE)))</f>
        <v>0</v>
      </c>
      <c r="Z3" s="44">
        <f t="shared" ref="Z3:Z36" si="20">IF(ISERROR(VLOOKUP($C3,Aqua_03,4,FALSE)),0,(VLOOKUP($C3,Aqua_03,4,FALSE)))</f>
        <v>0</v>
      </c>
      <c r="AA3" s="44">
        <f t="shared" ref="AA3:AA22" si="21">IF(ISERROR(VLOOKUP($C3,Aqua_04,4,FALSE)),0,(VLOOKUP($C3,Aqua_04,4,FALSE)))</f>
        <v>0</v>
      </c>
      <c r="AB3" s="44">
        <f t="shared" ref="AB3:AB22" si="22">IF(ISERROR(VLOOKUP($C3,Aqua_05,4,FALSE)),0,(VLOOKUP($C3,Aqua_05,4,FALSE)))</f>
        <v>0</v>
      </c>
      <c r="AC3" s="44">
        <f t="shared" ref="AC3:AC22" si="23">IF(ISERROR(VLOOKUP($C3,Aqua_06,4,FALSE)),0,(VLOOKUP($C3,Aqua_06,4,FALSE)))</f>
        <v>0</v>
      </c>
      <c r="AD3" s="44">
        <f t="shared" ref="AD3:AD22" si="24">IF(ISERROR(VLOOKUP($C3,Aqua_07,4,FALSE)),0,(VLOOKUP($C3,Aqua_07,4,FALSE)))</f>
        <v>0</v>
      </c>
      <c r="AE3" s="44">
        <f t="shared" ref="AE3:AE22" si="25">IF(ISERROR(VLOOKUP($C3,Aqua_08,4,FALSE)),0,(VLOOKUP($C3,Aqua_08,4,FALSE)))</f>
        <v>0</v>
      </c>
      <c r="AF3" s="44">
        <f t="shared" ref="AF3:AF22" si="26">IF(ISERROR(VLOOKUP($C3,Aqua_09,4,FALSE)),0,(VLOOKUP($C3,Aqua_09,4,FALSE)))</f>
        <v>0</v>
      </c>
      <c r="AG3" s="246">
        <f t="shared" ref="AG3:AG22" si="27">IF(ISERROR(VLOOKUP($C3,Tri_01,4,FALSE)),0,(VLOOKUP($C3,Tri_01,4,FALSE)))</f>
        <v>0</v>
      </c>
      <c r="AH3" s="246">
        <f t="shared" ref="AH3:AH22" si="28">IF(ISERROR(VLOOKUP($C3,Tri_02,4,FALSE)),0,(VLOOKUP($C3,Tri_02,4,FALSE)))</f>
        <v>0</v>
      </c>
      <c r="AI3" s="246">
        <f t="shared" ref="AI3:AI22" si="29">IF(ISERROR(VLOOKUP($C3,Tri_03,4,FALSE)),0,(VLOOKUP($C3,Tri_03,4,FALSE)))</f>
        <v>0</v>
      </c>
      <c r="AJ3" s="246">
        <f t="shared" ref="AJ3:AJ22" si="30">IF(ISERROR(VLOOKUP($C3,Tri_04,4,FALSE)),0,(VLOOKUP($C3,Tri_04,4,FALSE)))</f>
        <v>0</v>
      </c>
      <c r="AK3" s="246">
        <f t="shared" ref="AK3:AK22" si="31">IF(ISERROR(VLOOKUP($C3,Tri_05,4,FALSE)),0,(VLOOKUP($C3,Tri_05,4,FALSE)))</f>
        <v>0</v>
      </c>
      <c r="AL3" s="246">
        <f t="shared" ref="AL3:AL22" si="32">IF(ISERROR(VLOOKUP($C3,Tri_06,4,FALSE)),0,(VLOOKUP($C3,Tri_06,4,FALSE)))</f>
        <v>0</v>
      </c>
      <c r="AM3" s="246">
        <f t="shared" ref="AM3:AM22" si="33">IF(ISERROR(VLOOKUP($C3,Tri_07,4,FALSE)),0,(VLOOKUP($C3,Tri_07,4,FALSE)))</f>
        <v>0</v>
      </c>
      <c r="AN3" s="246">
        <f t="shared" ref="AN3:AN22" si="34">IF(ISERROR(VLOOKUP($C3,Tri_08,4,FALSE)),0,(VLOOKUP($C3,Tri_08,4,FALSE)))</f>
        <v>0</v>
      </c>
      <c r="AO3" s="246">
        <f t="shared" ref="AO3:AO22" si="35">IF(ISERROR(VLOOKUP($C3,Tri_09,4,FALSE)),0,(VLOOKUP($C3,Tri_09,4,FALSE)))</f>
        <v>0</v>
      </c>
      <c r="AP3" s="246">
        <f t="shared" ref="AP3:AP22" si="36">IF(ISERROR(VLOOKUP($C3,Tri_10,4,FALSE)),0,(VLOOKUP($C3,Tri_10,4,FALSE)))</f>
        <v>0</v>
      </c>
      <c r="AQ3" s="246">
        <f t="shared" ref="AQ3:AQ22" si="37">IF(ISERROR(VLOOKUP($C3,Tri_11,4,FALSE)),0,(VLOOKUP($C3,Tri_11,4,FALSE)))</f>
        <v>0</v>
      </c>
      <c r="AR3" s="246">
        <f t="shared" ref="AR3:AR22" si="38">IF(ISERROR(VLOOKUP($C3,Tri_12,4,FALSE)),0,(VLOOKUP($C3,Tri_12,4,FALSE)))</f>
        <v>0</v>
      </c>
      <c r="AS3" s="246">
        <f t="shared" ref="AS3:AS22" si="39">IF(ISERROR(VLOOKUP($C3,Tri_13,4,FALSE)),0,(VLOOKUP($C3,Tri_13,4,FALSE)))</f>
        <v>0</v>
      </c>
      <c r="AT3" s="246">
        <f t="shared" ref="AT3:AT22" si="40">IF(ISERROR(VLOOKUP($C3,Tri_14,4,FALSE)),0,(VLOOKUP($C3,Tri_14,4,FALSE)))</f>
        <v>0</v>
      </c>
      <c r="AU3" s="246">
        <f t="shared" ref="AU3:AU22" si="41">IF(ISERROR(VLOOKUP($C3,Tri_15,4,FALSE)),0,(VLOOKUP($C3,Tri_15,4,FALSE)))</f>
        <v>0</v>
      </c>
      <c r="AV3" s="246">
        <f t="shared" ref="AV3:AV22" si="42">IF(ISERROR(VLOOKUP($C3,Tri_16,4,FALSE)),0,(VLOOKUP($C3,Tri_16,4,FALSE)))</f>
        <v>0</v>
      </c>
      <c r="AW3" s="402">
        <f t="shared" ref="AW3:AW22" si="43">IF(ISERROR(VLOOKUP($C3,Tri_17,4,FALSE)),0,(VLOOKUP($C3,Tri_17,4,FALSE)))</f>
        <v>0</v>
      </c>
      <c r="AX3" s="402">
        <f t="shared" ref="AX3:AX22" si="44">IF(ISERROR(VLOOKUP($C3,Tri_18,4,FALSE)),0,(VLOOKUP($C3,Tri_18,4,FALSE)))</f>
        <v>0</v>
      </c>
      <c r="AY3" s="42">
        <f t="shared" ref="AY3:AY22" si="45">LARGE(G3:K3,2)</f>
        <v>0</v>
      </c>
      <c r="AZ3" s="284">
        <f t="shared" ref="AZ3:AZ22" si="46">LARGE(L3:P3,2)</f>
        <v>0</v>
      </c>
      <c r="BA3" s="45">
        <f t="shared" ref="BA3:BA22" si="47">LARGE(Q3:W3,2)</f>
        <v>0</v>
      </c>
      <c r="BB3" s="44">
        <f t="shared" ref="BB3:BB22" si="48">LARGE(X3:AF3,2)</f>
        <v>0</v>
      </c>
      <c r="BC3" s="246">
        <f>LARGE(AG3:AV3,3)</f>
        <v>0</v>
      </c>
      <c r="BD3" s="12">
        <f>LARGE(AY3:BC3,1)</f>
        <v>0</v>
      </c>
      <c r="BE3" s="42">
        <f t="shared" ref="BE3:BE22" si="49">LARGE(G3:K3,1)</f>
        <v>80.000000000000014</v>
      </c>
      <c r="BF3" s="284">
        <f t="shared" ref="BF3:BF22" si="50">LARGE(L3:P3,1)</f>
        <v>80</v>
      </c>
      <c r="BG3" s="45">
        <f t="shared" ref="BG3:BG22" si="51">LARGE(Q3:W3,1)</f>
        <v>0</v>
      </c>
      <c r="BH3" s="44">
        <f t="shared" ref="BH3:BH22" si="52">LARGE(X3:AF3,1)</f>
        <v>0</v>
      </c>
      <c r="BI3" s="246">
        <f>LARGE(AG3:AV3,1)</f>
        <v>0</v>
      </c>
      <c r="BJ3" s="246">
        <f>LARGE(AG3:AV3,2)</f>
        <v>0</v>
      </c>
      <c r="BK3" s="402">
        <f>SUM(AW3:AX3)</f>
        <v>0</v>
      </c>
      <c r="BL3" s="6">
        <f>SUM(BD3:BK3)</f>
        <v>160</v>
      </c>
      <c r="BM3"/>
      <c r="BN3"/>
      <c r="BO3"/>
      <c r="BP3"/>
      <c r="BQ3"/>
      <c r="BR3"/>
      <c r="BS3"/>
      <c r="BT3"/>
      <c r="BU3"/>
      <c r="BV3"/>
      <c r="BW3"/>
    </row>
    <row r="4" spans="1:75" x14ac:dyDescent="0.15">
      <c r="A4" s="13">
        <v>2.0000000000000002E-5</v>
      </c>
      <c r="B4" s="12">
        <f>BL4+A4</f>
        <v>80.000020000000006</v>
      </c>
      <c r="C4" s="64" t="s">
        <v>254</v>
      </c>
      <c r="D4" s="12" t="s">
        <v>7</v>
      </c>
      <c r="E4" s="14">
        <f t="shared" ref="E4:E36" si="53">COUNTIF(G4:AV4,"&gt;1")</f>
        <v>1</v>
      </c>
      <c r="F4" s="14">
        <f t="shared" ref="F4:F36" si="54">COUNTIF(BD4:BJ4,"&gt;1")</f>
        <v>1</v>
      </c>
      <c r="G4" s="42">
        <f t="shared" si="1"/>
        <v>0</v>
      </c>
      <c r="H4" s="42">
        <f t="shared" si="2"/>
        <v>0</v>
      </c>
      <c r="I4" s="42">
        <f t="shared" si="3"/>
        <v>0</v>
      </c>
      <c r="J4" s="42">
        <f t="shared" si="4"/>
        <v>0</v>
      </c>
      <c r="K4" s="42">
        <f t="shared" si="5"/>
        <v>0</v>
      </c>
      <c r="L4" s="284">
        <f t="shared" si="6"/>
        <v>0</v>
      </c>
      <c r="M4" s="284">
        <f t="shared" si="7"/>
        <v>0</v>
      </c>
      <c r="N4" s="284">
        <f t="shared" si="8"/>
        <v>0</v>
      </c>
      <c r="O4" s="284">
        <f t="shared" si="9"/>
        <v>0</v>
      </c>
      <c r="P4" s="284">
        <f t="shared" si="10"/>
        <v>0</v>
      </c>
      <c r="Q4" s="45">
        <f t="shared" si="11"/>
        <v>0</v>
      </c>
      <c r="R4" s="45">
        <f t="shared" si="12"/>
        <v>80</v>
      </c>
      <c r="S4" s="45">
        <f t="shared" si="13"/>
        <v>0</v>
      </c>
      <c r="T4" s="45">
        <f t="shared" si="14"/>
        <v>0</v>
      </c>
      <c r="U4" s="45">
        <f t="shared" si="15"/>
        <v>0</v>
      </c>
      <c r="V4" s="45">
        <f t="shared" si="16"/>
        <v>0</v>
      </c>
      <c r="W4" s="45">
        <f t="shared" si="17"/>
        <v>0</v>
      </c>
      <c r="X4" s="44">
        <f t="shared" si="18"/>
        <v>0</v>
      </c>
      <c r="Y4" s="44">
        <f t="shared" si="19"/>
        <v>0</v>
      </c>
      <c r="Z4" s="44">
        <f t="shared" si="20"/>
        <v>0</v>
      </c>
      <c r="AA4" s="44">
        <f t="shared" si="21"/>
        <v>0</v>
      </c>
      <c r="AB4" s="44">
        <f t="shared" si="22"/>
        <v>0</v>
      </c>
      <c r="AC4" s="44">
        <f t="shared" si="23"/>
        <v>0</v>
      </c>
      <c r="AD4" s="44">
        <f t="shared" si="24"/>
        <v>0</v>
      </c>
      <c r="AE4" s="44">
        <f t="shared" si="25"/>
        <v>0</v>
      </c>
      <c r="AF4" s="44">
        <f t="shared" si="26"/>
        <v>0</v>
      </c>
      <c r="AG4" s="246">
        <f t="shared" si="27"/>
        <v>0</v>
      </c>
      <c r="AH4" s="246">
        <f t="shared" si="28"/>
        <v>0</v>
      </c>
      <c r="AI4" s="246">
        <f t="shared" si="29"/>
        <v>0</v>
      </c>
      <c r="AJ4" s="246">
        <f t="shared" si="30"/>
        <v>0</v>
      </c>
      <c r="AK4" s="246">
        <f t="shared" si="31"/>
        <v>0</v>
      </c>
      <c r="AL4" s="246">
        <f t="shared" si="32"/>
        <v>0</v>
      </c>
      <c r="AM4" s="246">
        <f t="shared" si="33"/>
        <v>0</v>
      </c>
      <c r="AN4" s="246">
        <f t="shared" si="34"/>
        <v>0</v>
      </c>
      <c r="AO4" s="246">
        <f t="shared" si="35"/>
        <v>0</v>
      </c>
      <c r="AP4" s="246">
        <f t="shared" si="36"/>
        <v>0</v>
      </c>
      <c r="AQ4" s="246">
        <f t="shared" si="37"/>
        <v>0</v>
      </c>
      <c r="AR4" s="246">
        <f t="shared" si="38"/>
        <v>0</v>
      </c>
      <c r="AS4" s="246">
        <f t="shared" si="39"/>
        <v>0</v>
      </c>
      <c r="AT4" s="246">
        <f t="shared" si="40"/>
        <v>0</v>
      </c>
      <c r="AU4" s="246">
        <f t="shared" si="41"/>
        <v>0</v>
      </c>
      <c r="AV4" s="246">
        <f t="shared" si="42"/>
        <v>0</v>
      </c>
      <c r="AW4" s="402">
        <f t="shared" si="43"/>
        <v>0</v>
      </c>
      <c r="AX4" s="402">
        <f t="shared" si="44"/>
        <v>0</v>
      </c>
      <c r="AY4" s="42">
        <f>LARGE(G4:K4,2)</f>
        <v>0</v>
      </c>
      <c r="AZ4" s="284">
        <f>LARGE(L4:P4,2)</f>
        <v>0</v>
      </c>
      <c r="BA4" s="45">
        <f>LARGE(Q4:W4,2)</f>
        <v>0</v>
      </c>
      <c r="BB4" s="44">
        <f>LARGE(X4:AF4,2)</f>
        <v>0</v>
      </c>
      <c r="BC4" s="246">
        <f t="shared" ref="BC4:BC36" si="55">LARGE(AG4:AV4,3)</f>
        <v>0</v>
      </c>
      <c r="BD4" s="12">
        <f>LARGE(AY4:BC4,1)</f>
        <v>0</v>
      </c>
      <c r="BE4" s="42">
        <f>LARGE(G4:K4,1)</f>
        <v>0</v>
      </c>
      <c r="BF4" s="284">
        <f>LARGE(L4:P4,1)</f>
        <v>0</v>
      </c>
      <c r="BG4" s="45">
        <f>LARGE(Q4:W4,1)</f>
        <v>80</v>
      </c>
      <c r="BH4" s="44">
        <f>LARGE(X4:AF4,1)</f>
        <v>0</v>
      </c>
      <c r="BI4" s="246">
        <f t="shared" ref="BI4:BI36" si="56">LARGE(AG4:AV4,1)</f>
        <v>0</v>
      </c>
      <c r="BJ4" s="246">
        <f t="shared" ref="BJ4:BJ36" si="57">LARGE(AG4:AV4,2)</f>
        <v>0</v>
      </c>
      <c r="BK4" s="402">
        <f t="shared" ref="BK4:BK36" si="58">SUM(AW4:AX4)</f>
        <v>0</v>
      </c>
      <c r="BL4" s="6">
        <f t="shared" ref="BL4:BL36" si="59">SUM(BD4:BK4)</f>
        <v>80</v>
      </c>
      <c r="BM4"/>
      <c r="BN4"/>
      <c r="BO4"/>
      <c r="BP4"/>
      <c r="BQ4"/>
      <c r="BR4"/>
      <c r="BS4"/>
      <c r="BT4"/>
      <c r="BU4"/>
      <c r="BV4"/>
      <c r="BW4"/>
    </row>
    <row r="5" spans="1:75" x14ac:dyDescent="0.15">
      <c r="A5" s="13">
        <v>3.0000000000000001E-5</v>
      </c>
      <c r="B5" s="12">
        <f>BL5+A5</f>
        <v>3.0000000000000001E-5</v>
      </c>
      <c r="C5" s="64"/>
      <c r="D5" s="12" t="s">
        <v>7</v>
      </c>
      <c r="E5" s="14">
        <f t="shared" si="53"/>
        <v>0</v>
      </c>
      <c r="F5" s="14">
        <f t="shared" si="54"/>
        <v>0</v>
      </c>
      <c r="G5" s="42">
        <f t="shared" si="1"/>
        <v>0</v>
      </c>
      <c r="H5" s="42">
        <f t="shared" si="2"/>
        <v>0</v>
      </c>
      <c r="I5" s="42">
        <f t="shared" si="3"/>
        <v>0</v>
      </c>
      <c r="J5" s="42">
        <f t="shared" si="4"/>
        <v>0</v>
      </c>
      <c r="K5" s="42">
        <f t="shared" si="5"/>
        <v>0</v>
      </c>
      <c r="L5" s="284">
        <f t="shared" si="6"/>
        <v>0</v>
      </c>
      <c r="M5" s="284">
        <f t="shared" si="7"/>
        <v>0</v>
      </c>
      <c r="N5" s="284">
        <f t="shared" si="8"/>
        <v>0</v>
      </c>
      <c r="O5" s="284">
        <f t="shared" si="9"/>
        <v>0</v>
      </c>
      <c r="P5" s="284">
        <f t="shared" si="10"/>
        <v>0</v>
      </c>
      <c r="Q5" s="45">
        <f t="shared" si="11"/>
        <v>0</v>
      </c>
      <c r="R5" s="45">
        <f t="shared" si="12"/>
        <v>0</v>
      </c>
      <c r="S5" s="45">
        <f t="shared" si="13"/>
        <v>0</v>
      </c>
      <c r="T5" s="45">
        <f t="shared" si="14"/>
        <v>0</v>
      </c>
      <c r="U5" s="45">
        <f t="shared" si="15"/>
        <v>0</v>
      </c>
      <c r="V5" s="45">
        <f t="shared" si="16"/>
        <v>0</v>
      </c>
      <c r="W5" s="45">
        <f t="shared" si="17"/>
        <v>0</v>
      </c>
      <c r="X5" s="44">
        <f t="shared" si="18"/>
        <v>0</v>
      </c>
      <c r="Y5" s="44">
        <f t="shared" si="19"/>
        <v>0</v>
      </c>
      <c r="Z5" s="44">
        <f t="shared" si="20"/>
        <v>0</v>
      </c>
      <c r="AA5" s="44">
        <f t="shared" si="21"/>
        <v>0</v>
      </c>
      <c r="AB5" s="44">
        <f t="shared" si="22"/>
        <v>0</v>
      </c>
      <c r="AC5" s="44">
        <f t="shared" si="23"/>
        <v>0</v>
      </c>
      <c r="AD5" s="44">
        <f t="shared" si="24"/>
        <v>0</v>
      </c>
      <c r="AE5" s="44">
        <f t="shared" si="25"/>
        <v>0</v>
      </c>
      <c r="AF5" s="44">
        <f t="shared" si="26"/>
        <v>0</v>
      </c>
      <c r="AG5" s="246">
        <f t="shared" si="27"/>
        <v>0</v>
      </c>
      <c r="AH5" s="246">
        <f t="shared" si="28"/>
        <v>0</v>
      </c>
      <c r="AI5" s="246">
        <f t="shared" si="29"/>
        <v>0</v>
      </c>
      <c r="AJ5" s="246">
        <f t="shared" si="30"/>
        <v>0</v>
      </c>
      <c r="AK5" s="246">
        <f t="shared" si="31"/>
        <v>0</v>
      </c>
      <c r="AL5" s="246">
        <f t="shared" si="32"/>
        <v>0</v>
      </c>
      <c r="AM5" s="246">
        <f t="shared" si="33"/>
        <v>0</v>
      </c>
      <c r="AN5" s="246">
        <f t="shared" si="34"/>
        <v>0</v>
      </c>
      <c r="AO5" s="246">
        <f t="shared" si="35"/>
        <v>0</v>
      </c>
      <c r="AP5" s="246">
        <f t="shared" si="36"/>
        <v>0</v>
      </c>
      <c r="AQ5" s="246">
        <f t="shared" si="37"/>
        <v>0</v>
      </c>
      <c r="AR5" s="246">
        <f t="shared" si="38"/>
        <v>0</v>
      </c>
      <c r="AS5" s="246">
        <f t="shared" si="39"/>
        <v>0</v>
      </c>
      <c r="AT5" s="246">
        <f t="shared" si="40"/>
        <v>0</v>
      </c>
      <c r="AU5" s="246">
        <f t="shared" si="41"/>
        <v>0</v>
      </c>
      <c r="AV5" s="246">
        <f t="shared" si="42"/>
        <v>0</v>
      </c>
      <c r="AW5" s="402">
        <f t="shared" si="43"/>
        <v>0</v>
      </c>
      <c r="AX5" s="402">
        <f t="shared" si="44"/>
        <v>0</v>
      </c>
      <c r="AY5" s="42">
        <f>LARGE(G5:K5,2)</f>
        <v>0</v>
      </c>
      <c r="AZ5" s="284">
        <f>LARGE(L5:P5,2)</f>
        <v>0</v>
      </c>
      <c r="BA5" s="45">
        <f>LARGE(Q5:W5,2)</f>
        <v>0</v>
      </c>
      <c r="BB5" s="44">
        <f>LARGE(X5:AF5,2)</f>
        <v>0</v>
      </c>
      <c r="BC5" s="246">
        <f t="shared" si="55"/>
        <v>0</v>
      </c>
      <c r="BD5" s="12">
        <f>LARGE(AY5:BC5,1)</f>
        <v>0</v>
      </c>
      <c r="BE5" s="42">
        <f>LARGE(G5:K5,1)</f>
        <v>0</v>
      </c>
      <c r="BF5" s="284">
        <f>LARGE(L5:P5,1)</f>
        <v>0</v>
      </c>
      <c r="BG5" s="45">
        <f>LARGE(Q5:W5,1)</f>
        <v>0</v>
      </c>
      <c r="BH5" s="44">
        <f>LARGE(X5:AF5,1)</f>
        <v>0</v>
      </c>
      <c r="BI5" s="246">
        <f t="shared" si="56"/>
        <v>0</v>
      </c>
      <c r="BJ5" s="246">
        <f t="shared" si="57"/>
        <v>0</v>
      </c>
      <c r="BK5" s="402">
        <f t="shared" si="58"/>
        <v>0</v>
      </c>
      <c r="BL5" s="6">
        <f t="shared" si="59"/>
        <v>0</v>
      </c>
      <c r="BM5"/>
      <c r="BN5"/>
      <c r="BO5"/>
      <c r="BP5"/>
      <c r="BQ5"/>
      <c r="BR5"/>
      <c r="BS5"/>
      <c r="BT5"/>
      <c r="BU5"/>
      <c r="BV5"/>
      <c r="BW5"/>
    </row>
    <row r="6" spans="1:75" x14ac:dyDescent="0.15">
      <c r="A6" s="13">
        <v>4.0000000000000003E-5</v>
      </c>
      <c r="B6" s="12">
        <f t="shared" si="0"/>
        <v>4.0000000000000003E-5</v>
      </c>
      <c r="C6" s="63"/>
      <c r="D6" s="12" t="s">
        <v>7</v>
      </c>
      <c r="E6" s="14">
        <f t="shared" si="53"/>
        <v>0</v>
      </c>
      <c r="F6" s="14">
        <f t="shared" si="54"/>
        <v>0</v>
      </c>
      <c r="G6" s="42">
        <f t="shared" ref="G6:G15" si="60">IF(ISERROR(VLOOKUP($C6,Swim_A,4,FALSE)),0,(VLOOKUP($C6,Swim_A,4,FALSE)))</f>
        <v>0</v>
      </c>
      <c r="H6" s="42">
        <f t="shared" ref="H6:H15" si="61">IF(ISERROR(VLOOKUP($C6,Swim_B,4,FALSE)),0,(VLOOKUP($C6,Swim_B,4,FALSE)))</f>
        <v>0</v>
      </c>
      <c r="I6" s="42">
        <f t="shared" ref="I6:I15" si="62">IF(ISERROR(VLOOKUP($C6,Swim_C,4,FALSE)),0,(VLOOKUP($C6,Swim_C,4,FALSE)))</f>
        <v>0</v>
      </c>
      <c r="J6" s="42">
        <f t="shared" si="4"/>
        <v>0</v>
      </c>
      <c r="K6" s="42">
        <f t="shared" si="5"/>
        <v>0</v>
      </c>
      <c r="L6" s="284">
        <f t="shared" ref="L6:L15" si="63">IF(ISERROR(VLOOKUP($C6,Run_1,4,FALSE)),0,(VLOOKUP($C6,Run_1,4,FALSE)))</f>
        <v>0</v>
      </c>
      <c r="M6" s="284">
        <f t="shared" ref="M6:M15" si="64">IF(ISERROR(VLOOKUP($C6,Run_2,4,FALSE)),0,(VLOOKUP($C6,Run_2,4,FALSE)))</f>
        <v>0</v>
      </c>
      <c r="N6" s="284">
        <f t="shared" ref="N6:N15" si="65">IF(ISERROR(VLOOKUP($C6,Run_3,4,FALSE)),0,(VLOOKUP($C6,Run_3,4,FALSE)))</f>
        <v>0</v>
      </c>
      <c r="O6" s="284">
        <f t="shared" ref="O6:O15" si="66">IF(ISERROR(VLOOKUP($C6,Run_4,4,FALSE)),0,(VLOOKUP($C6,Run_4,4,FALSE)))</f>
        <v>0</v>
      </c>
      <c r="P6" s="284">
        <f t="shared" ref="P6:P15" si="67">IF(ISERROR(VLOOKUP($C6,Run_5,4,FALSE)),0,(VLOOKUP($C6,Run_5,4,FALSE)))</f>
        <v>0</v>
      </c>
      <c r="Q6" s="45">
        <f t="shared" ref="Q6:Q15" si="68">IF(ISERROR(VLOOKUP($C6,Bike_1,4,FALSE)),0,(VLOOKUP($C6,Bike_1,4,FALSE)))</f>
        <v>0</v>
      </c>
      <c r="R6" s="45">
        <f t="shared" ref="R6:R15" si="69">IF(ISERROR(VLOOKUP($C6,Bike_2,4,FALSE)),0,(VLOOKUP($C6,Bike_2,4,FALSE)))</f>
        <v>0</v>
      </c>
      <c r="S6" s="45">
        <f t="shared" ref="S6:S15" si="70">IF(ISERROR(VLOOKUP($C6,Bike_3,4,FALSE)),0,(VLOOKUP($C6,Bike_3,4,FALSE)))</f>
        <v>0</v>
      </c>
      <c r="T6" s="45">
        <f t="shared" ref="T6:T15" si="71">IF(ISERROR(VLOOKUP($C6,Bike_4,4,FALSE)),0,(VLOOKUP($C6,Bike_4,4,FALSE)))</f>
        <v>0</v>
      </c>
      <c r="U6" s="45">
        <f t="shared" ref="U6:U15" si="72">IF(ISERROR(VLOOKUP($C6,Bike_5,4,FALSE)),0,(VLOOKUP($C6,Bike_5,4,FALSE)))</f>
        <v>0</v>
      </c>
      <c r="V6" s="45">
        <f t="shared" ref="V6:V15" si="73">IF(ISERROR(VLOOKUP($C6,Bike_6,4,FALSE)),0,(VLOOKUP($C6,Bike_6,4,FALSE)))</f>
        <v>0</v>
      </c>
      <c r="W6" s="45">
        <f t="shared" ref="W6:W15" si="74">IF(ISERROR(VLOOKUP($C6,Bike_7,4,FALSE)),0,(VLOOKUP($C6,Bike_7,4,FALSE)))</f>
        <v>0</v>
      </c>
      <c r="X6" s="44">
        <f t="shared" ref="X6:X15" si="75">IF(ISERROR(VLOOKUP($C6,Aqua_01,4,FALSE)),0,(VLOOKUP($C6,Aqua_01,4,FALSE)))</f>
        <v>0</v>
      </c>
      <c r="Y6" s="44">
        <f t="shared" ref="Y6:Y15" si="76">IF(ISERROR(VLOOKUP($C6,Aqua_02,4,FALSE)),0,(VLOOKUP($C6,Aqua_02,4,FALSE)))</f>
        <v>0</v>
      </c>
      <c r="Z6" s="44">
        <f t="shared" ref="Z6:Z15" si="77">IF(ISERROR(VLOOKUP($C6,Aqua_03,4,FALSE)),0,(VLOOKUP($C6,Aqua_03,4,FALSE)))</f>
        <v>0</v>
      </c>
      <c r="AA6" s="44">
        <f t="shared" ref="AA6:AA15" si="78">IF(ISERROR(VLOOKUP($C6,Aqua_04,4,FALSE)),0,(VLOOKUP($C6,Aqua_04,4,FALSE)))</f>
        <v>0</v>
      </c>
      <c r="AB6" s="44">
        <f t="shared" ref="AB6:AB15" si="79">IF(ISERROR(VLOOKUP($C6,Aqua_05,4,FALSE)),0,(VLOOKUP($C6,Aqua_05,4,FALSE)))</f>
        <v>0</v>
      </c>
      <c r="AC6" s="44">
        <f t="shared" ref="AC6:AC15" si="80">IF(ISERROR(VLOOKUP($C6,Aqua_06,4,FALSE)),0,(VLOOKUP($C6,Aqua_06,4,FALSE)))</f>
        <v>0</v>
      </c>
      <c r="AD6" s="44">
        <f t="shared" si="24"/>
        <v>0</v>
      </c>
      <c r="AE6" s="44">
        <f t="shared" si="25"/>
        <v>0</v>
      </c>
      <c r="AF6" s="44">
        <f t="shared" si="26"/>
        <v>0</v>
      </c>
      <c r="AG6" s="246">
        <f t="shared" ref="AG6:AG15" si="81">IF(ISERROR(VLOOKUP($C6,Tri_01,4,FALSE)),0,(VLOOKUP($C6,Tri_01,4,FALSE)))</f>
        <v>0</v>
      </c>
      <c r="AH6" s="246">
        <f t="shared" ref="AH6:AH15" si="82">IF(ISERROR(VLOOKUP($C6,Tri_02,4,FALSE)),0,(VLOOKUP($C6,Tri_02,4,FALSE)))</f>
        <v>0</v>
      </c>
      <c r="AI6" s="246">
        <f t="shared" ref="AI6:AI15" si="83">IF(ISERROR(VLOOKUP($C6,Tri_03,4,FALSE)),0,(VLOOKUP($C6,Tri_03,4,FALSE)))</f>
        <v>0</v>
      </c>
      <c r="AJ6" s="246">
        <f t="shared" ref="AJ6:AJ15" si="84">IF(ISERROR(VLOOKUP($C6,Tri_04,4,FALSE)),0,(VLOOKUP($C6,Tri_04,4,FALSE)))</f>
        <v>0</v>
      </c>
      <c r="AK6" s="246">
        <f t="shared" ref="AK6:AK15" si="85">IF(ISERROR(VLOOKUP($C6,Tri_05,4,FALSE)),0,(VLOOKUP($C6,Tri_05,4,FALSE)))</f>
        <v>0</v>
      </c>
      <c r="AL6" s="246">
        <f t="shared" ref="AL6:AL15" si="86">IF(ISERROR(VLOOKUP($C6,Tri_06,4,FALSE)),0,(VLOOKUP($C6,Tri_06,4,FALSE)))</f>
        <v>0</v>
      </c>
      <c r="AM6" s="246">
        <f t="shared" ref="AM6:AM15" si="87">IF(ISERROR(VLOOKUP($C6,Tri_07,4,FALSE)),0,(VLOOKUP($C6,Tri_07,4,FALSE)))</f>
        <v>0</v>
      </c>
      <c r="AN6" s="246">
        <f t="shared" ref="AN6:AN15" si="88">IF(ISERROR(VLOOKUP($C6,Tri_08,4,FALSE)),0,(VLOOKUP($C6,Tri_08,4,FALSE)))</f>
        <v>0</v>
      </c>
      <c r="AO6" s="246">
        <f t="shared" ref="AO6:AO15" si="89">IF(ISERROR(VLOOKUP($C6,Tri_09,4,FALSE)),0,(VLOOKUP($C6,Tri_09,4,FALSE)))</f>
        <v>0</v>
      </c>
      <c r="AP6" s="246">
        <f t="shared" ref="AP6:AP15" si="90">IF(ISERROR(VLOOKUP($C6,Tri_10,4,FALSE)),0,(VLOOKUP($C6,Tri_10,4,FALSE)))</f>
        <v>0</v>
      </c>
      <c r="AQ6" s="246">
        <f t="shared" ref="AQ6:AQ15" si="91">IF(ISERROR(VLOOKUP($C6,Tri_11,4,FALSE)),0,(VLOOKUP($C6,Tri_11,4,FALSE)))</f>
        <v>0</v>
      </c>
      <c r="AR6" s="246">
        <f t="shared" ref="AR6:AR15" si="92">IF(ISERROR(VLOOKUP($C6,Tri_12,4,FALSE)),0,(VLOOKUP($C6,Tri_12,4,FALSE)))</f>
        <v>0</v>
      </c>
      <c r="AS6" s="246">
        <f t="shared" ref="AS6:AS15" si="93">IF(ISERROR(VLOOKUP($C6,Tri_13,4,FALSE)),0,(VLOOKUP($C6,Tri_13,4,FALSE)))</f>
        <v>0</v>
      </c>
      <c r="AT6" s="246">
        <f t="shared" ref="AT6:AT15" si="94">IF(ISERROR(VLOOKUP($C6,Tri_14,4,FALSE)),0,(VLOOKUP($C6,Tri_14,4,FALSE)))</f>
        <v>0</v>
      </c>
      <c r="AU6" s="246">
        <f t="shared" ref="AU6:AU15" si="95">IF(ISERROR(VLOOKUP($C6,Tri_15,4,FALSE)),0,(VLOOKUP($C6,Tri_15,4,FALSE)))</f>
        <v>0</v>
      </c>
      <c r="AV6" s="246">
        <f t="shared" si="42"/>
        <v>0</v>
      </c>
      <c r="AW6" s="402">
        <f t="shared" si="43"/>
        <v>0</v>
      </c>
      <c r="AX6" s="402">
        <f t="shared" si="44"/>
        <v>0</v>
      </c>
      <c r="AY6" s="42">
        <f t="shared" si="45"/>
        <v>0</v>
      </c>
      <c r="AZ6" s="284">
        <f t="shared" si="46"/>
        <v>0</v>
      </c>
      <c r="BA6" s="45">
        <f t="shared" si="47"/>
        <v>0</v>
      </c>
      <c r="BB6" s="44">
        <f t="shared" si="48"/>
        <v>0</v>
      </c>
      <c r="BC6" s="246">
        <f t="shared" si="55"/>
        <v>0</v>
      </c>
      <c r="BD6" s="12">
        <f>LARGE(AY6:BC6,1)</f>
        <v>0</v>
      </c>
      <c r="BE6" s="42">
        <f t="shared" si="49"/>
        <v>0</v>
      </c>
      <c r="BF6" s="284">
        <f t="shared" si="50"/>
        <v>0</v>
      </c>
      <c r="BG6" s="45">
        <f t="shared" si="51"/>
        <v>0</v>
      </c>
      <c r="BH6" s="44">
        <f t="shared" si="52"/>
        <v>0</v>
      </c>
      <c r="BI6" s="246">
        <f t="shared" si="56"/>
        <v>0</v>
      </c>
      <c r="BJ6" s="246">
        <f t="shared" si="57"/>
        <v>0</v>
      </c>
      <c r="BK6" s="402">
        <f t="shared" si="58"/>
        <v>0</v>
      </c>
      <c r="BL6" s="6">
        <f t="shared" si="59"/>
        <v>0</v>
      </c>
      <c r="BM6"/>
      <c r="BN6"/>
      <c r="BO6"/>
      <c r="BP6"/>
      <c r="BQ6"/>
      <c r="BR6"/>
      <c r="BS6"/>
      <c r="BT6"/>
      <c r="BU6"/>
      <c r="BV6"/>
      <c r="BW6"/>
    </row>
    <row r="7" spans="1:75" x14ac:dyDescent="0.15">
      <c r="A7" s="13">
        <v>5.0000000000000002E-5</v>
      </c>
      <c r="B7" s="12">
        <f t="shared" si="0"/>
        <v>5.0000000000000002E-5</v>
      </c>
      <c r="C7" s="63"/>
      <c r="D7" s="12" t="s">
        <v>7</v>
      </c>
      <c r="E7" s="14">
        <f t="shared" si="53"/>
        <v>0</v>
      </c>
      <c r="F7" s="14">
        <f t="shared" si="54"/>
        <v>0</v>
      </c>
      <c r="G7" s="42">
        <f t="shared" si="60"/>
        <v>0</v>
      </c>
      <c r="H7" s="42">
        <f t="shared" si="61"/>
        <v>0</v>
      </c>
      <c r="I7" s="42">
        <f t="shared" si="62"/>
        <v>0</v>
      </c>
      <c r="J7" s="42">
        <f t="shared" si="4"/>
        <v>0</v>
      </c>
      <c r="K7" s="42">
        <f t="shared" si="5"/>
        <v>0</v>
      </c>
      <c r="L7" s="284">
        <f t="shared" si="63"/>
        <v>0</v>
      </c>
      <c r="M7" s="284">
        <f t="shared" si="64"/>
        <v>0</v>
      </c>
      <c r="N7" s="284">
        <f t="shared" si="65"/>
        <v>0</v>
      </c>
      <c r="O7" s="284">
        <f t="shared" si="66"/>
        <v>0</v>
      </c>
      <c r="P7" s="284">
        <f t="shared" si="67"/>
        <v>0</v>
      </c>
      <c r="Q7" s="45">
        <f t="shared" si="68"/>
        <v>0</v>
      </c>
      <c r="R7" s="45">
        <f t="shared" si="69"/>
        <v>0</v>
      </c>
      <c r="S7" s="45">
        <f t="shared" si="70"/>
        <v>0</v>
      </c>
      <c r="T7" s="45">
        <f t="shared" si="71"/>
        <v>0</v>
      </c>
      <c r="U7" s="45">
        <f t="shared" si="72"/>
        <v>0</v>
      </c>
      <c r="V7" s="45">
        <f t="shared" si="73"/>
        <v>0</v>
      </c>
      <c r="W7" s="45">
        <f t="shared" si="74"/>
        <v>0</v>
      </c>
      <c r="X7" s="44">
        <f t="shared" si="75"/>
        <v>0</v>
      </c>
      <c r="Y7" s="44">
        <f t="shared" si="76"/>
        <v>0</v>
      </c>
      <c r="Z7" s="44">
        <f t="shared" si="77"/>
        <v>0</v>
      </c>
      <c r="AA7" s="44">
        <f t="shared" si="78"/>
        <v>0</v>
      </c>
      <c r="AB7" s="44">
        <f t="shared" si="79"/>
        <v>0</v>
      </c>
      <c r="AC7" s="44">
        <f t="shared" si="80"/>
        <v>0</v>
      </c>
      <c r="AD7" s="44">
        <f t="shared" si="24"/>
        <v>0</v>
      </c>
      <c r="AE7" s="44">
        <f t="shared" si="25"/>
        <v>0</v>
      </c>
      <c r="AF7" s="44">
        <f t="shared" si="26"/>
        <v>0</v>
      </c>
      <c r="AG7" s="246">
        <f t="shared" si="81"/>
        <v>0</v>
      </c>
      <c r="AH7" s="246">
        <f t="shared" si="82"/>
        <v>0</v>
      </c>
      <c r="AI7" s="246">
        <f t="shared" si="83"/>
        <v>0</v>
      </c>
      <c r="AJ7" s="246">
        <f t="shared" si="84"/>
        <v>0</v>
      </c>
      <c r="AK7" s="246">
        <f t="shared" si="85"/>
        <v>0</v>
      </c>
      <c r="AL7" s="246">
        <f t="shared" si="86"/>
        <v>0</v>
      </c>
      <c r="AM7" s="246">
        <f t="shared" si="87"/>
        <v>0</v>
      </c>
      <c r="AN7" s="246">
        <f t="shared" si="88"/>
        <v>0</v>
      </c>
      <c r="AO7" s="246">
        <f t="shared" si="89"/>
        <v>0</v>
      </c>
      <c r="AP7" s="246">
        <f t="shared" si="90"/>
        <v>0</v>
      </c>
      <c r="AQ7" s="246">
        <f t="shared" si="91"/>
        <v>0</v>
      </c>
      <c r="AR7" s="246">
        <f t="shared" si="92"/>
        <v>0</v>
      </c>
      <c r="AS7" s="246">
        <f t="shared" si="93"/>
        <v>0</v>
      </c>
      <c r="AT7" s="246">
        <f t="shared" si="94"/>
        <v>0</v>
      </c>
      <c r="AU7" s="246">
        <f t="shared" si="95"/>
        <v>0</v>
      </c>
      <c r="AV7" s="246">
        <f t="shared" si="42"/>
        <v>0</v>
      </c>
      <c r="AW7" s="402">
        <f t="shared" si="43"/>
        <v>0</v>
      </c>
      <c r="AX7" s="402">
        <f t="shared" si="44"/>
        <v>0</v>
      </c>
      <c r="AY7" s="42">
        <f t="shared" si="45"/>
        <v>0</v>
      </c>
      <c r="AZ7" s="284">
        <f t="shared" si="46"/>
        <v>0</v>
      </c>
      <c r="BA7" s="45">
        <f t="shared" si="47"/>
        <v>0</v>
      </c>
      <c r="BB7" s="44">
        <f t="shared" si="48"/>
        <v>0</v>
      </c>
      <c r="BC7" s="246">
        <f t="shared" si="55"/>
        <v>0</v>
      </c>
      <c r="BD7" s="12">
        <f t="shared" ref="BD7:BD21" si="96">LARGE(AY7:BC7,1)</f>
        <v>0</v>
      </c>
      <c r="BE7" s="42">
        <f t="shared" si="49"/>
        <v>0</v>
      </c>
      <c r="BF7" s="284">
        <f t="shared" si="50"/>
        <v>0</v>
      </c>
      <c r="BG7" s="45">
        <f t="shared" si="51"/>
        <v>0</v>
      </c>
      <c r="BH7" s="44">
        <f t="shared" si="52"/>
        <v>0</v>
      </c>
      <c r="BI7" s="246">
        <f t="shared" si="56"/>
        <v>0</v>
      </c>
      <c r="BJ7" s="246">
        <f t="shared" si="57"/>
        <v>0</v>
      </c>
      <c r="BK7" s="402">
        <f t="shared" si="58"/>
        <v>0</v>
      </c>
      <c r="BL7" s="6">
        <f t="shared" si="59"/>
        <v>0</v>
      </c>
      <c r="BM7"/>
      <c r="BN7"/>
      <c r="BO7"/>
      <c r="BP7"/>
      <c r="BQ7"/>
      <c r="BR7"/>
      <c r="BS7"/>
      <c r="BT7"/>
      <c r="BU7"/>
      <c r="BV7"/>
      <c r="BW7"/>
    </row>
    <row r="8" spans="1:75" x14ac:dyDescent="0.15">
      <c r="A8" s="13">
        <v>6.0000000000000002E-5</v>
      </c>
      <c r="B8" s="12">
        <f t="shared" si="0"/>
        <v>6.0000000000000002E-5</v>
      </c>
      <c r="C8" s="63"/>
      <c r="D8" s="12" t="s">
        <v>7</v>
      </c>
      <c r="E8" s="14">
        <f t="shared" si="53"/>
        <v>0</v>
      </c>
      <c r="F8" s="14">
        <f t="shared" si="54"/>
        <v>0</v>
      </c>
      <c r="G8" s="42">
        <f t="shared" si="60"/>
        <v>0</v>
      </c>
      <c r="H8" s="42">
        <f t="shared" si="61"/>
        <v>0</v>
      </c>
      <c r="I8" s="42">
        <f t="shared" si="62"/>
        <v>0</v>
      </c>
      <c r="J8" s="42">
        <f t="shared" si="4"/>
        <v>0</v>
      </c>
      <c r="K8" s="42">
        <f t="shared" si="5"/>
        <v>0</v>
      </c>
      <c r="L8" s="284">
        <f t="shared" si="63"/>
        <v>0</v>
      </c>
      <c r="M8" s="284">
        <f t="shared" si="64"/>
        <v>0</v>
      </c>
      <c r="N8" s="284">
        <f t="shared" si="65"/>
        <v>0</v>
      </c>
      <c r="O8" s="284">
        <f t="shared" si="66"/>
        <v>0</v>
      </c>
      <c r="P8" s="284">
        <f t="shared" si="67"/>
        <v>0</v>
      </c>
      <c r="Q8" s="45">
        <f t="shared" si="68"/>
        <v>0</v>
      </c>
      <c r="R8" s="45">
        <f t="shared" si="69"/>
        <v>0</v>
      </c>
      <c r="S8" s="45">
        <f t="shared" si="70"/>
        <v>0</v>
      </c>
      <c r="T8" s="45">
        <f t="shared" si="71"/>
        <v>0</v>
      </c>
      <c r="U8" s="45">
        <f t="shared" si="72"/>
        <v>0</v>
      </c>
      <c r="V8" s="45">
        <f t="shared" si="73"/>
        <v>0</v>
      </c>
      <c r="W8" s="45">
        <f t="shared" si="74"/>
        <v>0</v>
      </c>
      <c r="X8" s="44">
        <f t="shared" si="75"/>
        <v>0</v>
      </c>
      <c r="Y8" s="44">
        <f t="shared" si="76"/>
        <v>0</v>
      </c>
      <c r="Z8" s="44">
        <f t="shared" si="77"/>
        <v>0</v>
      </c>
      <c r="AA8" s="44">
        <f t="shared" si="78"/>
        <v>0</v>
      </c>
      <c r="AB8" s="44">
        <f t="shared" si="79"/>
        <v>0</v>
      </c>
      <c r="AC8" s="44">
        <f t="shared" si="80"/>
        <v>0</v>
      </c>
      <c r="AD8" s="44">
        <f t="shared" si="24"/>
        <v>0</v>
      </c>
      <c r="AE8" s="44">
        <f t="shared" si="25"/>
        <v>0</v>
      </c>
      <c r="AF8" s="44">
        <f t="shared" si="26"/>
        <v>0</v>
      </c>
      <c r="AG8" s="246">
        <f t="shared" si="81"/>
        <v>0</v>
      </c>
      <c r="AH8" s="246">
        <f t="shared" si="82"/>
        <v>0</v>
      </c>
      <c r="AI8" s="246">
        <f t="shared" si="83"/>
        <v>0</v>
      </c>
      <c r="AJ8" s="246">
        <f t="shared" si="84"/>
        <v>0</v>
      </c>
      <c r="AK8" s="246">
        <f t="shared" si="85"/>
        <v>0</v>
      </c>
      <c r="AL8" s="246">
        <f t="shared" si="86"/>
        <v>0</v>
      </c>
      <c r="AM8" s="246">
        <f t="shared" si="87"/>
        <v>0</v>
      </c>
      <c r="AN8" s="246">
        <f t="shared" si="88"/>
        <v>0</v>
      </c>
      <c r="AO8" s="246">
        <f t="shared" si="89"/>
        <v>0</v>
      </c>
      <c r="AP8" s="246">
        <f t="shared" si="90"/>
        <v>0</v>
      </c>
      <c r="AQ8" s="246">
        <f t="shared" si="91"/>
        <v>0</v>
      </c>
      <c r="AR8" s="246">
        <f t="shared" si="92"/>
        <v>0</v>
      </c>
      <c r="AS8" s="246">
        <f t="shared" si="93"/>
        <v>0</v>
      </c>
      <c r="AT8" s="246">
        <f t="shared" si="94"/>
        <v>0</v>
      </c>
      <c r="AU8" s="246">
        <f t="shared" si="95"/>
        <v>0</v>
      </c>
      <c r="AV8" s="246">
        <f t="shared" si="42"/>
        <v>0</v>
      </c>
      <c r="AW8" s="402">
        <f t="shared" si="43"/>
        <v>0</v>
      </c>
      <c r="AX8" s="402">
        <f t="shared" si="44"/>
        <v>0</v>
      </c>
      <c r="AY8" s="42">
        <f t="shared" si="45"/>
        <v>0</v>
      </c>
      <c r="AZ8" s="284">
        <f t="shared" si="46"/>
        <v>0</v>
      </c>
      <c r="BA8" s="45">
        <f t="shared" si="47"/>
        <v>0</v>
      </c>
      <c r="BB8" s="44">
        <f t="shared" si="48"/>
        <v>0</v>
      </c>
      <c r="BC8" s="246">
        <f t="shared" si="55"/>
        <v>0</v>
      </c>
      <c r="BD8" s="12">
        <f t="shared" si="96"/>
        <v>0</v>
      </c>
      <c r="BE8" s="42">
        <f t="shared" si="49"/>
        <v>0</v>
      </c>
      <c r="BF8" s="284">
        <f t="shared" si="50"/>
        <v>0</v>
      </c>
      <c r="BG8" s="45">
        <f t="shared" si="51"/>
        <v>0</v>
      </c>
      <c r="BH8" s="44">
        <f t="shared" si="52"/>
        <v>0</v>
      </c>
      <c r="BI8" s="246">
        <f t="shared" si="56"/>
        <v>0</v>
      </c>
      <c r="BJ8" s="246">
        <f t="shared" si="57"/>
        <v>0</v>
      </c>
      <c r="BK8" s="402">
        <f t="shared" si="58"/>
        <v>0</v>
      </c>
      <c r="BL8" s="6">
        <f t="shared" si="59"/>
        <v>0</v>
      </c>
      <c r="BM8"/>
      <c r="BN8"/>
      <c r="BO8"/>
      <c r="BP8"/>
      <c r="BQ8"/>
      <c r="BR8"/>
      <c r="BS8"/>
      <c r="BT8"/>
      <c r="BU8"/>
      <c r="BV8"/>
      <c r="BW8"/>
    </row>
    <row r="9" spans="1:75" x14ac:dyDescent="0.15">
      <c r="A9" s="13">
        <v>6.9999999999999994E-5</v>
      </c>
      <c r="B9" s="12">
        <f t="shared" si="0"/>
        <v>6.9999999999999994E-5</v>
      </c>
      <c r="C9" s="63"/>
      <c r="D9" s="12" t="s">
        <v>7</v>
      </c>
      <c r="E9" s="14">
        <f t="shared" si="53"/>
        <v>0</v>
      </c>
      <c r="F9" s="14">
        <f t="shared" si="54"/>
        <v>0</v>
      </c>
      <c r="G9" s="42">
        <f t="shared" si="60"/>
        <v>0</v>
      </c>
      <c r="H9" s="42">
        <f t="shared" si="61"/>
        <v>0</v>
      </c>
      <c r="I9" s="42">
        <f t="shared" si="62"/>
        <v>0</v>
      </c>
      <c r="J9" s="42">
        <f t="shared" si="4"/>
        <v>0</v>
      </c>
      <c r="K9" s="42">
        <f t="shared" si="5"/>
        <v>0</v>
      </c>
      <c r="L9" s="284">
        <f t="shared" si="63"/>
        <v>0</v>
      </c>
      <c r="M9" s="284">
        <f t="shared" si="64"/>
        <v>0</v>
      </c>
      <c r="N9" s="284">
        <f t="shared" si="65"/>
        <v>0</v>
      </c>
      <c r="O9" s="284">
        <f t="shared" si="66"/>
        <v>0</v>
      </c>
      <c r="P9" s="284">
        <f t="shared" si="67"/>
        <v>0</v>
      </c>
      <c r="Q9" s="45">
        <f t="shared" si="68"/>
        <v>0</v>
      </c>
      <c r="R9" s="45">
        <f t="shared" si="69"/>
        <v>0</v>
      </c>
      <c r="S9" s="45">
        <f t="shared" si="70"/>
        <v>0</v>
      </c>
      <c r="T9" s="45">
        <f t="shared" si="71"/>
        <v>0</v>
      </c>
      <c r="U9" s="45">
        <f t="shared" si="72"/>
        <v>0</v>
      </c>
      <c r="V9" s="45">
        <f t="shared" si="73"/>
        <v>0</v>
      </c>
      <c r="W9" s="45">
        <f t="shared" si="74"/>
        <v>0</v>
      </c>
      <c r="X9" s="44">
        <f t="shared" si="75"/>
        <v>0</v>
      </c>
      <c r="Y9" s="44">
        <f t="shared" si="76"/>
        <v>0</v>
      </c>
      <c r="Z9" s="44">
        <f t="shared" si="77"/>
        <v>0</v>
      </c>
      <c r="AA9" s="44">
        <f t="shared" si="78"/>
        <v>0</v>
      </c>
      <c r="AB9" s="44">
        <f t="shared" si="79"/>
        <v>0</v>
      </c>
      <c r="AC9" s="44">
        <f t="shared" si="80"/>
        <v>0</v>
      </c>
      <c r="AD9" s="44">
        <f t="shared" si="24"/>
        <v>0</v>
      </c>
      <c r="AE9" s="44">
        <f t="shared" si="25"/>
        <v>0</v>
      </c>
      <c r="AF9" s="44">
        <f t="shared" si="26"/>
        <v>0</v>
      </c>
      <c r="AG9" s="246">
        <f t="shared" si="81"/>
        <v>0</v>
      </c>
      <c r="AH9" s="246">
        <f t="shared" si="82"/>
        <v>0</v>
      </c>
      <c r="AI9" s="246">
        <f t="shared" si="83"/>
        <v>0</v>
      </c>
      <c r="AJ9" s="246">
        <f t="shared" si="84"/>
        <v>0</v>
      </c>
      <c r="AK9" s="246">
        <f t="shared" si="85"/>
        <v>0</v>
      </c>
      <c r="AL9" s="246">
        <f t="shared" si="86"/>
        <v>0</v>
      </c>
      <c r="AM9" s="246">
        <f t="shared" si="87"/>
        <v>0</v>
      </c>
      <c r="AN9" s="246">
        <f t="shared" si="88"/>
        <v>0</v>
      </c>
      <c r="AO9" s="246">
        <f t="shared" si="89"/>
        <v>0</v>
      </c>
      <c r="AP9" s="246">
        <f t="shared" si="90"/>
        <v>0</v>
      </c>
      <c r="AQ9" s="246">
        <f t="shared" si="91"/>
        <v>0</v>
      </c>
      <c r="AR9" s="246">
        <f t="shared" si="92"/>
        <v>0</v>
      </c>
      <c r="AS9" s="246">
        <f t="shared" si="93"/>
        <v>0</v>
      </c>
      <c r="AT9" s="246">
        <f t="shared" si="94"/>
        <v>0</v>
      </c>
      <c r="AU9" s="246">
        <f t="shared" si="95"/>
        <v>0</v>
      </c>
      <c r="AV9" s="246">
        <f t="shared" si="42"/>
        <v>0</v>
      </c>
      <c r="AW9" s="402">
        <f t="shared" si="43"/>
        <v>0</v>
      </c>
      <c r="AX9" s="402">
        <f t="shared" si="44"/>
        <v>0</v>
      </c>
      <c r="AY9" s="42">
        <f t="shared" si="45"/>
        <v>0</v>
      </c>
      <c r="AZ9" s="284">
        <f t="shared" si="46"/>
        <v>0</v>
      </c>
      <c r="BA9" s="45">
        <f t="shared" si="47"/>
        <v>0</v>
      </c>
      <c r="BB9" s="44">
        <f t="shared" si="48"/>
        <v>0</v>
      </c>
      <c r="BC9" s="246">
        <f t="shared" si="55"/>
        <v>0</v>
      </c>
      <c r="BD9" s="12">
        <f t="shared" si="96"/>
        <v>0</v>
      </c>
      <c r="BE9" s="42">
        <f t="shared" si="49"/>
        <v>0</v>
      </c>
      <c r="BF9" s="284">
        <f t="shared" si="50"/>
        <v>0</v>
      </c>
      <c r="BG9" s="45">
        <f t="shared" si="51"/>
        <v>0</v>
      </c>
      <c r="BH9" s="44">
        <f t="shared" si="52"/>
        <v>0</v>
      </c>
      <c r="BI9" s="246">
        <f t="shared" si="56"/>
        <v>0</v>
      </c>
      <c r="BJ9" s="246">
        <f t="shared" si="57"/>
        <v>0</v>
      </c>
      <c r="BK9" s="402">
        <f t="shared" si="58"/>
        <v>0</v>
      </c>
      <c r="BL9" s="6">
        <f t="shared" si="59"/>
        <v>0</v>
      </c>
      <c r="BM9"/>
      <c r="BN9"/>
      <c r="BO9"/>
      <c r="BP9"/>
      <c r="BQ9"/>
      <c r="BR9"/>
      <c r="BS9"/>
      <c r="BT9"/>
      <c r="BU9"/>
      <c r="BV9"/>
      <c r="BW9"/>
    </row>
    <row r="10" spans="1:75" x14ac:dyDescent="0.15">
      <c r="A10" s="13">
        <v>8.0000000000000007E-5</v>
      </c>
      <c r="B10" s="12">
        <f t="shared" si="0"/>
        <v>8.0000000000000007E-5</v>
      </c>
      <c r="C10" s="63"/>
      <c r="D10" s="12" t="s">
        <v>7</v>
      </c>
      <c r="E10" s="14">
        <f t="shared" si="53"/>
        <v>0</v>
      </c>
      <c r="F10" s="14">
        <f t="shared" si="54"/>
        <v>0</v>
      </c>
      <c r="G10" s="42">
        <f t="shared" si="60"/>
        <v>0</v>
      </c>
      <c r="H10" s="42">
        <f t="shared" si="61"/>
        <v>0</v>
      </c>
      <c r="I10" s="42">
        <f t="shared" si="62"/>
        <v>0</v>
      </c>
      <c r="J10" s="42">
        <f t="shared" si="4"/>
        <v>0</v>
      </c>
      <c r="K10" s="42">
        <f t="shared" si="5"/>
        <v>0</v>
      </c>
      <c r="L10" s="284">
        <f t="shared" si="63"/>
        <v>0</v>
      </c>
      <c r="M10" s="284">
        <f t="shared" si="64"/>
        <v>0</v>
      </c>
      <c r="N10" s="284">
        <f t="shared" si="65"/>
        <v>0</v>
      </c>
      <c r="O10" s="284">
        <f t="shared" si="66"/>
        <v>0</v>
      </c>
      <c r="P10" s="284">
        <f t="shared" si="67"/>
        <v>0</v>
      </c>
      <c r="Q10" s="45">
        <f t="shared" si="68"/>
        <v>0</v>
      </c>
      <c r="R10" s="45">
        <f t="shared" si="69"/>
        <v>0</v>
      </c>
      <c r="S10" s="45">
        <f t="shared" si="70"/>
        <v>0</v>
      </c>
      <c r="T10" s="45">
        <f t="shared" si="71"/>
        <v>0</v>
      </c>
      <c r="U10" s="45">
        <f t="shared" si="72"/>
        <v>0</v>
      </c>
      <c r="V10" s="45">
        <f t="shared" si="73"/>
        <v>0</v>
      </c>
      <c r="W10" s="45">
        <f t="shared" si="74"/>
        <v>0</v>
      </c>
      <c r="X10" s="44">
        <f t="shared" si="75"/>
        <v>0</v>
      </c>
      <c r="Y10" s="44">
        <f t="shared" si="76"/>
        <v>0</v>
      </c>
      <c r="Z10" s="44">
        <f t="shared" si="77"/>
        <v>0</v>
      </c>
      <c r="AA10" s="44">
        <f t="shared" si="78"/>
        <v>0</v>
      </c>
      <c r="AB10" s="44">
        <f t="shared" si="79"/>
        <v>0</v>
      </c>
      <c r="AC10" s="44">
        <f t="shared" si="80"/>
        <v>0</v>
      </c>
      <c r="AD10" s="44">
        <f t="shared" si="24"/>
        <v>0</v>
      </c>
      <c r="AE10" s="44">
        <f t="shared" si="25"/>
        <v>0</v>
      </c>
      <c r="AF10" s="44">
        <f t="shared" si="26"/>
        <v>0</v>
      </c>
      <c r="AG10" s="246">
        <f t="shared" si="81"/>
        <v>0</v>
      </c>
      <c r="AH10" s="246">
        <f t="shared" si="82"/>
        <v>0</v>
      </c>
      <c r="AI10" s="246">
        <f t="shared" si="83"/>
        <v>0</v>
      </c>
      <c r="AJ10" s="246">
        <f t="shared" si="84"/>
        <v>0</v>
      </c>
      <c r="AK10" s="246">
        <f t="shared" si="85"/>
        <v>0</v>
      </c>
      <c r="AL10" s="246">
        <f t="shared" si="86"/>
        <v>0</v>
      </c>
      <c r="AM10" s="246">
        <f t="shared" si="87"/>
        <v>0</v>
      </c>
      <c r="AN10" s="246">
        <f t="shared" si="88"/>
        <v>0</v>
      </c>
      <c r="AO10" s="246">
        <f t="shared" si="89"/>
        <v>0</v>
      </c>
      <c r="AP10" s="246">
        <f t="shared" si="90"/>
        <v>0</v>
      </c>
      <c r="AQ10" s="246">
        <f t="shared" si="91"/>
        <v>0</v>
      </c>
      <c r="AR10" s="246">
        <f t="shared" si="92"/>
        <v>0</v>
      </c>
      <c r="AS10" s="246">
        <f t="shared" si="93"/>
        <v>0</v>
      </c>
      <c r="AT10" s="246">
        <f t="shared" si="94"/>
        <v>0</v>
      </c>
      <c r="AU10" s="246">
        <f t="shared" si="95"/>
        <v>0</v>
      </c>
      <c r="AV10" s="246">
        <f t="shared" si="42"/>
        <v>0</v>
      </c>
      <c r="AW10" s="402">
        <f t="shared" si="43"/>
        <v>0</v>
      </c>
      <c r="AX10" s="402">
        <f t="shared" si="44"/>
        <v>0</v>
      </c>
      <c r="AY10" s="42">
        <f t="shared" si="45"/>
        <v>0</v>
      </c>
      <c r="AZ10" s="284">
        <f t="shared" si="46"/>
        <v>0</v>
      </c>
      <c r="BA10" s="45">
        <f t="shared" si="47"/>
        <v>0</v>
      </c>
      <c r="BB10" s="44">
        <f t="shared" si="48"/>
        <v>0</v>
      </c>
      <c r="BC10" s="246">
        <f t="shared" si="55"/>
        <v>0</v>
      </c>
      <c r="BD10" s="12">
        <f t="shared" si="96"/>
        <v>0</v>
      </c>
      <c r="BE10" s="42">
        <f t="shared" si="49"/>
        <v>0</v>
      </c>
      <c r="BF10" s="284">
        <f t="shared" si="50"/>
        <v>0</v>
      </c>
      <c r="BG10" s="45">
        <f t="shared" si="51"/>
        <v>0</v>
      </c>
      <c r="BH10" s="44">
        <f t="shared" si="52"/>
        <v>0</v>
      </c>
      <c r="BI10" s="246">
        <f t="shared" si="56"/>
        <v>0</v>
      </c>
      <c r="BJ10" s="246">
        <f t="shared" si="57"/>
        <v>0</v>
      </c>
      <c r="BK10" s="402">
        <f t="shared" si="58"/>
        <v>0</v>
      </c>
      <c r="BL10" s="6">
        <f t="shared" si="59"/>
        <v>0</v>
      </c>
      <c r="BM10"/>
      <c r="BN10"/>
      <c r="BO10"/>
      <c r="BP10"/>
      <c r="BQ10"/>
      <c r="BR10"/>
      <c r="BS10"/>
      <c r="BT10"/>
      <c r="BU10"/>
      <c r="BV10"/>
      <c r="BW10"/>
    </row>
    <row r="11" spans="1:75" x14ac:dyDescent="0.15">
      <c r="A11" s="13">
        <v>9.0000000000000006E-5</v>
      </c>
      <c r="B11" s="12">
        <f t="shared" si="0"/>
        <v>9.0000000000000006E-5</v>
      </c>
      <c r="C11" s="63"/>
      <c r="D11" s="12" t="s">
        <v>7</v>
      </c>
      <c r="E11" s="14">
        <f t="shared" si="53"/>
        <v>0</v>
      </c>
      <c r="F11" s="14">
        <f t="shared" si="54"/>
        <v>0</v>
      </c>
      <c r="G11" s="42">
        <f t="shared" si="60"/>
        <v>0</v>
      </c>
      <c r="H11" s="42">
        <f t="shared" si="61"/>
        <v>0</v>
      </c>
      <c r="I11" s="42">
        <f t="shared" si="62"/>
        <v>0</v>
      </c>
      <c r="J11" s="42">
        <f t="shared" si="4"/>
        <v>0</v>
      </c>
      <c r="K11" s="42">
        <f t="shared" si="5"/>
        <v>0</v>
      </c>
      <c r="L11" s="284">
        <f t="shared" si="63"/>
        <v>0</v>
      </c>
      <c r="M11" s="284">
        <f t="shared" si="64"/>
        <v>0</v>
      </c>
      <c r="N11" s="284">
        <f t="shared" si="65"/>
        <v>0</v>
      </c>
      <c r="O11" s="284">
        <f t="shared" si="66"/>
        <v>0</v>
      </c>
      <c r="P11" s="284">
        <f t="shared" si="67"/>
        <v>0</v>
      </c>
      <c r="Q11" s="45">
        <f t="shared" si="68"/>
        <v>0</v>
      </c>
      <c r="R11" s="45">
        <f t="shared" si="69"/>
        <v>0</v>
      </c>
      <c r="S11" s="45">
        <f t="shared" si="70"/>
        <v>0</v>
      </c>
      <c r="T11" s="45">
        <f t="shared" si="71"/>
        <v>0</v>
      </c>
      <c r="U11" s="45">
        <f t="shared" si="72"/>
        <v>0</v>
      </c>
      <c r="V11" s="45">
        <f t="shared" si="73"/>
        <v>0</v>
      </c>
      <c r="W11" s="45">
        <f t="shared" si="74"/>
        <v>0</v>
      </c>
      <c r="X11" s="44">
        <f t="shared" si="75"/>
        <v>0</v>
      </c>
      <c r="Y11" s="44">
        <f t="shared" si="76"/>
        <v>0</v>
      </c>
      <c r="Z11" s="44">
        <f t="shared" si="77"/>
        <v>0</v>
      </c>
      <c r="AA11" s="44">
        <f t="shared" si="78"/>
        <v>0</v>
      </c>
      <c r="AB11" s="44">
        <f t="shared" si="79"/>
        <v>0</v>
      </c>
      <c r="AC11" s="44">
        <f t="shared" si="80"/>
        <v>0</v>
      </c>
      <c r="AD11" s="44">
        <f t="shared" si="24"/>
        <v>0</v>
      </c>
      <c r="AE11" s="44">
        <f t="shared" si="25"/>
        <v>0</v>
      </c>
      <c r="AF11" s="44">
        <f t="shared" si="26"/>
        <v>0</v>
      </c>
      <c r="AG11" s="246">
        <f t="shared" si="81"/>
        <v>0</v>
      </c>
      <c r="AH11" s="246">
        <f t="shared" si="82"/>
        <v>0</v>
      </c>
      <c r="AI11" s="246">
        <f t="shared" si="83"/>
        <v>0</v>
      </c>
      <c r="AJ11" s="246">
        <f t="shared" si="84"/>
        <v>0</v>
      </c>
      <c r="AK11" s="246">
        <f t="shared" si="85"/>
        <v>0</v>
      </c>
      <c r="AL11" s="246">
        <f t="shared" si="86"/>
        <v>0</v>
      </c>
      <c r="AM11" s="246">
        <f t="shared" si="87"/>
        <v>0</v>
      </c>
      <c r="AN11" s="246">
        <f t="shared" si="88"/>
        <v>0</v>
      </c>
      <c r="AO11" s="246">
        <f t="shared" si="89"/>
        <v>0</v>
      </c>
      <c r="AP11" s="246">
        <f t="shared" si="90"/>
        <v>0</v>
      </c>
      <c r="AQ11" s="246">
        <f t="shared" si="91"/>
        <v>0</v>
      </c>
      <c r="AR11" s="246">
        <f t="shared" si="92"/>
        <v>0</v>
      </c>
      <c r="AS11" s="246">
        <f t="shared" si="93"/>
        <v>0</v>
      </c>
      <c r="AT11" s="246">
        <f t="shared" si="94"/>
        <v>0</v>
      </c>
      <c r="AU11" s="246">
        <f t="shared" si="95"/>
        <v>0</v>
      </c>
      <c r="AV11" s="246">
        <f t="shared" si="42"/>
        <v>0</v>
      </c>
      <c r="AW11" s="402">
        <f t="shared" si="43"/>
        <v>0</v>
      </c>
      <c r="AX11" s="402">
        <f t="shared" si="44"/>
        <v>0</v>
      </c>
      <c r="AY11" s="42">
        <f t="shared" si="45"/>
        <v>0</v>
      </c>
      <c r="AZ11" s="284">
        <f t="shared" si="46"/>
        <v>0</v>
      </c>
      <c r="BA11" s="45">
        <f t="shared" si="47"/>
        <v>0</v>
      </c>
      <c r="BB11" s="44">
        <f t="shared" si="48"/>
        <v>0</v>
      </c>
      <c r="BC11" s="246">
        <f t="shared" si="55"/>
        <v>0</v>
      </c>
      <c r="BD11" s="12">
        <f t="shared" si="96"/>
        <v>0</v>
      </c>
      <c r="BE11" s="42">
        <f t="shared" si="49"/>
        <v>0</v>
      </c>
      <c r="BF11" s="284">
        <f t="shared" si="50"/>
        <v>0</v>
      </c>
      <c r="BG11" s="45">
        <f t="shared" si="51"/>
        <v>0</v>
      </c>
      <c r="BH11" s="44">
        <f t="shared" si="52"/>
        <v>0</v>
      </c>
      <c r="BI11" s="246">
        <f t="shared" si="56"/>
        <v>0</v>
      </c>
      <c r="BJ11" s="246">
        <f t="shared" si="57"/>
        <v>0</v>
      </c>
      <c r="BK11" s="402">
        <f t="shared" si="58"/>
        <v>0</v>
      </c>
      <c r="BL11" s="6">
        <f t="shared" si="59"/>
        <v>0</v>
      </c>
      <c r="BM11"/>
      <c r="BN11"/>
      <c r="BO11"/>
      <c r="BP11"/>
      <c r="BQ11"/>
      <c r="BR11"/>
      <c r="BS11"/>
      <c r="BT11"/>
      <c r="BU11"/>
      <c r="BV11"/>
      <c r="BW11"/>
    </row>
    <row r="12" spans="1:75" x14ac:dyDescent="0.15">
      <c r="A12" s="13">
        <v>1E-4</v>
      </c>
      <c r="B12" s="12">
        <f t="shared" si="0"/>
        <v>1E-4</v>
      </c>
      <c r="C12" s="64"/>
      <c r="D12" s="12" t="s">
        <v>7</v>
      </c>
      <c r="E12" s="14">
        <f t="shared" si="53"/>
        <v>0</v>
      </c>
      <c r="F12" s="14">
        <f t="shared" si="54"/>
        <v>0</v>
      </c>
      <c r="G12" s="42">
        <f t="shared" si="60"/>
        <v>0</v>
      </c>
      <c r="H12" s="42">
        <f t="shared" si="61"/>
        <v>0</v>
      </c>
      <c r="I12" s="42">
        <f t="shared" si="62"/>
        <v>0</v>
      </c>
      <c r="J12" s="42">
        <f t="shared" si="4"/>
        <v>0</v>
      </c>
      <c r="K12" s="42">
        <f t="shared" si="5"/>
        <v>0</v>
      </c>
      <c r="L12" s="284">
        <f t="shared" si="63"/>
        <v>0</v>
      </c>
      <c r="M12" s="284">
        <f t="shared" si="64"/>
        <v>0</v>
      </c>
      <c r="N12" s="284">
        <f t="shared" si="65"/>
        <v>0</v>
      </c>
      <c r="O12" s="284">
        <f t="shared" si="66"/>
        <v>0</v>
      </c>
      <c r="P12" s="284">
        <f t="shared" si="67"/>
        <v>0</v>
      </c>
      <c r="Q12" s="45">
        <f t="shared" si="68"/>
        <v>0</v>
      </c>
      <c r="R12" s="45">
        <f t="shared" si="69"/>
        <v>0</v>
      </c>
      <c r="S12" s="45">
        <f t="shared" si="70"/>
        <v>0</v>
      </c>
      <c r="T12" s="45">
        <f t="shared" si="71"/>
        <v>0</v>
      </c>
      <c r="U12" s="45">
        <f t="shared" si="72"/>
        <v>0</v>
      </c>
      <c r="V12" s="45">
        <f t="shared" si="73"/>
        <v>0</v>
      </c>
      <c r="W12" s="45">
        <f t="shared" si="74"/>
        <v>0</v>
      </c>
      <c r="X12" s="44">
        <f t="shared" si="75"/>
        <v>0</v>
      </c>
      <c r="Y12" s="44">
        <f t="shared" si="76"/>
        <v>0</v>
      </c>
      <c r="Z12" s="44">
        <f t="shared" si="77"/>
        <v>0</v>
      </c>
      <c r="AA12" s="44">
        <f t="shared" si="78"/>
        <v>0</v>
      </c>
      <c r="AB12" s="44">
        <f t="shared" si="79"/>
        <v>0</v>
      </c>
      <c r="AC12" s="44">
        <f t="shared" si="80"/>
        <v>0</v>
      </c>
      <c r="AD12" s="44">
        <f t="shared" si="24"/>
        <v>0</v>
      </c>
      <c r="AE12" s="44">
        <f t="shared" si="25"/>
        <v>0</v>
      </c>
      <c r="AF12" s="44">
        <f t="shared" si="26"/>
        <v>0</v>
      </c>
      <c r="AG12" s="246">
        <f t="shared" si="81"/>
        <v>0</v>
      </c>
      <c r="AH12" s="246">
        <f t="shared" si="82"/>
        <v>0</v>
      </c>
      <c r="AI12" s="246">
        <f t="shared" si="83"/>
        <v>0</v>
      </c>
      <c r="AJ12" s="246">
        <f t="shared" si="84"/>
        <v>0</v>
      </c>
      <c r="AK12" s="246">
        <f t="shared" si="85"/>
        <v>0</v>
      </c>
      <c r="AL12" s="246">
        <f t="shared" si="86"/>
        <v>0</v>
      </c>
      <c r="AM12" s="246">
        <f t="shared" si="87"/>
        <v>0</v>
      </c>
      <c r="AN12" s="246">
        <f t="shared" si="88"/>
        <v>0</v>
      </c>
      <c r="AO12" s="246">
        <f t="shared" si="89"/>
        <v>0</v>
      </c>
      <c r="AP12" s="246">
        <f t="shared" si="90"/>
        <v>0</v>
      </c>
      <c r="AQ12" s="246">
        <f t="shared" si="91"/>
        <v>0</v>
      </c>
      <c r="AR12" s="246">
        <f t="shared" si="92"/>
        <v>0</v>
      </c>
      <c r="AS12" s="246">
        <f t="shared" si="93"/>
        <v>0</v>
      </c>
      <c r="AT12" s="246">
        <f t="shared" si="94"/>
        <v>0</v>
      </c>
      <c r="AU12" s="246">
        <f t="shared" si="95"/>
        <v>0</v>
      </c>
      <c r="AV12" s="246">
        <f t="shared" si="42"/>
        <v>0</v>
      </c>
      <c r="AW12" s="402">
        <f t="shared" si="43"/>
        <v>0</v>
      </c>
      <c r="AX12" s="402">
        <f t="shared" si="44"/>
        <v>0</v>
      </c>
      <c r="AY12" s="42">
        <f t="shared" si="45"/>
        <v>0</v>
      </c>
      <c r="AZ12" s="284">
        <f t="shared" si="46"/>
        <v>0</v>
      </c>
      <c r="BA12" s="45">
        <f t="shared" si="47"/>
        <v>0</v>
      </c>
      <c r="BB12" s="44">
        <f t="shared" si="48"/>
        <v>0</v>
      </c>
      <c r="BC12" s="246">
        <f t="shared" si="55"/>
        <v>0</v>
      </c>
      <c r="BD12" s="12">
        <f t="shared" si="96"/>
        <v>0</v>
      </c>
      <c r="BE12" s="42">
        <f t="shared" si="49"/>
        <v>0</v>
      </c>
      <c r="BF12" s="284">
        <f t="shared" si="50"/>
        <v>0</v>
      </c>
      <c r="BG12" s="45">
        <f t="shared" si="51"/>
        <v>0</v>
      </c>
      <c r="BH12" s="44">
        <f t="shared" si="52"/>
        <v>0</v>
      </c>
      <c r="BI12" s="246">
        <f t="shared" si="56"/>
        <v>0</v>
      </c>
      <c r="BJ12" s="246">
        <f t="shared" si="57"/>
        <v>0</v>
      </c>
      <c r="BK12" s="402">
        <f t="shared" si="58"/>
        <v>0</v>
      </c>
      <c r="BL12" s="6">
        <f t="shared" si="59"/>
        <v>0</v>
      </c>
      <c r="BM12"/>
      <c r="BN12"/>
      <c r="BO12"/>
      <c r="BP12"/>
      <c r="BQ12"/>
      <c r="BR12"/>
      <c r="BS12"/>
      <c r="BT12"/>
      <c r="BU12"/>
      <c r="BV12"/>
      <c r="BW12"/>
    </row>
    <row r="13" spans="1:75" x14ac:dyDescent="0.15">
      <c r="A13" s="13">
        <v>1.1E-4</v>
      </c>
      <c r="B13" s="12">
        <f t="shared" si="0"/>
        <v>1.1E-4</v>
      </c>
      <c r="C13" s="63"/>
      <c r="D13" s="12" t="s">
        <v>7</v>
      </c>
      <c r="E13" s="14">
        <f t="shared" si="53"/>
        <v>0</v>
      </c>
      <c r="F13" s="14">
        <f t="shared" si="54"/>
        <v>0</v>
      </c>
      <c r="G13" s="42">
        <f t="shared" si="60"/>
        <v>0</v>
      </c>
      <c r="H13" s="42">
        <f t="shared" si="61"/>
        <v>0</v>
      </c>
      <c r="I13" s="42">
        <f t="shared" si="62"/>
        <v>0</v>
      </c>
      <c r="J13" s="42">
        <f t="shared" si="4"/>
        <v>0</v>
      </c>
      <c r="K13" s="42">
        <f t="shared" si="5"/>
        <v>0</v>
      </c>
      <c r="L13" s="284">
        <f t="shared" si="63"/>
        <v>0</v>
      </c>
      <c r="M13" s="284">
        <f t="shared" si="64"/>
        <v>0</v>
      </c>
      <c r="N13" s="284">
        <f t="shared" si="65"/>
        <v>0</v>
      </c>
      <c r="O13" s="284">
        <f t="shared" si="66"/>
        <v>0</v>
      </c>
      <c r="P13" s="284">
        <f t="shared" si="67"/>
        <v>0</v>
      </c>
      <c r="Q13" s="45">
        <f t="shared" si="68"/>
        <v>0</v>
      </c>
      <c r="R13" s="45">
        <f t="shared" si="69"/>
        <v>0</v>
      </c>
      <c r="S13" s="45">
        <f t="shared" si="70"/>
        <v>0</v>
      </c>
      <c r="T13" s="45">
        <f t="shared" si="71"/>
        <v>0</v>
      </c>
      <c r="U13" s="45">
        <f t="shared" si="72"/>
        <v>0</v>
      </c>
      <c r="V13" s="45">
        <f t="shared" si="73"/>
        <v>0</v>
      </c>
      <c r="W13" s="45">
        <f t="shared" si="74"/>
        <v>0</v>
      </c>
      <c r="X13" s="44">
        <f t="shared" si="75"/>
        <v>0</v>
      </c>
      <c r="Y13" s="44">
        <f t="shared" si="76"/>
        <v>0</v>
      </c>
      <c r="Z13" s="44">
        <f t="shared" si="77"/>
        <v>0</v>
      </c>
      <c r="AA13" s="44">
        <f t="shared" si="78"/>
        <v>0</v>
      </c>
      <c r="AB13" s="44">
        <f t="shared" si="79"/>
        <v>0</v>
      </c>
      <c r="AC13" s="44">
        <f t="shared" si="80"/>
        <v>0</v>
      </c>
      <c r="AD13" s="44">
        <f t="shared" si="24"/>
        <v>0</v>
      </c>
      <c r="AE13" s="44">
        <f t="shared" si="25"/>
        <v>0</v>
      </c>
      <c r="AF13" s="44">
        <f t="shared" si="26"/>
        <v>0</v>
      </c>
      <c r="AG13" s="246">
        <f t="shared" si="81"/>
        <v>0</v>
      </c>
      <c r="AH13" s="246">
        <f t="shared" si="82"/>
        <v>0</v>
      </c>
      <c r="AI13" s="246">
        <f t="shared" si="83"/>
        <v>0</v>
      </c>
      <c r="AJ13" s="246">
        <f t="shared" si="84"/>
        <v>0</v>
      </c>
      <c r="AK13" s="246">
        <f t="shared" si="85"/>
        <v>0</v>
      </c>
      <c r="AL13" s="246">
        <f t="shared" si="86"/>
        <v>0</v>
      </c>
      <c r="AM13" s="246">
        <f t="shared" si="87"/>
        <v>0</v>
      </c>
      <c r="AN13" s="246">
        <f t="shared" si="88"/>
        <v>0</v>
      </c>
      <c r="AO13" s="246">
        <f t="shared" si="89"/>
        <v>0</v>
      </c>
      <c r="AP13" s="246">
        <f t="shared" si="90"/>
        <v>0</v>
      </c>
      <c r="AQ13" s="246">
        <f t="shared" si="91"/>
        <v>0</v>
      </c>
      <c r="AR13" s="246">
        <f t="shared" si="92"/>
        <v>0</v>
      </c>
      <c r="AS13" s="246">
        <f t="shared" si="93"/>
        <v>0</v>
      </c>
      <c r="AT13" s="246">
        <f t="shared" si="94"/>
        <v>0</v>
      </c>
      <c r="AU13" s="246">
        <f t="shared" si="95"/>
        <v>0</v>
      </c>
      <c r="AV13" s="246">
        <f t="shared" si="42"/>
        <v>0</v>
      </c>
      <c r="AW13" s="402">
        <f t="shared" si="43"/>
        <v>0</v>
      </c>
      <c r="AX13" s="402">
        <f t="shared" si="44"/>
        <v>0</v>
      </c>
      <c r="AY13" s="42">
        <f t="shared" si="45"/>
        <v>0</v>
      </c>
      <c r="AZ13" s="284">
        <f t="shared" si="46"/>
        <v>0</v>
      </c>
      <c r="BA13" s="45">
        <f t="shared" si="47"/>
        <v>0</v>
      </c>
      <c r="BB13" s="44">
        <f t="shared" si="48"/>
        <v>0</v>
      </c>
      <c r="BC13" s="246">
        <f t="shared" si="55"/>
        <v>0</v>
      </c>
      <c r="BD13" s="12">
        <f t="shared" si="96"/>
        <v>0</v>
      </c>
      <c r="BE13" s="42">
        <f t="shared" si="49"/>
        <v>0</v>
      </c>
      <c r="BF13" s="284">
        <f t="shared" si="50"/>
        <v>0</v>
      </c>
      <c r="BG13" s="45">
        <f t="shared" si="51"/>
        <v>0</v>
      </c>
      <c r="BH13" s="44">
        <f t="shared" si="52"/>
        <v>0</v>
      </c>
      <c r="BI13" s="246">
        <f t="shared" si="56"/>
        <v>0</v>
      </c>
      <c r="BJ13" s="246">
        <f t="shared" si="57"/>
        <v>0</v>
      </c>
      <c r="BK13" s="402">
        <f t="shared" si="58"/>
        <v>0</v>
      </c>
      <c r="BL13" s="6">
        <f t="shared" si="59"/>
        <v>0</v>
      </c>
      <c r="BM13"/>
      <c r="BN13"/>
      <c r="BO13"/>
      <c r="BP13"/>
      <c r="BQ13"/>
      <c r="BR13"/>
      <c r="BS13"/>
      <c r="BT13"/>
      <c r="BU13"/>
      <c r="BV13"/>
      <c r="BW13"/>
    </row>
    <row r="14" spans="1:75" x14ac:dyDescent="0.15">
      <c r="A14" s="13">
        <v>1.2E-4</v>
      </c>
      <c r="B14" s="12">
        <f t="shared" si="0"/>
        <v>1.2E-4</v>
      </c>
      <c r="C14" s="64"/>
      <c r="D14" s="12" t="s">
        <v>7</v>
      </c>
      <c r="E14" s="14">
        <f t="shared" si="53"/>
        <v>0</v>
      </c>
      <c r="F14" s="14">
        <f t="shared" si="54"/>
        <v>0</v>
      </c>
      <c r="G14" s="42">
        <f t="shared" si="60"/>
        <v>0</v>
      </c>
      <c r="H14" s="42">
        <f t="shared" si="61"/>
        <v>0</v>
      </c>
      <c r="I14" s="42">
        <f t="shared" si="62"/>
        <v>0</v>
      </c>
      <c r="J14" s="42">
        <f t="shared" si="4"/>
        <v>0</v>
      </c>
      <c r="K14" s="42">
        <f t="shared" si="5"/>
        <v>0</v>
      </c>
      <c r="L14" s="284">
        <f t="shared" si="63"/>
        <v>0</v>
      </c>
      <c r="M14" s="284">
        <f t="shared" si="64"/>
        <v>0</v>
      </c>
      <c r="N14" s="284">
        <f t="shared" si="65"/>
        <v>0</v>
      </c>
      <c r="O14" s="284">
        <f t="shared" si="66"/>
        <v>0</v>
      </c>
      <c r="P14" s="284">
        <f t="shared" si="67"/>
        <v>0</v>
      </c>
      <c r="Q14" s="45">
        <f t="shared" si="68"/>
        <v>0</v>
      </c>
      <c r="R14" s="45">
        <f t="shared" si="69"/>
        <v>0</v>
      </c>
      <c r="S14" s="45">
        <f t="shared" si="70"/>
        <v>0</v>
      </c>
      <c r="T14" s="45">
        <f t="shared" si="71"/>
        <v>0</v>
      </c>
      <c r="U14" s="45">
        <f t="shared" si="72"/>
        <v>0</v>
      </c>
      <c r="V14" s="45">
        <f t="shared" si="73"/>
        <v>0</v>
      </c>
      <c r="W14" s="45">
        <f t="shared" si="74"/>
        <v>0</v>
      </c>
      <c r="X14" s="44">
        <f t="shared" si="75"/>
        <v>0</v>
      </c>
      <c r="Y14" s="44">
        <f t="shared" si="76"/>
        <v>0</v>
      </c>
      <c r="Z14" s="44">
        <f t="shared" si="77"/>
        <v>0</v>
      </c>
      <c r="AA14" s="44">
        <f t="shared" si="78"/>
        <v>0</v>
      </c>
      <c r="AB14" s="44">
        <f t="shared" si="79"/>
        <v>0</v>
      </c>
      <c r="AC14" s="44">
        <f t="shared" si="80"/>
        <v>0</v>
      </c>
      <c r="AD14" s="44">
        <f t="shared" si="24"/>
        <v>0</v>
      </c>
      <c r="AE14" s="44">
        <f t="shared" si="25"/>
        <v>0</v>
      </c>
      <c r="AF14" s="44">
        <f t="shared" si="26"/>
        <v>0</v>
      </c>
      <c r="AG14" s="246">
        <f t="shared" si="81"/>
        <v>0</v>
      </c>
      <c r="AH14" s="246">
        <f t="shared" si="82"/>
        <v>0</v>
      </c>
      <c r="AI14" s="246">
        <f t="shared" si="83"/>
        <v>0</v>
      </c>
      <c r="AJ14" s="246">
        <f t="shared" si="84"/>
        <v>0</v>
      </c>
      <c r="AK14" s="246">
        <f t="shared" si="85"/>
        <v>0</v>
      </c>
      <c r="AL14" s="246">
        <f t="shared" si="86"/>
        <v>0</v>
      </c>
      <c r="AM14" s="246">
        <f t="shared" si="87"/>
        <v>0</v>
      </c>
      <c r="AN14" s="246">
        <f t="shared" si="88"/>
        <v>0</v>
      </c>
      <c r="AO14" s="246">
        <f t="shared" si="89"/>
        <v>0</v>
      </c>
      <c r="AP14" s="246">
        <f t="shared" si="90"/>
        <v>0</v>
      </c>
      <c r="AQ14" s="246">
        <f t="shared" si="91"/>
        <v>0</v>
      </c>
      <c r="AR14" s="246">
        <f t="shared" si="92"/>
        <v>0</v>
      </c>
      <c r="AS14" s="246">
        <f t="shared" si="93"/>
        <v>0</v>
      </c>
      <c r="AT14" s="246">
        <f t="shared" si="94"/>
        <v>0</v>
      </c>
      <c r="AU14" s="246">
        <f t="shared" si="95"/>
        <v>0</v>
      </c>
      <c r="AV14" s="246">
        <f t="shared" si="42"/>
        <v>0</v>
      </c>
      <c r="AW14" s="402">
        <f t="shared" si="43"/>
        <v>0</v>
      </c>
      <c r="AX14" s="402">
        <f t="shared" si="44"/>
        <v>0</v>
      </c>
      <c r="AY14" s="42">
        <f t="shared" si="45"/>
        <v>0</v>
      </c>
      <c r="AZ14" s="284">
        <f t="shared" si="46"/>
        <v>0</v>
      </c>
      <c r="BA14" s="45">
        <f t="shared" si="47"/>
        <v>0</v>
      </c>
      <c r="BB14" s="44">
        <f t="shared" si="48"/>
        <v>0</v>
      </c>
      <c r="BC14" s="246">
        <f t="shared" si="55"/>
        <v>0</v>
      </c>
      <c r="BD14" s="12">
        <f t="shared" si="96"/>
        <v>0</v>
      </c>
      <c r="BE14" s="42">
        <f t="shared" si="49"/>
        <v>0</v>
      </c>
      <c r="BF14" s="284">
        <f t="shared" si="50"/>
        <v>0</v>
      </c>
      <c r="BG14" s="45">
        <f t="shared" si="51"/>
        <v>0</v>
      </c>
      <c r="BH14" s="44">
        <f t="shared" si="52"/>
        <v>0</v>
      </c>
      <c r="BI14" s="246">
        <f t="shared" si="56"/>
        <v>0</v>
      </c>
      <c r="BJ14" s="246">
        <f t="shared" si="57"/>
        <v>0</v>
      </c>
      <c r="BK14" s="402">
        <f t="shared" si="58"/>
        <v>0</v>
      </c>
      <c r="BL14" s="6">
        <f t="shared" si="59"/>
        <v>0</v>
      </c>
      <c r="BM14"/>
      <c r="BN14"/>
      <c r="BO14"/>
      <c r="BP14"/>
      <c r="BQ14"/>
      <c r="BR14"/>
      <c r="BS14"/>
      <c r="BT14"/>
      <c r="BU14"/>
      <c r="BV14"/>
      <c r="BW14"/>
    </row>
    <row r="15" spans="1:75" x14ac:dyDescent="0.15">
      <c r="A15" s="13">
        <v>1.2999999999999999E-4</v>
      </c>
      <c r="B15" s="12">
        <f t="shared" si="0"/>
        <v>1.2999999999999999E-4</v>
      </c>
      <c r="C15" s="65"/>
      <c r="D15" s="12" t="s">
        <v>7</v>
      </c>
      <c r="E15" s="14">
        <f t="shared" si="53"/>
        <v>0</v>
      </c>
      <c r="F15" s="14">
        <f t="shared" si="54"/>
        <v>0</v>
      </c>
      <c r="G15" s="42">
        <f t="shared" si="60"/>
        <v>0</v>
      </c>
      <c r="H15" s="42">
        <f t="shared" si="61"/>
        <v>0</v>
      </c>
      <c r="I15" s="42">
        <f t="shared" si="62"/>
        <v>0</v>
      </c>
      <c r="J15" s="42">
        <f t="shared" si="4"/>
        <v>0</v>
      </c>
      <c r="K15" s="42">
        <f t="shared" si="5"/>
        <v>0</v>
      </c>
      <c r="L15" s="284">
        <f t="shared" si="63"/>
        <v>0</v>
      </c>
      <c r="M15" s="284">
        <f t="shared" si="64"/>
        <v>0</v>
      </c>
      <c r="N15" s="284">
        <f t="shared" si="65"/>
        <v>0</v>
      </c>
      <c r="O15" s="284">
        <f t="shared" si="66"/>
        <v>0</v>
      </c>
      <c r="P15" s="284">
        <f t="shared" si="67"/>
        <v>0</v>
      </c>
      <c r="Q15" s="45">
        <f t="shared" si="68"/>
        <v>0</v>
      </c>
      <c r="R15" s="45">
        <f t="shared" si="69"/>
        <v>0</v>
      </c>
      <c r="S15" s="45">
        <f t="shared" si="70"/>
        <v>0</v>
      </c>
      <c r="T15" s="45">
        <f t="shared" si="71"/>
        <v>0</v>
      </c>
      <c r="U15" s="45">
        <f t="shared" si="72"/>
        <v>0</v>
      </c>
      <c r="V15" s="45">
        <f t="shared" si="73"/>
        <v>0</v>
      </c>
      <c r="W15" s="45">
        <f t="shared" si="74"/>
        <v>0</v>
      </c>
      <c r="X15" s="44">
        <f t="shared" si="75"/>
        <v>0</v>
      </c>
      <c r="Y15" s="44">
        <f t="shared" si="76"/>
        <v>0</v>
      </c>
      <c r="Z15" s="44">
        <f t="shared" si="77"/>
        <v>0</v>
      </c>
      <c r="AA15" s="44">
        <f t="shared" si="78"/>
        <v>0</v>
      </c>
      <c r="AB15" s="44">
        <f t="shared" si="79"/>
        <v>0</v>
      </c>
      <c r="AC15" s="44">
        <f t="shared" si="80"/>
        <v>0</v>
      </c>
      <c r="AD15" s="44">
        <f t="shared" si="24"/>
        <v>0</v>
      </c>
      <c r="AE15" s="44">
        <f t="shared" si="25"/>
        <v>0</v>
      </c>
      <c r="AF15" s="44">
        <f t="shared" si="26"/>
        <v>0</v>
      </c>
      <c r="AG15" s="246">
        <f t="shared" si="81"/>
        <v>0</v>
      </c>
      <c r="AH15" s="246">
        <f t="shared" si="82"/>
        <v>0</v>
      </c>
      <c r="AI15" s="246">
        <f t="shared" si="83"/>
        <v>0</v>
      </c>
      <c r="AJ15" s="246">
        <f t="shared" si="84"/>
        <v>0</v>
      </c>
      <c r="AK15" s="246">
        <f t="shared" si="85"/>
        <v>0</v>
      </c>
      <c r="AL15" s="246">
        <f t="shared" si="86"/>
        <v>0</v>
      </c>
      <c r="AM15" s="246">
        <f t="shared" si="87"/>
        <v>0</v>
      </c>
      <c r="AN15" s="246">
        <f t="shared" si="88"/>
        <v>0</v>
      </c>
      <c r="AO15" s="246">
        <f t="shared" si="89"/>
        <v>0</v>
      </c>
      <c r="AP15" s="246">
        <f t="shared" si="90"/>
        <v>0</v>
      </c>
      <c r="AQ15" s="246">
        <f t="shared" si="91"/>
        <v>0</v>
      </c>
      <c r="AR15" s="246">
        <f t="shared" si="92"/>
        <v>0</v>
      </c>
      <c r="AS15" s="246">
        <f t="shared" si="93"/>
        <v>0</v>
      </c>
      <c r="AT15" s="246">
        <f t="shared" si="94"/>
        <v>0</v>
      </c>
      <c r="AU15" s="246">
        <f t="shared" si="95"/>
        <v>0</v>
      </c>
      <c r="AV15" s="246">
        <f t="shared" si="42"/>
        <v>0</v>
      </c>
      <c r="AW15" s="402">
        <f t="shared" si="43"/>
        <v>0</v>
      </c>
      <c r="AX15" s="402">
        <f t="shared" si="44"/>
        <v>0</v>
      </c>
      <c r="AY15" s="42">
        <f t="shared" si="45"/>
        <v>0</v>
      </c>
      <c r="AZ15" s="284">
        <f t="shared" si="46"/>
        <v>0</v>
      </c>
      <c r="BA15" s="45">
        <f t="shared" si="47"/>
        <v>0</v>
      </c>
      <c r="BB15" s="44">
        <f t="shared" si="48"/>
        <v>0</v>
      </c>
      <c r="BC15" s="246">
        <f t="shared" si="55"/>
        <v>0</v>
      </c>
      <c r="BD15" s="12">
        <f t="shared" ref="BD15:BD20" si="97">LARGE(AY15:BC15,1)</f>
        <v>0</v>
      </c>
      <c r="BE15" s="42">
        <f t="shared" si="49"/>
        <v>0</v>
      </c>
      <c r="BF15" s="284">
        <f t="shared" si="50"/>
        <v>0</v>
      </c>
      <c r="BG15" s="45">
        <f t="shared" si="51"/>
        <v>0</v>
      </c>
      <c r="BH15" s="44">
        <f t="shared" si="52"/>
        <v>0</v>
      </c>
      <c r="BI15" s="246">
        <f t="shared" si="56"/>
        <v>0</v>
      </c>
      <c r="BJ15" s="246">
        <f t="shared" si="57"/>
        <v>0</v>
      </c>
      <c r="BK15" s="402">
        <f t="shared" si="58"/>
        <v>0</v>
      </c>
      <c r="BL15" s="6">
        <f t="shared" si="59"/>
        <v>0</v>
      </c>
      <c r="BM15"/>
      <c r="BN15"/>
      <c r="BO15"/>
      <c r="BP15"/>
      <c r="BQ15"/>
      <c r="BR15"/>
      <c r="BS15"/>
      <c r="BT15"/>
      <c r="BU15"/>
      <c r="BV15"/>
      <c r="BW15"/>
    </row>
    <row r="16" spans="1:75" x14ac:dyDescent="0.15">
      <c r="A16" s="13">
        <v>1.3999999999999999E-4</v>
      </c>
      <c r="B16" s="12">
        <f t="shared" si="0"/>
        <v>1.3999999999999999E-4</v>
      </c>
      <c r="C16" s="65"/>
      <c r="D16" s="12" t="s">
        <v>7</v>
      </c>
      <c r="E16" s="14">
        <f t="shared" si="53"/>
        <v>0</v>
      </c>
      <c r="F16" s="14">
        <f t="shared" si="54"/>
        <v>0</v>
      </c>
      <c r="G16" s="42">
        <f t="shared" si="1"/>
        <v>0</v>
      </c>
      <c r="H16" s="42">
        <f t="shared" si="2"/>
        <v>0</v>
      </c>
      <c r="I16" s="42">
        <f t="shared" si="3"/>
        <v>0</v>
      </c>
      <c r="J16" s="42">
        <f t="shared" si="4"/>
        <v>0</v>
      </c>
      <c r="K16" s="42">
        <f t="shared" si="5"/>
        <v>0</v>
      </c>
      <c r="L16" s="284">
        <f t="shared" si="6"/>
        <v>0</v>
      </c>
      <c r="M16" s="284">
        <f t="shared" si="7"/>
        <v>0</v>
      </c>
      <c r="N16" s="284">
        <f t="shared" si="8"/>
        <v>0</v>
      </c>
      <c r="O16" s="284">
        <f t="shared" si="9"/>
        <v>0</v>
      </c>
      <c r="P16" s="284">
        <f t="shared" si="10"/>
        <v>0</v>
      </c>
      <c r="Q16" s="45">
        <f t="shared" si="11"/>
        <v>0</v>
      </c>
      <c r="R16" s="45">
        <f t="shared" si="12"/>
        <v>0</v>
      </c>
      <c r="S16" s="45">
        <f t="shared" si="13"/>
        <v>0</v>
      </c>
      <c r="T16" s="45">
        <f t="shared" si="14"/>
        <v>0</v>
      </c>
      <c r="U16" s="45">
        <f t="shared" si="15"/>
        <v>0</v>
      </c>
      <c r="V16" s="45">
        <f t="shared" si="16"/>
        <v>0</v>
      </c>
      <c r="W16" s="45">
        <f t="shared" si="17"/>
        <v>0</v>
      </c>
      <c r="X16" s="44">
        <f t="shared" si="18"/>
        <v>0</v>
      </c>
      <c r="Y16" s="44">
        <f t="shared" si="19"/>
        <v>0</v>
      </c>
      <c r="Z16" s="44">
        <f t="shared" si="20"/>
        <v>0</v>
      </c>
      <c r="AA16" s="44">
        <f t="shared" si="21"/>
        <v>0</v>
      </c>
      <c r="AB16" s="44">
        <f t="shared" si="22"/>
        <v>0</v>
      </c>
      <c r="AC16" s="44">
        <f t="shared" si="23"/>
        <v>0</v>
      </c>
      <c r="AD16" s="44">
        <f t="shared" si="24"/>
        <v>0</v>
      </c>
      <c r="AE16" s="44">
        <f t="shared" si="25"/>
        <v>0</v>
      </c>
      <c r="AF16" s="44">
        <f t="shared" si="26"/>
        <v>0</v>
      </c>
      <c r="AG16" s="246">
        <f t="shared" si="27"/>
        <v>0</v>
      </c>
      <c r="AH16" s="246">
        <f t="shared" si="28"/>
        <v>0</v>
      </c>
      <c r="AI16" s="246">
        <f t="shared" si="29"/>
        <v>0</v>
      </c>
      <c r="AJ16" s="246">
        <f t="shared" si="30"/>
        <v>0</v>
      </c>
      <c r="AK16" s="246">
        <f t="shared" si="31"/>
        <v>0</v>
      </c>
      <c r="AL16" s="246">
        <f t="shared" si="32"/>
        <v>0</v>
      </c>
      <c r="AM16" s="246">
        <f t="shared" si="33"/>
        <v>0</v>
      </c>
      <c r="AN16" s="246">
        <f t="shared" si="34"/>
        <v>0</v>
      </c>
      <c r="AO16" s="246">
        <f t="shared" si="35"/>
        <v>0</v>
      </c>
      <c r="AP16" s="246">
        <f t="shared" si="36"/>
        <v>0</v>
      </c>
      <c r="AQ16" s="246">
        <f t="shared" si="37"/>
        <v>0</v>
      </c>
      <c r="AR16" s="246">
        <f t="shared" si="38"/>
        <v>0</v>
      </c>
      <c r="AS16" s="246">
        <f t="shared" si="39"/>
        <v>0</v>
      </c>
      <c r="AT16" s="246">
        <f t="shared" si="40"/>
        <v>0</v>
      </c>
      <c r="AU16" s="246">
        <f t="shared" si="41"/>
        <v>0</v>
      </c>
      <c r="AV16" s="246">
        <f t="shared" si="42"/>
        <v>0</v>
      </c>
      <c r="AW16" s="402">
        <f t="shared" si="43"/>
        <v>0</v>
      </c>
      <c r="AX16" s="402">
        <f t="shared" si="44"/>
        <v>0</v>
      </c>
      <c r="AY16" s="42">
        <f t="shared" si="45"/>
        <v>0</v>
      </c>
      <c r="AZ16" s="284">
        <f t="shared" si="46"/>
        <v>0</v>
      </c>
      <c r="BA16" s="45">
        <f t="shared" si="47"/>
        <v>0</v>
      </c>
      <c r="BB16" s="44">
        <f t="shared" si="48"/>
        <v>0</v>
      </c>
      <c r="BC16" s="246">
        <f t="shared" si="55"/>
        <v>0</v>
      </c>
      <c r="BD16" s="12">
        <f t="shared" si="97"/>
        <v>0</v>
      </c>
      <c r="BE16" s="42">
        <f t="shared" si="49"/>
        <v>0</v>
      </c>
      <c r="BF16" s="284">
        <f t="shared" si="50"/>
        <v>0</v>
      </c>
      <c r="BG16" s="45">
        <f t="shared" si="51"/>
        <v>0</v>
      </c>
      <c r="BH16" s="44">
        <f t="shared" si="52"/>
        <v>0</v>
      </c>
      <c r="BI16" s="246">
        <f t="shared" si="56"/>
        <v>0</v>
      </c>
      <c r="BJ16" s="246">
        <f t="shared" si="57"/>
        <v>0</v>
      </c>
      <c r="BK16" s="402">
        <f t="shared" si="58"/>
        <v>0</v>
      </c>
      <c r="BL16" s="6">
        <f t="shared" si="59"/>
        <v>0</v>
      </c>
      <c r="BM16"/>
      <c r="BN16"/>
      <c r="BO16"/>
      <c r="BP16"/>
      <c r="BQ16"/>
      <c r="BR16"/>
      <c r="BS16"/>
      <c r="BT16"/>
      <c r="BU16"/>
      <c r="BV16"/>
      <c r="BW16"/>
    </row>
    <row r="17" spans="1:75" x14ac:dyDescent="0.15">
      <c r="A17" s="13">
        <v>1.4999999999999999E-4</v>
      </c>
      <c r="B17" s="12">
        <f t="shared" si="0"/>
        <v>1.4999999999999999E-4</v>
      </c>
      <c r="D17" s="12" t="s">
        <v>7</v>
      </c>
      <c r="E17" s="14">
        <f t="shared" si="53"/>
        <v>0</v>
      </c>
      <c r="F17" s="14">
        <f t="shared" si="54"/>
        <v>0</v>
      </c>
      <c r="G17" s="42">
        <f t="shared" si="1"/>
        <v>0</v>
      </c>
      <c r="H17" s="42">
        <f t="shared" si="2"/>
        <v>0</v>
      </c>
      <c r="I17" s="42">
        <f t="shared" si="3"/>
        <v>0</v>
      </c>
      <c r="J17" s="42">
        <f t="shared" si="4"/>
        <v>0</v>
      </c>
      <c r="K17" s="42">
        <f t="shared" si="5"/>
        <v>0</v>
      </c>
      <c r="L17" s="284">
        <f t="shared" si="6"/>
        <v>0</v>
      </c>
      <c r="M17" s="284">
        <f t="shared" si="7"/>
        <v>0</v>
      </c>
      <c r="N17" s="284">
        <f t="shared" si="8"/>
        <v>0</v>
      </c>
      <c r="O17" s="284">
        <f t="shared" si="9"/>
        <v>0</v>
      </c>
      <c r="P17" s="284">
        <f t="shared" si="10"/>
        <v>0</v>
      </c>
      <c r="Q17" s="45">
        <f t="shared" si="11"/>
        <v>0</v>
      </c>
      <c r="R17" s="45">
        <f t="shared" si="12"/>
        <v>0</v>
      </c>
      <c r="S17" s="45">
        <f t="shared" si="13"/>
        <v>0</v>
      </c>
      <c r="T17" s="45">
        <f t="shared" si="14"/>
        <v>0</v>
      </c>
      <c r="U17" s="45">
        <f t="shared" si="15"/>
        <v>0</v>
      </c>
      <c r="V17" s="45">
        <f t="shared" si="16"/>
        <v>0</v>
      </c>
      <c r="W17" s="45">
        <f t="shared" si="17"/>
        <v>0</v>
      </c>
      <c r="X17" s="44">
        <f t="shared" si="18"/>
        <v>0</v>
      </c>
      <c r="Y17" s="44">
        <f t="shared" si="19"/>
        <v>0</v>
      </c>
      <c r="Z17" s="44">
        <f t="shared" si="20"/>
        <v>0</v>
      </c>
      <c r="AA17" s="44">
        <f t="shared" si="21"/>
        <v>0</v>
      </c>
      <c r="AB17" s="44">
        <f t="shared" si="22"/>
        <v>0</v>
      </c>
      <c r="AC17" s="44">
        <f t="shared" si="23"/>
        <v>0</v>
      </c>
      <c r="AD17" s="44">
        <f t="shared" si="24"/>
        <v>0</v>
      </c>
      <c r="AE17" s="44">
        <f t="shared" si="25"/>
        <v>0</v>
      </c>
      <c r="AF17" s="44">
        <f t="shared" si="26"/>
        <v>0</v>
      </c>
      <c r="AG17" s="246">
        <f t="shared" si="27"/>
        <v>0</v>
      </c>
      <c r="AH17" s="246">
        <f t="shared" si="28"/>
        <v>0</v>
      </c>
      <c r="AI17" s="246">
        <f t="shared" si="29"/>
        <v>0</v>
      </c>
      <c r="AJ17" s="246">
        <f t="shared" si="30"/>
        <v>0</v>
      </c>
      <c r="AK17" s="246">
        <f t="shared" si="31"/>
        <v>0</v>
      </c>
      <c r="AL17" s="246">
        <f t="shared" si="32"/>
        <v>0</v>
      </c>
      <c r="AM17" s="246">
        <f t="shared" si="33"/>
        <v>0</v>
      </c>
      <c r="AN17" s="246">
        <f t="shared" si="34"/>
        <v>0</v>
      </c>
      <c r="AO17" s="246">
        <f t="shared" si="35"/>
        <v>0</v>
      </c>
      <c r="AP17" s="246">
        <f t="shared" si="36"/>
        <v>0</v>
      </c>
      <c r="AQ17" s="246">
        <f t="shared" si="37"/>
        <v>0</v>
      </c>
      <c r="AR17" s="246">
        <f t="shared" si="38"/>
        <v>0</v>
      </c>
      <c r="AS17" s="246">
        <f t="shared" si="39"/>
        <v>0</v>
      </c>
      <c r="AT17" s="246">
        <f t="shared" si="40"/>
        <v>0</v>
      </c>
      <c r="AU17" s="246">
        <f t="shared" si="41"/>
        <v>0</v>
      </c>
      <c r="AV17" s="246">
        <f t="shared" si="42"/>
        <v>0</v>
      </c>
      <c r="AW17" s="402">
        <f t="shared" si="43"/>
        <v>0</v>
      </c>
      <c r="AX17" s="402">
        <f t="shared" si="44"/>
        <v>0</v>
      </c>
      <c r="AY17" s="42">
        <f t="shared" si="45"/>
        <v>0</v>
      </c>
      <c r="AZ17" s="284">
        <f t="shared" si="46"/>
        <v>0</v>
      </c>
      <c r="BA17" s="45">
        <f t="shared" si="47"/>
        <v>0</v>
      </c>
      <c r="BB17" s="44">
        <f t="shared" si="48"/>
        <v>0</v>
      </c>
      <c r="BC17" s="246">
        <f t="shared" si="55"/>
        <v>0</v>
      </c>
      <c r="BD17" s="12">
        <f t="shared" si="97"/>
        <v>0</v>
      </c>
      <c r="BE17" s="42">
        <f t="shared" si="49"/>
        <v>0</v>
      </c>
      <c r="BF17" s="284">
        <f t="shared" si="50"/>
        <v>0</v>
      </c>
      <c r="BG17" s="45">
        <f t="shared" si="51"/>
        <v>0</v>
      </c>
      <c r="BH17" s="44">
        <f t="shared" si="52"/>
        <v>0</v>
      </c>
      <c r="BI17" s="246">
        <f t="shared" si="56"/>
        <v>0</v>
      </c>
      <c r="BJ17" s="246">
        <f t="shared" si="57"/>
        <v>0</v>
      </c>
      <c r="BK17" s="402">
        <f t="shared" si="58"/>
        <v>0</v>
      </c>
      <c r="BL17" s="6">
        <f t="shared" si="59"/>
        <v>0</v>
      </c>
      <c r="BM17"/>
      <c r="BN17"/>
      <c r="BO17"/>
      <c r="BP17"/>
      <c r="BQ17"/>
      <c r="BR17"/>
      <c r="BS17"/>
      <c r="BT17"/>
      <c r="BU17"/>
      <c r="BV17"/>
      <c r="BW17"/>
    </row>
    <row r="18" spans="1:75" x14ac:dyDescent="0.15">
      <c r="A18" s="13">
        <v>1.6000000000000001E-4</v>
      </c>
      <c r="B18" s="12">
        <f t="shared" si="0"/>
        <v>1.6000000000000001E-4</v>
      </c>
      <c r="D18" s="12" t="s">
        <v>7</v>
      </c>
      <c r="E18" s="14">
        <f t="shared" si="53"/>
        <v>0</v>
      </c>
      <c r="F18" s="14">
        <f t="shared" si="54"/>
        <v>0</v>
      </c>
      <c r="G18" s="42">
        <f t="shared" si="1"/>
        <v>0</v>
      </c>
      <c r="H18" s="42">
        <f t="shared" si="2"/>
        <v>0</v>
      </c>
      <c r="I18" s="42">
        <f t="shared" si="3"/>
        <v>0</v>
      </c>
      <c r="J18" s="42">
        <f t="shared" si="4"/>
        <v>0</v>
      </c>
      <c r="K18" s="42">
        <f t="shared" si="5"/>
        <v>0</v>
      </c>
      <c r="L18" s="284">
        <f t="shared" si="6"/>
        <v>0</v>
      </c>
      <c r="M18" s="284">
        <f t="shared" si="7"/>
        <v>0</v>
      </c>
      <c r="N18" s="284">
        <f t="shared" si="8"/>
        <v>0</v>
      </c>
      <c r="O18" s="284">
        <f t="shared" si="9"/>
        <v>0</v>
      </c>
      <c r="P18" s="284">
        <f t="shared" si="10"/>
        <v>0</v>
      </c>
      <c r="Q18" s="45">
        <f t="shared" si="11"/>
        <v>0</v>
      </c>
      <c r="R18" s="45">
        <f t="shared" si="12"/>
        <v>0</v>
      </c>
      <c r="S18" s="45">
        <f t="shared" si="13"/>
        <v>0</v>
      </c>
      <c r="T18" s="45">
        <f t="shared" si="14"/>
        <v>0</v>
      </c>
      <c r="U18" s="45">
        <f t="shared" si="15"/>
        <v>0</v>
      </c>
      <c r="V18" s="45">
        <f t="shared" si="16"/>
        <v>0</v>
      </c>
      <c r="W18" s="45">
        <f t="shared" si="17"/>
        <v>0</v>
      </c>
      <c r="X18" s="44">
        <f t="shared" si="18"/>
        <v>0</v>
      </c>
      <c r="Y18" s="44">
        <f t="shared" si="19"/>
        <v>0</v>
      </c>
      <c r="Z18" s="44">
        <f t="shared" si="20"/>
        <v>0</v>
      </c>
      <c r="AA18" s="44">
        <f t="shared" si="21"/>
        <v>0</v>
      </c>
      <c r="AB18" s="44">
        <f t="shared" si="22"/>
        <v>0</v>
      </c>
      <c r="AC18" s="44">
        <f t="shared" si="23"/>
        <v>0</v>
      </c>
      <c r="AD18" s="44">
        <f t="shared" si="24"/>
        <v>0</v>
      </c>
      <c r="AE18" s="44">
        <f t="shared" si="25"/>
        <v>0</v>
      </c>
      <c r="AF18" s="44">
        <f t="shared" si="26"/>
        <v>0</v>
      </c>
      <c r="AG18" s="246">
        <f t="shared" si="27"/>
        <v>0</v>
      </c>
      <c r="AH18" s="246">
        <f t="shared" si="28"/>
        <v>0</v>
      </c>
      <c r="AI18" s="246">
        <f t="shared" si="29"/>
        <v>0</v>
      </c>
      <c r="AJ18" s="246">
        <f t="shared" si="30"/>
        <v>0</v>
      </c>
      <c r="AK18" s="246">
        <f t="shared" si="31"/>
        <v>0</v>
      </c>
      <c r="AL18" s="246">
        <f t="shared" si="32"/>
        <v>0</v>
      </c>
      <c r="AM18" s="246">
        <f t="shared" si="33"/>
        <v>0</v>
      </c>
      <c r="AN18" s="246">
        <f t="shared" si="34"/>
        <v>0</v>
      </c>
      <c r="AO18" s="246">
        <f t="shared" si="35"/>
        <v>0</v>
      </c>
      <c r="AP18" s="246">
        <f t="shared" si="36"/>
        <v>0</v>
      </c>
      <c r="AQ18" s="246">
        <f t="shared" si="37"/>
        <v>0</v>
      </c>
      <c r="AR18" s="246">
        <f t="shared" si="38"/>
        <v>0</v>
      </c>
      <c r="AS18" s="246">
        <f t="shared" si="39"/>
        <v>0</v>
      </c>
      <c r="AT18" s="246">
        <f t="shared" si="40"/>
        <v>0</v>
      </c>
      <c r="AU18" s="246">
        <f t="shared" si="41"/>
        <v>0</v>
      </c>
      <c r="AV18" s="246">
        <f t="shared" si="42"/>
        <v>0</v>
      </c>
      <c r="AW18" s="402">
        <f t="shared" si="43"/>
        <v>0</v>
      </c>
      <c r="AX18" s="402">
        <f t="shared" si="44"/>
        <v>0</v>
      </c>
      <c r="AY18" s="42">
        <f t="shared" si="45"/>
        <v>0</v>
      </c>
      <c r="AZ18" s="284">
        <f t="shared" si="46"/>
        <v>0</v>
      </c>
      <c r="BA18" s="45">
        <f t="shared" si="47"/>
        <v>0</v>
      </c>
      <c r="BB18" s="44">
        <f t="shared" si="48"/>
        <v>0</v>
      </c>
      <c r="BC18" s="246">
        <f t="shared" si="55"/>
        <v>0</v>
      </c>
      <c r="BD18" s="12">
        <f t="shared" si="97"/>
        <v>0</v>
      </c>
      <c r="BE18" s="42">
        <f t="shared" si="49"/>
        <v>0</v>
      </c>
      <c r="BF18" s="284">
        <f t="shared" si="50"/>
        <v>0</v>
      </c>
      <c r="BG18" s="45">
        <f t="shared" si="51"/>
        <v>0</v>
      </c>
      <c r="BH18" s="44">
        <f t="shared" si="52"/>
        <v>0</v>
      </c>
      <c r="BI18" s="246">
        <f t="shared" si="56"/>
        <v>0</v>
      </c>
      <c r="BJ18" s="246">
        <f t="shared" si="57"/>
        <v>0</v>
      </c>
      <c r="BK18" s="402">
        <f t="shared" si="58"/>
        <v>0</v>
      </c>
      <c r="BL18" s="6">
        <f t="shared" si="59"/>
        <v>0</v>
      </c>
      <c r="BM18"/>
      <c r="BN18"/>
      <c r="BO18"/>
      <c r="BP18"/>
      <c r="BQ18"/>
      <c r="BR18"/>
      <c r="BS18"/>
      <c r="BT18"/>
      <c r="BU18"/>
      <c r="BV18"/>
      <c r="BW18"/>
    </row>
    <row r="19" spans="1:75" x14ac:dyDescent="0.15">
      <c r="A19" s="13">
        <v>1.7000000000000001E-4</v>
      </c>
      <c r="B19" s="12">
        <f t="shared" si="0"/>
        <v>1.7000000000000001E-4</v>
      </c>
      <c r="D19" s="12" t="s">
        <v>7</v>
      </c>
      <c r="E19" s="14">
        <f t="shared" si="53"/>
        <v>0</v>
      </c>
      <c r="F19" s="14">
        <f t="shared" si="54"/>
        <v>0</v>
      </c>
      <c r="G19" s="42">
        <f t="shared" si="1"/>
        <v>0</v>
      </c>
      <c r="H19" s="42">
        <f t="shared" si="2"/>
        <v>0</v>
      </c>
      <c r="I19" s="42">
        <f t="shared" si="3"/>
        <v>0</v>
      </c>
      <c r="J19" s="42">
        <f t="shared" si="4"/>
        <v>0</v>
      </c>
      <c r="K19" s="42">
        <f t="shared" si="5"/>
        <v>0</v>
      </c>
      <c r="L19" s="284">
        <f t="shared" si="6"/>
        <v>0</v>
      </c>
      <c r="M19" s="284">
        <f t="shared" si="7"/>
        <v>0</v>
      </c>
      <c r="N19" s="284">
        <f t="shared" si="8"/>
        <v>0</v>
      </c>
      <c r="O19" s="284">
        <f t="shared" si="9"/>
        <v>0</v>
      </c>
      <c r="P19" s="284">
        <f t="shared" si="10"/>
        <v>0</v>
      </c>
      <c r="Q19" s="45">
        <f t="shared" si="11"/>
        <v>0</v>
      </c>
      <c r="R19" s="45">
        <f t="shared" si="12"/>
        <v>0</v>
      </c>
      <c r="S19" s="45">
        <f t="shared" si="13"/>
        <v>0</v>
      </c>
      <c r="T19" s="45">
        <f t="shared" si="14"/>
        <v>0</v>
      </c>
      <c r="U19" s="45">
        <f t="shared" si="15"/>
        <v>0</v>
      </c>
      <c r="V19" s="45">
        <f t="shared" si="16"/>
        <v>0</v>
      </c>
      <c r="W19" s="45">
        <f t="shared" si="17"/>
        <v>0</v>
      </c>
      <c r="X19" s="44">
        <f t="shared" si="18"/>
        <v>0</v>
      </c>
      <c r="Y19" s="44">
        <f t="shared" si="19"/>
        <v>0</v>
      </c>
      <c r="Z19" s="44">
        <f t="shared" si="20"/>
        <v>0</v>
      </c>
      <c r="AA19" s="44">
        <f t="shared" si="21"/>
        <v>0</v>
      </c>
      <c r="AB19" s="44">
        <f t="shared" si="22"/>
        <v>0</v>
      </c>
      <c r="AC19" s="44">
        <f t="shared" si="23"/>
        <v>0</v>
      </c>
      <c r="AD19" s="44">
        <f t="shared" si="24"/>
        <v>0</v>
      </c>
      <c r="AE19" s="44">
        <f t="shared" si="25"/>
        <v>0</v>
      </c>
      <c r="AF19" s="44">
        <f t="shared" si="26"/>
        <v>0</v>
      </c>
      <c r="AG19" s="246">
        <f t="shared" si="27"/>
        <v>0</v>
      </c>
      <c r="AH19" s="246">
        <f t="shared" si="28"/>
        <v>0</v>
      </c>
      <c r="AI19" s="246">
        <f t="shared" si="29"/>
        <v>0</v>
      </c>
      <c r="AJ19" s="246">
        <f t="shared" si="30"/>
        <v>0</v>
      </c>
      <c r="AK19" s="246">
        <f t="shared" si="31"/>
        <v>0</v>
      </c>
      <c r="AL19" s="246">
        <f t="shared" si="32"/>
        <v>0</v>
      </c>
      <c r="AM19" s="246">
        <f t="shared" si="33"/>
        <v>0</v>
      </c>
      <c r="AN19" s="246">
        <f t="shared" si="34"/>
        <v>0</v>
      </c>
      <c r="AO19" s="246">
        <f t="shared" si="35"/>
        <v>0</v>
      </c>
      <c r="AP19" s="246">
        <f t="shared" si="36"/>
        <v>0</v>
      </c>
      <c r="AQ19" s="246">
        <f t="shared" si="37"/>
        <v>0</v>
      </c>
      <c r="AR19" s="246">
        <f t="shared" si="38"/>
        <v>0</v>
      </c>
      <c r="AS19" s="246">
        <f t="shared" si="39"/>
        <v>0</v>
      </c>
      <c r="AT19" s="246">
        <f t="shared" si="40"/>
        <v>0</v>
      </c>
      <c r="AU19" s="246">
        <f t="shared" si="41"/>
        <v>0</v>
      </c>
      <c r="AV19" s="246">
        <f t="shared" si="42"/>
        <v>0</v>
      </c>
      <c r="AW19" s="402">
        <f t="shared" si="43"/>
        <v>0</v>
      </c>
      <c r="AX19" s="402">
        <f t="shared" si="44"/>
        <v>0</v>
      </c>
      <c r="AY19" s="42">
        <f t="shared" si="45"/>
        <v>0</v>
      </c>
      <c r="AZ19" s="284">
        <f t="shared" si="46"/>
        <v>0</v>
      </c>
      <c r="BA19" s="45">
        <f t="shared" si="47"/>
        <v>0</v>
      </c>
      <c r="BB19" s="44">
        <f t="shared" si="48"/>
        <v>0</v>
      </c>
      <c r="BC19" s="246">
        <f t="shared" si="55"/>
        <v>0</v>
      </c>
      <c r="BD19" s="12">
        <f t="shared" si="97"/>
        <v>0</v>
      </c>
      <c r="BE19" s="42">
        <f t="shared" si="49"/>
        <v>0</v>
      </c>
      <c r="BF19" s="284">
        <f t="shared" si="50"/>
        <v>0</v>
      </c>
      <c r="BG19" s="45">
        <f t="shared" si="51"/>
        <v>0</v>
      </c>
      <c r="BH19" s="44">
        <f t="shared" si="52"/>
        <v>0</v>
      </c>
      <c r="BI19" s="246">
        <f t="shared" si="56"/>
        <v>0</v>
      </c>
      <c r="BJ19" s="246">
        <f t="shared" si="57"/>
        <v>0</v>
      </c>
      <c r="BK19" s="402">
        <f t="shared" si="58"/>
        <v>0</v>
      </c>
      <c r="BL19" s="6">
        <f t="shared" si="59"/>
        <v>0</v>
      </c>
      <c r="BM19"/>
      <c r="BN19"/>
      <c r="BO19"/>
      <c r="BP19"/>
      <c r="BQ19"/>
      <c r="BR19"/>
      <c r="BS19"/>
      <c r="BT19"/>
      <c r="BU19"/>
      <c r="BV19"/>
      <c r="BW19"/>
    </row>
    <row r="20" spans="1:75" x14ac:dyDescent="0.15">
      <c r="A20" s="13">
        <v>1.8000000000000001E-4</v>
      </c>
      <c r="B20" s="12">
        <f t="shared" si="0"/>
        <v>1.8000000000000001E-4</v>
      </c>
      <c r="D20" s="12" t="s">
        <v>7</v>
      </c>
      <c r="E20" s="14">
        <f t="shared" si="53"/>
        <v>0</v>
      </c>
      <c r="F20" s="14">
        <f t="shared" si="54"/>
        <v>0</v>
      </c>
      <c r="G20" s="42">
        <f t="shared" si="1"/>
        <v>0</v>
      </c>
      <c r="H20" s="42">
        <f t="shared" si="2"/>
        <v>0</v>
      </c>
      <c r="I20" s="42">
        <f t="shared" si="3"/>
        <v>0</v>
      </c>
      <c r="J20" s="42">
        <f t="shared" si="4"/>
        <v>0</v>
      </c>
      <c r="K20" s="42">
        <f t="shared" si="5"/>
        <v>0</v>
      </c>
      <c r="L20" s="284">
        <f t="shared" si="6"/>
        <v>0</v>
      </c>
      <c r="M20" s="284">
        <f t="shared" si="7"/>
        <v>0</v>
      </c>
      <c r="N20" s="284">
        <f t="shared" si="8"/>
        <v>0</v>
      </c>
      <c r="O20" s="284">
        <f t="shared" si="9"/>
        <v>0</v>
      </c>
      <c r="P20" s="284">
        <f t="shared" si="10"/>
        <v>0</v>
      </c>
      <c r="Q20" s="45">
        <f t="shared" si="11"/>
        <v>0</v>
      </c>
      <c r="R20" s="45">
        <f t="shared" si="12"/>
        <v>0</v>
      </c>
      <c r="S20" s="45">
        <f t="shared" si="13"/>
        <v>0</v>
      </c>
      <c r="T20" s="45">
        <f t="shared" si="14"/>
        <v>0</v>
      </c>
      <c r="U20" s="45">
        <f t="shared" si="15"/>
        <v>0</v>
      </c>
      <c r="V20" s="45">
        <f t="shared" si="16"/>
        <v>0</v>
      </c>
      <c r="W20" s="45">
        <f t="shared" si="17"/>
        <v>0</v>
      </c>
      <c r="X20" s="44">
        <f t="shared" si="18"/>
        <v>0</v>
      </c>
      <c r="Y20" s="44">
        <f t="shared" si="19"/>
        <v>0</v>
      </c>
      <c r="Z20" s="44">
        <f t="shared" si="20"/>
        <v>0</v>
      </c>
      <c r="AA20" s="44">
        <f t="shared" si="21"/>
        <v>0</v>
      </c>
      <c r="AB20" s="44">
        <f t="shared" si="22"/>
        <v>0</v>
      </c>
      <c r="AC20" s="44">
        <f t="shared" si="23"/>
        <v>0</v>
      </c>
      <c r="AD20" s="44">
        <f t="shared" si="24"/>
        <v>0</v>
      </c>
      <c r="AE20" s="44">
        <f t="shared" si="25"/>
        <v>0</v>
      </c>
      <c r="AF20" s="44">
        <f t="shared" si="26"/>
        <v>0</v>
      </c>
      <c r="AG20" s="246">
        <f t="shared" si="27"/>
        <v>0</v>
      </c>
      <c r="AH20" s="246">
        <f t="shared" si="28"/>
        <v>0</v>
      </c>
      <c r="AI20" s="246">
        <f t="shared" si="29"/>
        <v>0</v>
      </c>
      <c r="AJ20" s="246">
        <f t="shared" si="30"/>
        <v>0</v>
      </c>
      <c r="AK20" s="246">
        <f t="shared" si="31"/>
        <v>0</v>
      </c>
      <c r="AL20" s="246">
        <f t="shared" si="32"/>
        <v>0</v>
      </c>
      <c r="AM20" s="246">
        <f t="shared" si="33"/>
        <v>0</v>
      </c>
      <c r="AN20" s="246">
        <f t="shared" si="34"/>
        <v>0</v>
      </c>
      <c r="AO20" s="246">
        <f t="shared" si="35"/>
        <v>0</v>
      </c>
      <c r="AP20" s="246">
        <f t="shared" si="36"/>
        <v>0</v>
      </c>
      <c r="AQ20" s="246">
        <f t="shared" si="37"/>
        <v>0</v>
      </c>
      <c r="AR20" s="246">
        <f t="shared" si="38"/>
        <v>0</v>
      </c>
      <c r="AS20" s="246">
        <f t="shared" si="39"/>
        <v>0</v>
      </c>
      <c r="AT20" s="246">
        <f t="shared" si="40"/>
        <v>0</v>
      </c>
      <c r="AU20" s="246">
        <f t="shared" si="41"/>
        <v>0</v>
      </c>
      <c r="AV20" s="246">
        <f t="shared" si="42"/>
        <v>0</v>
      </c>
      <c r="AW20" s="402">
        <f t="shared" si="43"/>
        <v>0</v>
      </c>
      <c r="AX20" s="402">
        <f t="shared" si="44"/>
        <v>0</v>
      </c>
      <c r="AY20" s="42">
        <f t="shared" si="45"/>
        <v>0</v>
      </c>
      <c r="AZ20" s="284">
        <f t="shared" si="46"/>
        <v>0</v>
      </c>
      <c r="BA20" s="45">
        <f t="shared" si="47"/>
        <v>0</v>
      </c>
      <c r="BB20" s="44">
        <f t="shared" si="48"/>
        <v>0</v>
      </c>
      <c r="BC20" s="246">
        <f t="shared" si="55"/>
        <v>0</v>
      </c>
      <c r="BD20" s="12">
        <f t="shared" si="97"/>
        <v>0</v>
      </c>
      <c r="BE20" s="42">
        <f t="shared" si="49"/>
        <v>0</v>
      </c>
      <c r="BF20" s="284">
        <f t="shared" si="50"/>
        <v>0</v>
      </c>
      <c r="BG20" s="45">
        <f t="shared" si="51"/>
        <v>0</v>
      </c>
      <c r="BH20" s="44">
        <f t="shared" si="52"/>
        <v>0</v>
      </c>
      <c r="BI20" s="246">
        <f t="shared" si="56"/>
        <v>0</v>
      </c>
      <c r="BJ20" s="246">
        <f t="shared" si="57"/>
        <v>0</v>
      </c>
      <c r="BK20" s="402">
        <f t="shared" si="58"/>
        <v>0</v>
      </c>
      <c r="BL20" s="6">
        <f t="shared" si="59"/>
        <v>0</v>
      </c>
      <c r="BM20"/>
      <c r="BN20"/>
      <c r="BO20"/>
      <c r="BP20"/>
      <c r="BQ20"/>
      <c r="BR20"/>
      <c r="BS20"/>
      <c r="BT20"/>
      <c r="BU20"/>
      <c r="BV20"/>
      <c r="BW20"/>
    </row>
    <row r="21" spans="1:75" x14ac:dyDescent="0.15">
      <c r="A21" s="13">
        <v>1.9000000000000001E-4</v>
      </c>
      <c r="B21" s="12">
        <f t="shared" si="0"/>
        <v>1.9000000000000001E-4</v>
      </c>
      <c r="D21" s="12" t="s">
        <v>7</v>
      </c>
      <c r="E21" s="14">
        <f t="shared" si="53"/>
        <v>0</v>
      </c>
      <c r="F21" s="14">
        <f t="shared" si="54"/>
        <v>0</v>
      </c>
      <c r="G21" s="42">
        <f t="shared" si="1"/>
        <v>0</v>
      </c>
      <c r="H21" s="42">
        <f t="shared" si="2"/>
        <v>0</v>
      </c>
      <c r="I21" s="42">
        <f t="shared" si="3"/>
        <v>0</v>
      </c>
      <c r="J21" s="42">
        <f t="shared" si="4"/>
        <v>0</v>
      </c>
      <c r="K21" s="42">
        <f t="shared" si="5"/>
        <v>0</v>
      </c>
      <c r="L21" s="284">
        <f t="shared" si="6"/>
        <v>0</v>
      </c>
      <c r="M21" s="284">
        <f t="shared" si="7"/>
        <v>0</v>
      </c>
      <c r="N21" s="284">
        <f t="shared" si="8"/>
        <v>0</v>
      </c>
      <c r="O21" s="284">
        <f t="shared" si="9"/>
        <v>0</v>
      </c>
      <c r="P21" s="284">
        <f t="shared" si="10"/>
        <v>0</v>
      </c>
      <c r="Q21" s="45">
        <f t="shared" si="11"/>
        <v>0</v>
      </c>
      <c r="R21" s="45">
        <f t="shared" si="12"/>
        <v>0</v>
      </c>
      <c r="S21" s="45">
        <f t="shared" si="13"/>
        <v>0</v>
      </c>
      <c r="T21" s="45">
        <f t="shared" si="14"/>
        <v>0</v>
      </c>
      <c r="U21" s="45">
        <f t="shared" si="15"/>
        <v>0</v>
      </c>
      <c r="V21" s="45">
        <f t="shared" si="16"/>
        <v>0</v>
      </c>
      <c r="W21" s="45">
        <f t="shared" si="17"/>
        <v>0</v>
      </c>
      <c r="X21" s="44">
        <f t="shared" si="18"/>
        <v>0</v>
      </c>
      <c r="Y21" s="44">
        <f t="shared" si="19"/>
        <v>0</v>
      </c>
      <c r="Z21" s="44">
        <f t="shared" si="20"/>
        <v>0</v>
      </c>
      <c r="AA21" s="44">
        <f t="shared" si="21"/>
        <v>0</v>
      </c>
      <c r="AB21" s="44">
        <f t="shared" si="22"/>
        <v>0</v>
      </c>
      <c r="AC21" s="44">
        <f t="shared" si="23"/>
        <v>0</v>
      </c>
      <c r="AD21" s="44">
        <f t="shared" si="24"/>
        <v>0</v>
      </c>
      <c r="AE21" s="44">
        <f t="shared" si="25"/>
        <v>0</v>
      </c>
      <c r="AF21" s="44">
        <f t="shared" si="26"/>
        <v>0</v>
      </c>
      <c r="AG21" s="246">
        <f t="shared" si="27"/>
        <v>0</v>
      </c>
      <c r="AH21" s="246">
        <f t="shared" si="28"/>
        <v>0</v>
      </c>
      <c r="AI21" s="246">
        <f t="shared" si="29"/>
        <v>0</v>
      </c>
      <c r="AJ21" s="246">
        <f t="shared" si="30"/>
        <v>0</v>
      </c>
      <c r="AK21" s="246">
        <f t="shared" si="31"/>
        <v>0</v>
      </c>
      <c r="AL21" s="246">
        <f t="shared" si="32"/>
        <v>0</v>
      </c>
      <c r="AM21" s="246">
        <f t="shared" si="33"/>
        <v>0</v>
      </c>
      <c r="AN21" s="246">
        <f t="shared" si="34"/>
        <v>0</v>
      </c>
      <c r="AO21" s="246">
        <f t="shared" si="35"/>
        <v>0</v>
      </c>
      <c r="AP21" s="246">
        <f t="shared" si="36"/>
        <v>0</v>
      </c>
      <c r="AQ21" s="246">
        <f t="shared" si="37"/>
        <v>0</v>
      </c>
      <c r="AR21" s="246">
        <f t="shared" si="38"/>
        <v>0</v>
      </c>
      <c r="AS21" s="246">
        <f t="shared" si="39"/>
        <v>0</v>
      </c>
      <c r="AT21" s="246">
        <f t="shared" si="40"/>
        <v>0</v>
      </c>
      <c r="AU21" s="246">
        <f t="shared" si="41"/>
        <v>0</v>
      </c>
      <c r="AV21" s="246">
        <f t="shared" si="42"/>
        <v>0</v>
      </c>
      <c r="AW21" s="402">
        <f t="shared" si="43"/>
        <v>0</v>
      </c>
      <c r="AX21" s="402">
        <f t="shared" si="44"/>
        <v>0</v>
      </c>
      <c r="AY21" s="42">
        <f t="shared" si="45"/>
        <v>0</v>
      </c>
      <c r="AZ21" s="284">
        <f t="shared" si="46"/>
        <v>0</v>
      </c>
      <c r="BA21" s="45">
        <f t="shared" si="47"/>
        <v>0</v>
      </c>
      <c r="BB21" s="44">
        <f t="shared" si="48"/>
        <v>0</v>
      </c>
      <c r="BC21" s="246">
        <f t="shared" si="55"/>
        <v>0</v>
      </c>
      <c r="BD21" s="12">
        <f t="shared" si="96"/>
        <v>0</v>
      </c>
      <c r="BE21" s="42">
        <f t="shared" si="49"/>
        <v>0</v>
      </c>
      <c r="BF21" s="284">
        <f t="shared" si="50"/>
        <v>0</v>
      </c>
      <c r="BG21" s="45">
        <f t="shared" si="51"/>
        <v>0</v>
      </c>
      <c r="BH21" s="44">
        <f t="shared" si="52"/>
        <v>0</v>
      </c>
      <c r="BI21" s="246">
        <f t="shared" si="56"/>
        <v>0</v>
      </c>
      <c r="BJ21" s="246">
        <f t="shared" si="57"/>
        <v>0</v>
      </c>
      <c r="BK21" s="402">
        <f t="shared" si="58"/>
        <v>0</v>
      </c>
      <c r="BL21" s="6">
        <f t="shared" si="59"/>
        <v>0</v>
      </c>
      <c r="BM21"/>
      <c r="BN21"/>
      <c r="BO21"/>
      <c r="BP21"/>
      <c r="BQ21"/>
      <c r="BR21"/>
      <c r="BS21"/>
      <c r="BT21"/>
      <c r="BU21"/>
      <c r="BV21"/>
      <c r="BW21"/>
    </row>
    <row r="22" spans="1:75" x14ac:dyDescent="0.15">
      <c r="A22" s="13">
        <v>2.1000000000000001E-4</v>
      </c>
      <c r="B22" s="12">
        <f t="shared" si="0"/>
        <v>2.1000000000000001E-4</v>
      </c>
      <c r="D22" s="12" t="s">
        <v>7</v>
      </c>
      <c r="E22" s="14">
        <f t="shared" si="53"/>
        <v>0</v>
      </c>
      <c r="F22" s="14">
        <f t="shared" si="54"/>
        <v>0</v>
      </c>
      <c r="G22" s="42">
        <f t="shared" si="1"/>
        <v>0</v>
      </c>
      <c r="H22" s="42">
        <f t="shared" si="2"/>
        <v>0</v>
      </c>
      <c r="I22" s="42">
        <f t="shared" si="3"/>
        <v>0</v>
      </c>
      <c r="J22" s="42">
        <f t="shared" si="4"/>
        <v>0</v>
      </c>
      <c r="K22" s="42">
        <f t="shared" si="5"/>
        <v>0</v>
      </c>
      <c r="L22" s="284">
        <f t="shared" si="6"/>
        <v>0</v>
      </c>
      <c r="M22" s="284">
        <f t="shared" si="7"/>
        <v>0</v>
      </c>
      <c r="N22" s="284">
        <f t="shared" si="8"/>
        <v>0</v>
      </c>
      <c r="O22" s="284">
        <f t="shared" si="9"/>
        <v>0</v>
      </c>
      <c r="P22" s="284">
        <f t="shared" si="10"/>
        <v>0</v>
      </c>
      <c r="Q22" s="45">
        <f t="shared" si="11"/>
        <v>0</v>
      </c>
      <c r="R22" s="45">
        <f t="shared" si="12"/>
        <v>0</v>
      </c>
      <c r="S22" s="45">
        <f t="shared" si="13"/>
        <v>0</v>
      </c>
      <c r="T22" s="45">
        <f t="shared" si="14"/>
        <v>0</v>
      </c>
      <c r="U22" s="45">
        <f t="shared" si="15"/>
        <v>0</v>
      </c>
      <c r="V22" s="45">
        <f t="shared" si="16"/>
        <v>0</v>
      </c>
      <c r="W22" s="45">
        <f t="shared" si="17"/>
        <v>0</v>
      </c>
      <c r="X22" s="44">
        <f t="shared" si="18"/>
        <v>0</v>
      </c>
      <c r="Y22" s="44">
        <f t="shared" si="19"/>
        <v>0</v>
      </c>
      <c r="Z22" s="44">
        <f t="shared" si="20"/>
        <v>0</v>
      </c>
      <c r="AA22" s="44">
        <f t="shared" si="21"/>
        <v>0</v>
      </c>
      <c r="AB22" s="44">
        <f t="shared" si="22"/>
        <v>0</v>
      </c>
      <c r="AC22" s="44">
        <f t="shared" si="23"/>
        <v>0</v>
      </c>
      <c r="AD22" s="44">
        <f t="shared" si="24"/>
        <v>0</v>
      </c>
      <c r="AE22" s="44">
        <f t="shared" si="25"/>
        <v>0</v>
      </c>
      <c r="AF22" s="44">
        <f t="shared" si="26"/>
        <v>0</v>
      </c>
      <c r="AG22" s="246">
        <f t="shared" si="27"/>
        <v>0</v>
      </c>
      <c r="AH22" s="246">
        <f t="shared" si="28"/>
        <v>0</v>
      </c>
      <c r="AI22" s="246">
        <f t="shared" si="29"/>
        <v>0</v>
      </c>
      <c r="AJ22" s="246">
        <f t="shared" si="30"/>
        <v>0</v>
      </c>
      <c r="AK22" s="246">
        <f t="shared" si="31"/>
        <v>0</v>
      </c>
      <c r="AL22" s="246">
        <f t="shared" si="32"/>
        <v>0</v>
      </c>
      <c r="AM22" s="246">
        <f t="shared" si="33"/>
        <v>0</v>
      </c>
      <c r="AN22" s="246">
        <f t="shared" si="34"/>
        <v>0</v>
      </c>
      <c r="AO22" s="246">
        <f t="shared" si="35"/>
        <v>0</v>
      </c>
      <c r="AP22" s="246">
        <f t="shared" si="36"/>
        <v>0</v>
      </c>
      <c r="AQ22" s="246">
        <f t="shared" si="37"/>
        <v>0</v>
      </c>
      <c r="AR22" s="246">
        <f t="shared" si="38"/>
        <v>0</v>
      </c>
      <c r="AS22" s="246">
        <f t="shared" si="39"/>
        <v>0</v>
      </c>
      <c r="AT22" s="246">
        <f t="shared" si="40"/>
        <v>0</v>
      </c>
      <c r="AU22" s="246">
        <f t="shared" si="41"/>
        <v>0</v>
      </c>
      <c r="AV22" s="246">
        <f t="shared" si="42"/>
        <v>0</v>
      </c>
      <c r="AW22" s="402">
        <f t="shared" si="43"/>
        <v>0</v>
      </c>
      <c r="AX22" s="402">
        <f t="shared" si="44"/>
        <v>0</v>
      </c>
      <c r="AY22" s="42">
        <f t="shared" si="45"/>
        <v>0</v>
      </c>
      <c r="AZ22" s="284">
        <f t="shared" si="46"/>
        <v>0</v>
      </c>
      <c r="BA22" s="45">
        <f t="shared" si="47"/>
        <v>0</v>
      </c>
      <c r="BB22" s="44">
        <f t="shared" si="48"/>
        <v>0</v>
      </c>
      <c r="BC22" s="246">
        <f t="shared" si="55"/>
        <v>0</v>
      </c>
      <c r="BD22" s="12">
        <f>LARGE(AY22:BC22,1)</f>
        <v>0</v>
      </c>
      <c r="BE22" s="42">
        <f t="shared" si="49"/>
        <v>0</v>
      </c>
      <c r="BF22" s="284">
        <f t="shared" si="50"/>
        <v>0</v>
      </c>
      <c r="BG22" s="45">
        <f t="shared" si="51"/>
        <v>0</v>
      </c>
      <c r="BH22" s="44">
        <f t="shared" si="52"/>
        <v>0</v>
      </c>
      <c r="BI22" s="246">
        <f t="shared" si="56"/>
        <v>0</v>
      </c>
      <c r="BJ22" s="246">
        <f t="shared" si="57"/>
        <v>0</v>
      </c>
      <c r="BK22" s="402">
        <f t="shared" si="58"/>
        <v>0</v>
      </c>
      <c r="BL22" s="6">
        <f t="shared" si="59"/>
        <v>0</v>
      </c>
      <c r="BM22"/>
      <c r="BN22"/>
      <c r="BO22"/>
      <c r="BP22"/>
      <c r="BQ22"/>
      <c r="BR22"/>
      <c r="BS22"/>
      <c r="BT22"/>
      <c r="BU22"/>
      <c r="BV22"/>
      <c r="BW22"/>
    </row>
    <row r="23" spans="1:75" s="23" customFormat="1" x14ac:dyDescent="0.15">
      <c r="A23" s="24"/>
      <c r="C23" s="67" t="s">
        <v>10</v>
      </c>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row>
    <row r="24" spans="1:75" x14ac:dyDescent="0.15">
      <c r="A24" s="13">
        <v>2E-3</v>
      </c>
      <c r="B24" s="12">
        <f t="shared" ref="B24:B36" si="98">BL24+A24</f>
        <v>160.00200000000001</v>
      </c>
      <c r="C24" s="64" t="s">
        <v>253</v>
      </c>
      <c r="D24" t="s">
        <v>6</v>
      </c>
      <c r="E24" s="14">
        <f t="shared" si="53"/>
        <v>2</v>
      </c>
      <c r="F24" s="14">
        <f t="shared" si="54"/>
        <v>2</v>
      </c>
      <c r="G24" s="42">
        <f t="shared" ref="G24:G36" si="99">IF(ISERROR(VLOOKUP($C24,Swim_A,4,FALSE)),0,(VLOOKUP($C24,Swim_A,4,FALSE)))</f>
        <v>80</v>
      </c>
      <c r="H24" s="42">
        <f t="shared" ref="H24:H36" si="100">IF(ISERROR(VLOOKUP($C24,Swim_B,4,FALSE)),0,(VLOOKUP($C24,Swim_B,4,FALSE)))</f>
        <v>80</v>
      </c>
      <c r="I24" s="42">
        <f t="shared" ref="I24:I36" si="101">IF(ISERROR(VLOOKUP($C24,Swim_C,4,FALSE)),0,(VLOOKUP($C24,Swim_C,4,FALSE)))</f>
        <v>0</v>
      </c>
      <c r="J24" s="42">
        <f t="shared" ref="J24:J36" si="102">IF(ISERROR(VLOOKUP($C24,Swim_D,4,FALSE)),0,(VLOOKUP($C24,Swim_D,4,FALSE)))</f>
        <v>0</v>
      </c>
      <c r="K24" s="42">
        <f t="shared" ref="K24:K36" si="103">IF(ISERROR(VLOOKUP($C24,Swim_E,4,FALSE)),0,(VLOOKUP($C24,Swim_E,4,FALSE)))</f>
        <v>0</v>
      </c>
      <c r="L24" s="284">
        <f t="shared" ref="L24:L36" si="104">IF(ISERROR(VLOOKUP($C24,Run_1,4,FALSE)),0,(VLOOKUP($C24,Run_1,4,FALSE)))</f>
        <v>0</v>
      </c>
      <c r="M24" s="284">
        <f t="shared" ref="M24:M36" si="105">IF(ISERROR(VLOOKUP($C24,Run_2,4,FALSE)),0,(VLOOKUP($C24,Run_2,4,FALSE)))</f>
        <v>0</v>
      </c>
      <c r="N24" s="284">
        <f t="shared" ref="N24:N36" si="106">IF(ISERROR(VLOOKUP($C24,Run_3,4,FALSE)),0,(VLOOKUP($C24,Run_3,4,FALSE)))</f>
        <v>0</v>
      </c>
      <c r="O24" s="284">
        <f t="shared" ref="O24:O36" si="107">IF(ISERROR(VLOOKUP($C24,Run_4,4,FALSE)),0,(VLOOKUP($C24,Run_4,4,FALSE)))</f>
        <v>0</v>
      </c>
      <c r="P24" s="284">
        <f t="shared" ref="P24:P36" si="108">IF(ISERROR(VLOOKUP($C24,Run_5,4,FALSE)),0,(VLOOKUP($C24,Run_5,4,FALSE)))</f>
        <v>0</v>
      </c>
      <c r="Q24" s="45">
        <f t="shared" ref="Q24:Q36" si="109">IF(ISERROR(VLOOKUP($C24,Bike_1,4,FALSE)),0,(VLOOKUP($C24,Bike_1,4,FALSE)))</f>
        <v>0</v>
      </c>
      <c r="R24" s="45">
        <f t="shared" ref="R24:R36" si="110">IF(ISERROR(VLOOKUP($C24,Bike_2,4,FALSE)),0,(VLOOKUP($C24,Bike_2,4,FALSE)))</f>
        <v>0</v>
      </c>
      <c r="S24" s="45">
        <f t="shared" ref="S24:S36" si="111">IF(ISERROR(VLOOKUP($C24,Bike_3,4,FALSE)),0,(VLOOKUP($C24,Bike_3,4,FALSE)))</f>
        <v>0</v>
      </c>
      <c r="T24" s="45">
        <f t="shared" ref="T24:T36" si="112">IF(ISERROR(VLOOKUP($C24,Bike_4,4,FALSE)),0,(VLOOKUP($C24,Bike_4,4,FALSE)))</f>
        <v>0</v>
      </c>
      <c r="U24" s="45">
        <f t="shared" ref="U24:U36" si="113">IF(ISERROR(VLOOKUP($C24,Bike_5,4,FALSE)),0,(VLOOKUP($C24,Bike_5,4,FALSE)))</f>
        <v>0</v>
      </c>
      <c r="V24" s="45">
        <f t="shared" ref="V24:V36" si="114">IF(ISERROR(VLOOKUP($C24,Bike_6,4,FALSE)),0,(VLOOKUP($C24,Bike_6,4,FALSE)))</f>
        <v>0</v>
      </c>
      <c r="W24" s="45">
        <f t="shared" ref="W24:W36" si="115">IF(ISERROR(VLOOKUP($C24,Bike_7,4,FALSE)),0,(VLOOKUP($C24,Bike_7,4,FALSE)))</f>
        <v>0</v>
      </c>
      <c r="X24" s="44">
        <f t="shared" si="18"/>
        <v>0</v>
      </c>
      <c r="Y24" s="44">
        <f t="shared" si="19"/>
        <v>0</v>
      </c>
      <c r="Z24" s="44">
        <f t="shared" si="20"/>
        <v>0</v>
      </c>
      <c r="AA24" s="44">
        <f t="shared" ref="AA24:AA36" si="116">IF(ISERROR(VLOOKUP($C24,Aqua_04,4,FALSE)),0,(VLOOKUP($C24,Aqua_04,4,FALSE)))</f>
        <v>0</v>
      </c>
      <c r="AB24" s="44">
        <f t="shared" ref="AB24:AB36" si="117">IF(ISERROR(VLOOKUP($C24,Aqua_05,4,FALSE)),0,(VLOOKUP($C24,Aqua_05,4,FALSE)))</f>
        <v>0</v>
      </c>
      <c r="AC24" s="44">
        <f t="shared" ref="AC24:AC36" si="118">IF(ISERROR(VLOOKUP($C24,Aqua_06,4,FALSE)),0,(VLOOKUP($C24,Aqua_06,4,FALSE)))</f>
        <v>0</v>
      </c>
      <c r="AD24" s="44">
        <f t="shared" ref="AD24:AD36" si="119">IF(ISERROR(VLOOKUP($C24,Aqua_07,4,FALSE)),0,(VLOOKUP($C24,Aqua_07,4,FALSE)))</f>
        <v>0</v>
      </c>
      <c r="AE24" s="44">
        <f t="shared" ref="AE24:AE36" si="120">IF(ISERROR(VLOOKUP($C24,Aqua_08,4,FALSE)),0,(VLOOKUP($C24,Aqua_08,4,FALSE)))</f>
        <v>0</v>
      </c>
      <c r="AF24" s="44">
        <f t="shared" ref="AF24:AF36" si="121">IF(ISERROR(VLOOKUP($C24,Aqua_09,4,FALSE)),0,(VLOOKUP($C24,Aqua_09,4,FALSE)))</f>
        <v>0</v>
      </c>
      <c r="AG24" s="246">
        <f t="shared" ref="AG24:AG36" si="122">IF(ISERROR(VLOOKUP($C24,Tri_01,4,FALSE)),0,(VLOOKUP($C24,Tri_01,4,FALSE)))</f>
        <v>0</v>
      </c>
      <c r="AH24" s="246">
        <f t="shared" ref="AH24:AH36" si="123">IF(ISERROR(VLOOKUP($C24,Tri_02,4,FALSE)),0,(VLOOKUP($C24,Tri_02,4,FALSE)))</f>
        <v>0</v>
      </c>
      <c r="AI24" s="246">
        <f t="shared" ref="AI24:AI36" si="124">IF(ISERROR(VLOOKUP($C24,Tri_03,4,FALSE)),0,(VLOOKUP($C24,Tri_03,4,FALSE)))</f>
        <v>0</v>
      </c>
      <c r="AJ24" s="246">
        <f t="shared" ref="AJ24:AJ36" si="125">IF(ISERROR(VLOOKUP($C24,Tri_04,4,FALSE)),0,(VLOOKUP($C24,Tri_04,4,FALSE)))</f>
        <v>0</v>
      </c>
      <c r="AK24" s="246">
        <f t="shared" ref="AK24:AK36" si="126">IF(ISERROR(VLOOKUP($C24,Tri_05,4,FALSE)),0,(VLOOKUP($C24,Tri_05,4,FALSE)))</f>
        <v>0</v>
      </c>
      <c r="AL24" s="246">
        <f t="shared" ref="AL24:AL36" si="127">IF(ISERROR(VLOOKUP($C24,Tri_06,4,FALSE)),0,(VLOOKUP($C24,Tri_06,4,FALSE)))</f>
        <v>0</v>
      </c>
      <c r="AM24" s="246">
        <f t="shared" ref="AM24:AM36" si="128">IF(ISERROR(VLOOKUP($C24,Tri_07,4,FALSE)),0,(VLOOKUP($C24,Tri_07,4,FALSE)))</f>
        <v>0</v>
      </c>
      <c r="AN24" s="246">
        <f t="shared" ref="AN24:AN36" si="129">IF(ISERROR(VLOOKUP($C24,Tri_08,4,FALSE)),0,(VLOOKUP($C24,Tri_08,4,FALSE)))</f>
        <v>0</v>
      </c>
      <c r="AO24" s="246">
        <f t="shared" ref="AO24:AO36" si="130">IF(ISERROR(VLOOKUP($C24,Tri_09,4,FALSE)),0,(VLOOKUP($C24,Tri_09,4,FALSE)))</f>
        <v>0</v>
      </c>
      <c r="AP24" s="246">
        <f t="shared" ref="AP24:AP36" si="131">IF(ISERROR(VLOOKUP($C24,Tri_10,4,FALSE)),0,(VLOOKUP($C24,Tri_10,4,FALSE)))</f>
        <v>0</v>
      </c>
      <c r="AQ24" s="246">
        <f t="shared" ref="AQ24:AQ36" si="132">IF(ISERROR(VLOOKUP($C24,Tri_11,4,FALSE)),0,(VLOOKUP($C24,Tri_11,4,FALSE)))</f>
        <v>0</v>
      </c>
      <c r="AR24" s="246">
        <f t="shared" ref="AR24:AR36" si="133">IF(ISERROR(VLOOKUP($C24,Tri_12,4,FALSE)),0,(VLOOKUP($C24,Tri_12,4,FALSE)))</f>
        <v>0</v>
      </c>
      <c r="AS24" s="246">
        <f t="shared" ref="AS24:AS36" si="134">IF(ISERROR(VLOOKUP($C24,Tri_13,4,FALSE)),0,(VLOOKUP($C24,Tri_13,4,FALSE)))</f>
        <v>0</v>
      </c>
      <c r="AT24" s="246">
        <f t="shared" ref="AT24:AT36" si="135">IF(ISERROR(VLOOKUP($C24,Tri_14,4,FALSE)),0,(VLOOKUP($C24,Tri_14,4,FALSE)))</f>
        <v>0</v>
      </c>
      <c r="AU24" s="246">
        <f t="shared" ref="AU24:AU36" si="136">IF(ISERROR(VLOOKUP($C24,Tri_15,4,FALSE)),0,(VLOOKUP($C24,Tri_15,4,FALSE)))</f>
        <v>0</v>
      </c>
      <c r="AV24" s="246">
        <f t="shared" ref="AV24:AV36" si="137">IF(ISERROR(VLOOKUP($C24,Tri_16,4,FALSE)),0,(VLOOKUP($C24,Tri_16,4,FALSE)))</f>
        <v>0</v>
      </c>
      <c r="AW24" s="402">
        <f t="shared" ref="AW24:AW36" si="138">IF(ISERROR(VLOOKUP($C24,Tri_17,4,FALSE)),0,(VLOOKUP($C24,Tri_17,4,FALSE)))</f>
        <v>0</v>
      </c>
      <c r="AX24" s="402">
        <f t="shared" ref="AX24:AX36" si="139">IF(ISERROR(VLOOKUP($C24,Tri_18,4,FALSE)),0,(VLOOKUP($C24,Tri_18,4,FALSE)))</f>
        <v>0</v>
      </c>
      <c r="AY24" s="42">
        <f t="shared" ref="AY24:AY36" si="140">LARGE(G24:K24,2)</f>
        <v>80</v>
      </c>
      <c r="AZ24" s="284">
        <f t="shared" ref="AZ24:AZ36" si="141">LARGE(L24:P24,2)</f>
        <v>0</v>
      </c>
      <c r="BA24" s="45">
        <f t="shared" ref="BA24:BA36" si="142">LARGE(Q24:W24,2)</f>
        <v>0</v>
      </c>
      <c r="BB24" s="44">
        <f t="shared" ref="BB24:BB36" si="143">LARGE(X24:AF24,2)</f>
        <v>0</v>
      </c>
      <c r="BC24" s="246">
        <f t="shared" si="55"/>
        <v>0</v>
      </c>
      <c r="BD24" s="12">
        <f>LARGE(AY24:BC24,1)</f>
        <v>80</v>
      </c>
      <c r="BE24" s="42">
        <f t="shared" ref="BE24:BE36" si="144">LARGE(G24:K24,1)</f>
        <v>80</v>
      </c>
      <c r="BF24" s="284">
        <f t="shared" ref="BF24:BF36" si="145">LARGE(L24:P24,1)</f>
        <v>0</v>
      </c>
      <c r="BG24" s="45">
        <f t="shared" ref="BG24:BG36" si="146">LARGE(Q24:W24,1)</f>
        <v>0</v>
      </c>
      <c r="BH24" s="44">
        <f t="shared" ref="BH24:BH36" si="147">LARGE(X24:AF24,1)</f>
        <v>0</v>
      </c>
      <c r="BI24" s="246">
        <f t="shared" si="56"/>
        <v>0</v>
      </c>
      <c r="BJ24" s="246">
        <f t="shared" si="57"/>
        <v>0</v>
      </c>
      <c r="BK24" s="402">
        <f t="shared" si="58"/>
        <v>0</v>
      </c>
      <c r="BL24" s="6">
        <f t="shared" si="59"/>
        <v>160</v>
      </c>
      <c r="BM24"/>
      <c r="BN24"/>
      <c r="BO24"/>
      <c r="BP24"/>
      <c r="BQ24"/>
      <c r="BR24"/>
      <c r="BS24"/>
      <c r="BT24"/>
      <c r="BU24"/>
      <c r="BV24"/>
      <c r="BW24"/>
    </row>
    <row r="25" spans="1:75" x14ac:dyDescent="0.15">
      <c r="A25" s="13">
        <v>2.0100000000000001E-3</v>
      </c>
      <c r="B25" s="12">
        <f t="shared" si="98"/>
        <v>137.92120889502763</v>
      </c>
      <c r="C25" s="64" t="s">
        <v>252</v>
      </c>
      <c r="D25" t="s">
        <v>6</v>
      </c>
      <c r="E25" s="14">
        <f t="shared" si="53"/>
        <v>2</v>
      </c>
      <c r="F25" s="14">
        <f t="shared" si="54"/>
        <v>2</v>
      </c>
      <c r="G25" s="42">
        <f t="shared" si="99"/>
        <v>65.874999999999986</v>
      </c>
      <c r="H25" s="42">
        <f t="shared" si="100"/>
        <v>72.044198895027634</v>
      </c>
      <c r="I25" s="42">
        <f t="shared" si="101"/>
        <v>0</v>
      </c>
      <c r="J25" s="42">
        <f t="shared" si="102"/>
        <v>0</v>
      </c>
      <c r="K25" s="42">
        <f t="shared" si="103"/>
        <v>0</v>
      </c>
      <c r="L25" s="284">
        <f t="shared" si="104"/>
        <v>0</v>
      </c>
      <c r="M25" s="284">
        <f t="shared" si="105"/>
        <v>0</v>
      </c>
      <c r="N25" s="284">
        <f t="shared" si="106"/>
        <v>0</v>
      </c>
      <c r="O25" s="284">
        <f t="shared" si="107"/>
        <v>0</v>
      </c>
      <c r="P25" s="284">
        <f t="shared" si="108"/>
        <v>0</v>
      </c>
      <c r="Q25" s="45">
        <f t="shared" si="109"/>
        <v>0</v>
      </c>
      <c r="R25" s="45">
        <f t="shared" si="110"/>
        <v>0</v>
      </c>
      <c r="S25" s="45">
        <f t="shared" si="111"/>
        <v>0</v>
      </c>
      <c r="T25" s="45">
        <f t="shared" si="112"/>
        <v>0</v>
      </c>
      <c r="U25" s="45">
        <f t="shared" si="113"/>
        <v>0</v>
      </c>
      <c r="V25" s="45">
        <f t="shared" si="114"/>
        <v>0</v>
      </c>
      <c r="W25" s="45">
        <f t="shared" si="115"/>
        <v>0</v>
      </c>
      <c r="X25" s="44">
        <f t="shared" si="18"/>
        <v>0</v>
      </c>
      <c r="Y25" s="44">
        <f t="shared" si="19"/>
        <v>0</v>
      </c>
      <c r="Z25" s="44">
        <f t="shared" si="20"/>
        <v>0</v>
      </c>
      <c r="AA25" s="44">
        <f t="shared" si="116"/>
        <v>0</v>
      </c>
      <c r="AB25" s="44">
        <f t="shared" si="117"/>
        <v>0</v>
      </c>
      <c r="AC25" s="44">
        <f t="shared" si="118"/>
        <v>0</v>
      </c>
      <c r="AD25" s="44">
        <f t="shared" si="119"/>
        <v>0</v>
      </c>
      <c r="AE25" s="44">
        <f t="shared" si="120"/>
        <v>0</v>
      </c>
      <c r="AF25" s="44">
        <f t="shared" si="121"/>
        <v>0</v>
      </c>
      <c r="AG25" s="246">
        <f t="shared" si="122"/>
        <v>0</v>
      </c>
      <c r="AH25" s="246">
        <f t="shared" si="123"/>
        <v>0</v>
      </c>
      <c r="AI25" s="246">
        <f t="shared" si="124"/>
        <v>0</v>
      </c>
      <c r="AJ25" s="246">
        <f t="shared" si="125"/>
        <v>0</v>
      </c>
      <c r="AK25" s="246">
        <f t="shared" si="126"/>
        <v>0</v>
      </c>
      <c r="AL25" s="246">
        <f t="shared" si="127"/>
        <v>0</v>
      </c>
      <c r="AM25" s="246">
        <f t="shared" si="128"/>
        <v>0</v>
      </c>
      <c r="AN25" s="246">
        <f t="shared" si="129"/>
        <v>0</v>
      </c>
      <c r="AO25" s="246">
        <f t="shared" si="130"/>
        <v>0</v>
      </c>
      <c r="AP25" s="246">
        <f t="shared" si="131"/>
        <v>0</v>
      </c>
      <c r="AQ25" s="246">
        <f t="shared" si="132"/>
        <v>0</v>
      </c>
      <c r="AR25" s="246">
        <f t="shared" si="133"/>
        <v>0</v>
      </c>
      <c r="AS25" s="246">
        <f t="shared" si="134"/>
        <v>0</v>
      </c>
      <c r="AT25" s="246">
        <f t="shared" si="135"/>
        <v>0</v>
      </c>
      <c r="AU25" s="246">
        <f t="shared" si="136"/>
        <v>0</v>
      </c>
      <c r="AV25" s="246">
        <f t="shared" si="137"/>
        <v>0</v>
      </c>
      <c r="AW25" s="402">
        <f t="shared" si="138"/>
        <v>0</v>
      </c>
      <c r="AX25" s="402">
        <f t="shared" si="139"/>
        <v>0</v>
      </c>
      <c r="AY25" s="42">
        <f t="shared" si="140"/>
        <v>65.874999999999986</v>
      </c>
      <c r="AZ25" s="284">
        <f t="shared" si="141"/>
        <v>0</v>
      </c>
      <c r="BA25" s="45">
        <f t="shared" si="142"/>
        <v>0</v>
      </c>
      <c r="BB25" s="44">
        <f t="shared" si="143"/>
        <v>0</v>
      </c>
      <c r="BC25" s="246">
        <f t="shared" si="55"/>
        <v>0</v>
      </c>
      <c r="BD25" s="12">
        <f>LARGE(AY25:BC25,1)</f>
        <v>65.874999999999986</v>
      </c>
      <c r="BE25" s="42">
        <f t="shared" si="144"/>
        <v>72.044198895027634</v>
      </c>
      <c r="BF25" s="284">
        <f t="shared" si="145"/>
        <v>0</v>
      </c>
      <c r="BG25" s="45">
        <f t="shared" si="146"/>
        <v>0</v>
      </c>
      <c r="BH25" s="44">
        <f t="shared" si="147"/>
        <v>0</v>
      </c>
      <c r="BI25" s="246">
        <f t="shared" si="56"/>
        <v>0</v>
      </c>
      <c r="BJ25" s="246">
        <f t="shared" si="57"/>
        <v>0</v>
      </c>
      <c r="BK25" s="402">
        <f t="shared" si="58"/>
        <v>0</v>
      </c>
      <c r="BL25" s="6">
        <f t="shared" si="59"/>
        <v>137.91919889502762</v>
      </c>
      <c r="BM25"/>
      <c r="BN25"/>
      <c r="BO25"/>
      <c r="BP25"/>
      <c r="BQ25"/>
      <c r="BR25"/>
      <c r="BS25"/>
      <c r="BT25"/>
      <c r="BU25"/>
      <c r="BV25"/>
      <c r="BW25"/>
    </row>
    <row r="26" spans="1:75" x14ac:dyDescent="0.15">
      <c r="A26" s="13">
        <v>2.0200000000000001E-3</v>
      </c>
      <c r="B26" s="12">
        <f>BL26+A26</f>
        <v>2.0200000000000001E-3</v>
      </c>
      <c r="C26" s="64" t="s">
        <v>255</v>
      </c>
      <c r="D26" t="s">
        <v>6</v>
      </c>
      <c r="E26" s="14">
        <f t="shared" si="53"/>
        <v>0</v>
      </c>
      <c r="F26" s="14">
        <f t="shared" si="54"/>
        <v>0</v>
      </c>
      <c r="G26" s="42">
        <f t="shared" si="99"/>
        <v>0</v>
      </c>
      <c r="H26" s="42">
        <f t="shared" si="100"/>
        <v>0</v>
      </c>
      <c r="I26" s="42">
        <f t="shared" si="101"/>
        <v>0</v>
      </c>
      <c r="J26" s="42">
        <f t="shared" si="102"/>
        <v>0</v>
      </c>
      <c r="K26" s="42">
        <f t="shared" si="103"/>
        <v>0</v>
      </c>
      <c r="L26" s="284">
        <f t="shared" si="104"/>
        <v>0</v>
      </c>
      <c r="M26" s="284">
        <f t="shared" si="105"/>
        <v>0</v>
      </c>
      <c r="N26" s="284">
        <f t="shared" si="106"/>
        <v>0</v>
      </c>
      <c r="O26" s="284">
        <f t="shared" si="107"/>
        <v>0</v>
      </c>
      <c r="P26" s="284">
        <f t="shared" si="108"/>
        <v>0</v>
      </c>
      <c r="Q26" s="45">
        <f t="shared" si="109"/>
        <v>0</v>
      </c>
      <c r="R26" s="45">
        <f t="shared" si="110"/>
        <v>0</v>
      </c>
      <c r="S26" s="45">
        <f t="shared" si="111"/>
        <v>0</v>
      </c>
      <c r="T26" s="45">
        <f t="shared" si="112"/>
        <v>0</v>
      </c>
      <c r="U26" s="45">
        <f t="shared" si="113"/>
        <v>0</v>
      </c>
      <c r="V26" s="45">
        <f t="shared" si="114"/>
        <v>0</v>
      </c>
      <c r="W26" s="45">
        <f t="shared" si="115"/>
        <v>0</v>
      </c>
      <c r="X26" s="44">
        <f t="shared" si="18"/>
        <v>0</v>
      </c>
      <c r="Y26" s="44">
        <f t="shared" si="19"/>
        <v>0</v>
      </c>
      <c r="Z26" s="44">
        <f t="shared" si="20"/>
        <v>0</v>
      </c>
      <c r="AA26" s="44">
        <f t="shared" si="116"/>
        <v>0</v>
      </c>
      <c r="AB26" s="44">
        <f t="shared" si="117"/>
        <v>0</v>
      </c>
      <c r="AC26" s="44">
        <f t="shared" si="118"/>
        <v>0</v>
      </c>
      <c r="AD26" s="44">
        <f t="shared" si="119"/>
        <v>0</v>
      </c>
      <c r="AE26" s="44">
        <f t="shared" si="120"/>
        <v>0</v>
      </c>
      <c r="AF26" s="44">
        <f t="shared" si="121"/>
        <v>0</v>
      </c>
      <c r="AG26" s="246">
        <f t="shared" si="122"/>
        <v>0</v>
      </c>
      <c r="AH26" s="246">
        <f t="shared" si="123"/>
        <v>0</v>
      </c>
      <c r="AI26" s="246">
        <f t="shared" si="124"/>
        <v>0</v>
      </c>
      <c r="AJ26" s="246">
        <f t="shared" si="125"/>
        <v>0</v>
      </c>
      <c r="AK26" s="246">
        <f t="shared" si="126"/>
        <v>0</v>
      </c>
      <c r="AL26" s="246">
        <f t="shared" si="127"/>
        <v>0</v>
      </c>
      <c r="AM26" s="246">
        <f t="shared" si="128"/>
        <v>0</v>
      </c>
      <c r="AN26" s="246">
        <f t="shared" si="129"/>
        <v>0</v>
      </c>
      <c r="AO26" s="246">
        <f t="shared" si="130"/>
        <v>0</v>
      </c>
      <c r="AP26" s="246">
        <f t="shared" si="131"/>
        <v>0</v>
      </c>
      <c r="AQ26" s="246">
        <f t="shared" si="132"/>
        <v>0</v>
      </c>
      <c r="AR26" s="246">
        <f t="shared" si="133"/>
        <v>0</v>
      </c>
      <c r="AS26" s="246">
        <f t="shared" si="134"/>
        <v>0</v>
      </c>
      <c r="AT26" s="246">
        <f t="shared" si="135"/>
        <v>0</v>
      </c>
      <c r="AU26" s="246">
        <f t="shared" si="136"/>
        <v>0</v>
      </c>
      <c r="AV26" s="246">
        <f t="shared" si="137"/>
        <v>0</v>
      </c>
      <c r="AW26" s="402">
        <f t="shared" si="138"/>
        <v>0</v>
      </c>
      <c r="AX26" s="402">
        <f t="shared" si="139"/>
        <v>0</v>
      </c>
      <c r="AY26" s="42">
        <f>LARGE(G26:K26,2)</f>
        <v>0</v>
      </c>
      <c r="AZ26" s="284">
        <f>LARGE(L26:P26,2)</f>
        <v>0</v>
      </c>
      <c r="BA26" s="45">
        <f>LARGE(Q26:W26,2)</f>
        <v>0</v>
      </c>
      <c r="BB26" s="44">
        <f>LARGE(X26:AF26,2)</f>
        <v>0</v>
      </c>
      <c r="BC26" s="246">
        <f t="shared" si="55"/>
        <v>0</v>
      </c>
      <c r="BD26" s="12">
        <f>LARGE(AY26:BC26,1)</f>
        <v>0</v>
      </c>
      <c r="BE26" s="42">
        <f>LARGE(G26:K26,1)</f>
        <v>0</v>
      </c>
      <c r="BF26" s="284">
        <f>LARGE(L26:P26,1)</f>
        <v>0</v>
      </c>
      <c r="BG26" s="45">
        <f>LARGE(Q26:W26,1)</f>
        <v>0</v>
      </c>
      <c r="BH26" s="44">
        <f>LARGE(X26:AF26,1)</f>
        <v>0</v>
      </c>
      <c r="BI26" s="246">
        <f t="shared" si="56"/>
        <v>0</v>
      </c>
      <c r="BJ26" s="246">
        <f t="shared" si="57"/>
        <v>0</v>
      </c>
      <c r="BK26" s="402">
        <f t="shared" si="58"/>
        <v>0</v>
      </c>
      <c r="BL26" s="6">
        <f t="shared" si="59"/>
        <v>0</v>
      </c>
      <c r="BM26"/>
      <c r="BN26"/>
      <c r="BO26"/>
      <c r="BP26"/>
      <c r="BQ26"/>
      <c r="BR26"/>
      <c r="BS26"/>
      <c r="BT26"/>
      <c r="BU26"/>
      <c r="BV26"/>
      <c r="BW26"/>
    </row>
    <row r="27" spans="1:75" x14ac:dyDescent="0.15">
      <c r="A27" s="13">
        <v>2.0300000000000001E-3</v>
      </c>
      <c r="B27" s="12">
        <f t="shared" si="98"/>
        <v>2.0300000000000001E-3</v>
      </c>
      <c r="C27" s="64" t="s">
        <v>256</v>
      </c>
      <c r="D27" t="s">
        <v>6</v>
      </c>
      <c r="E27" s="14">
        <f t="shared" si="53"/>
        <v>0</v>
      </c>
      <c r="F27" s="14">
        <f t="shared" si="54"/>
        <v>0</v>
      </c>
      <c r="G27" s="42">
        <f t="shared" si="99"/>
        <v>0</v>
      </c>
      <c r="H27" s="42">
        <f t="shared" si="100"/>
        <v>0</v>
      </c>
      <c r="I27" s="42">
        <f t="shared" si="101"/>
        <v>0</v>
      </c>
      <c r="J27" s="42">
        <f t="shared" si="102"/>
        <v>0</v>
      </c>
      <c r="K27" s="42">
        <f t="shared" si="103"/>
        <v>0</v>
      </c>
      <c r="L27" s="284">
        <f t="shared" si="104"/>
        <v>0</v>
      </c>
      <c r="M27" s="284">
        <f t="shared" si="105"/>
        <v>0</v>
      </c>
      <c r="N27" s="284">
        <f t="shared" si="106"/>
        <v>0</v>
      </c>
      <c r="O27" s="284">
        <f t="shared" si="107"/>
        <v>0</v>
      </c>
      <c r="P27" s="284">
        <f t="shared" si="108"/>
        <v>0</v>
      </c>
      <c r="Q27" s="45">
        <f t="shared" si="109"/>
        <v>0</v>
      </c>
      <c r="R27" s="45">
        <f t="shared" si="110"/>
        <v>0</v>
      </c>
      <c r="S27" s="45">
        <f t="shared" si="111"/>
        <v>0</v>
      </c>
      <c r="T27" s="45">
        <f t="shared" si="112"/>
        <v>0</v>
      </c>
      <c r="U27" s="45">
        <f t="shared" si="113"/>
        <v>0</v>
      </c>
      <c r="V27" s="45">
        <f t="shared" si="114"/>
        <v>0</v>
      </c>
      <c r="W27" s="45">
        <f t="shared" si="115"/>
        <v>0</v>
      </c>
      <c r="X27" s="44">
        <f t="shared" si="18"/>
        <v>0</v>
      </c>
      <c r="Y27" s="44">
        <f t="shared" si="19"/>
        <v>0</v>
      </c>
      <c r="Z27" s="44">
        <f t="shared" si="20"/>
        <v>0</v>
      </c>
      <c r="AA27" s="44">
        <f t="shared" si="116"/>
        <v>0</v>
      </c>
      <c r="AB27" s="44">
        <f t="shared" si="117"/>
        <v>0</v>
      </c>
      <c r="AC27" s="44">
        <f t="shared" si="118"/>
        <v>0</v>
      </c>
      <c r="AD27" s="44">
        <f t="shared" si="119"/>
        <v>0</v>
      </c>
      <c r="AE27" s="44">
        <f t="shared" si="120"/>
        <v>0</v>
      </c>
      <c r="AF27" s="44">
        <f t="shared" si="121"/>
        <v>0</v>
      </c>
      <c r="AG27" s="246">
        <f t="shared" si="122"/>
        <v>0</v>
      </c>
      <c r="AH27" s="246">
        <f t="shared" si="123"/>
        <v>0</v>
      </c>
      <c r="AI27" s="246">
        <f t="shared" si="124"/>
        <v>0</v>
      </c>
      <c r="AJ27" s="246">
        <f t="shared" si="125"/>
        <v>0</v>
      </c>
      <c r="AK27" s="246">
        <f t="shared" si="126"/>
        <v>0</v>
      </c>
      <c r="AL27" s="246">
        <f t="shared" si="127"/>
        <v>0</v>
      </c>
      <c r="AM27" s="246">
        <f t="shared" si="128"/>
        <v>0</v>
      </c>
      <c r="AN27" s="246">
        <f t="shared" si="129"/>
        <v>0</v>
      </c>
      <c r="AO27" s="246">
        <f t="shared" si="130"/>
        <v>0</v>
      </c>
      <c r="AP27" s="246">
        <f t="shared" si="131"/>
        <v>0</v>
      </c>
      <c r="AQ27" s="246">
        <f t="shared" si="132"/>
        <v>0</v>
      </c>
      <c r="AR27" s="246">
        <f t="shared" si="133"/>
        <v>0</v>
      </c>
      <c r="AS27" s="246">
        <f t="shared" si="134"/>
        <v>0</v>
      </c>
      <c r="AT27" s="246">
        <f t="shared" si="135"/>
        <v>0</v>
      </c>
      <c r="AU27" s="246">
        <f t="shared" si="136"/>
        <v>0</v>
      </c>
      <c r="AV27" s="246">
        <f t="shared" si="137"/>
        <v>0</v>
      </c>
      <c r="AW27" s="402">
        <f t="shared" si="138"/>
        <v>0</v>
      </c>
      <c r="AX27" s="402">
        <f t="shared" si="139"/>
        <v>0</v>
      </c>
      <c r="AY27" s="42">
        <f t="shared" si="140"/>
        <v>0</v>
      </c>
      <c r="AZ27" s="284">
        <f t="shared" si="141"/>
        <v>0</v>
      </c>
      <c r="BA27" s="45">
        <f t="shared" si="142"/>
        <v>0</v>
      </c>
      <c r="BB27" s="44">
        <f t="shared" si="143"/>
        <v>0</v>
      </c>
      <c r="BC27" s="246">
        <f t="shared" si="55"/>
        <v>0</v>
      </c>
      <c r="BD27" s="12">
        <f t="shared" ref="BD27:BD36" si="148">LARGE(AY27:BC27,1)</f>
        <v>0</v>
      </c>
      <c r="BE27" s="42">
        <f t="shared" si="144"/>
        <v>0</v>
      </c>
      <c r="BF27" s="284">
        <f t="shared" si="145"/>
        <v>0</v>
      </c>
      <c r="BG27" s="45">
        <f t="shared" si="146"/>
        <v>0</v>
      </c>
      <c r="BH27" s="44">
        <f t="shared" si="147"/>
        <v>0</v>
      </c>
      <c r="BI27" s="246">
        <f t="shared" si="56"/>
        <v>0</v>
      </c>
      <c r="BJ27" s="246">
        <f t="shared" si="57"/>
        <v>0</v>
      </c>
      <c r="BK27" s="402">
        <f t="shared" si="58"/>
        <v>0</v>
      </c>
      <c r="BL27" s="6">
        <f t="shared" si="59"/>
        <v>0</v>
      </c>
      <c r="BM27"/>
      <c r="BN27"/>
      <c r="BO27"/>
      <c r="BP27"/>
      <c r="BQ27"/>
      <c r="BR27"/>
      <c r="BS27"/>
      <c r="BT27"/>
      <c r="BU27"/>
      <c r="BV27"/>
      <c r="BW27"/>
    </row>
    <row r="28" spans="1:75" x14ac:dyDescent="0.15">
      <c r="A28" s="13">
        <v>2.0400000000000001E-3</v>
      </c>
      <c r="B28" s="12">
        <f>BL28+A28</f>
        <v>2.0400000000000001E-3</v>
      </c>
      <c r="C28" s="64"/>
      <c r="D28" t="s">
        <v>6</v>
      </c>
      <c r="E28" s="14">
        <f t="shared" si="53"/>
        <v>0</v>
      </c>
      <c r="F28" s="14">
        <f t="shared" si="54"/>
        <v>0</v>
      </c>
      <c r="G28" s="42">
        <f t="shared" si="99"/>
        <v>0</v>
      </c>
      <c r="H28" s="42">
        <f t="shared" si="100"/>
        <v>0</v>
      </c>
      <c r="I28" s="42">
        <f t="shared" si="101"/>
        <v>0</v>
      </c>
      <c r="J28" s="42">
        <f t="shared" si="102"/>
        <v>0</v>
      </c>
      <c r="K28" s="42">
        <f t="shared" si="103"/>
        <v>0</v>
      </c>
      <c r="L28" s="284">
        <f t="shared" si="104"/>
        <v>0</v>
      </c>
      <c r="M28" s="284">
        <f t="shared" si="105"/>
        <v>0</v>
      </c>
      <c r="N28" s="284">
        <f t="shared" si="106"/>
        <v>0</v>
      </c>
      <c r="O28" s="284">
        <f t="shared" si="107"/>
        <v>0</v>
      </c>
      <c r="P28" s="284">
        <f t="shared" si="108"/>
        <v>0</v>
      </c>
      <c r="Q28" s="45">
        <f t="shared" si="109"/>
        <v>0</v>
      </c>
      <c r="R28" s="45">
        <f t="shared" si="110"/>
        <v>0</v>
      </c>
      <c r="S28" s="45">
        <f t="shared" si="111"/>
        <v>0</v>
      </c>
      <c r="T28" s="45">
        <f t="shared" si="112"/>
        <v>0</v>
      </c>
      <c r="U28" s="45">
        <f t="shared" si="113"/>
        <v>0</v>
      </c>
      <c r="V28" s="45">
        <f t="shared" si="114"/>
        <v>0</v>
      </c>
      <c r="W28" s="45">
        <f t="shared" si="115"/>
        <v>0</v>
      </c>
      <c r="X28" s="44">
        <f t="shared" si="18"/>
        <v>0</v>
      </c>
      <c r="Y28" s="44">
        <f t="shared" si="19"/>
        <v>0</v>
      </c>
      <c r="Z28" s="44">
        <f t="shared" si="20"/>
        <v>0</v>
      </c>
      <c r="AA28" s="44">
        <f t="shared" si="116"/>
        <v>0</v>
      </c>
      <c r="AB28" s="44">
        <f t="shared" si="117"/>
        <v>0</v>
      </c>
      <c r="AC28" s="44">
        <f t="shared" si="118"/>
        <v>0</v>
      </c>
      <c r="AD28" s="44">
        <f t="shared" si="119"/>
        <v>0</v>
      </c>
      <c r="AE28" s="44">
        <f t="shared" si="120"/>
        <v>0</v>
      </c>
      <c r="AF28" s="44">
        <f t="shared" si="121"/>
        <v>0</v>
      </c>
      <c r="AG28" s="246">
        <f t="shared" si="122"/>
        <v>0</v>
      </c>
      <c r="AH28" s="246">
        <f t="shared" si="123"/>
        <v>0</v>
      </c>
      <c r="AI28" s="246">
        <f t="shared" si="124"/>
        <v>0</v>
      </c>
      <c r="AJ28" s="246">
        <f t="shared" si="125"/>
        <v>0</v>
      </c>
      <c r="AK28" s="246">
        <f t="shared" si="126"/>
        <v>0</v>
      </c>
      <c r="AL28" s="246">
        <f t="shared" si="127"/>
        <v>0</v>
      </c>
      <c r="AM28" s="246">
        <f t="shared" si="128"/>
        <v>0</v>
      </c>
      <c r="AN28" s="246">
        <f t="shared" si="129"/>
        <v>0</v>
      </c>
      <c r="AO28" s="246">
        <f t="shared" si="130"/>
        <v>0</v>
      </c>
      <c r="AP28" s="246">
        <f t="shared" si="131"/>
        <v>0</v>
      </c>
      <c r="AQ28" s="246">
        <f t="shared" si="132"/>
        <v>0</v>
      </c>
      <c r="AR28" s="246">
        <f t="shared" si="133"/>
        <v>0</v>
      </c>
      <c r="AS28" s="246">
        <f t="shared" si="134"/>
        <v>0</v>
      </c>
      <c r="AT28" s="246">
        <f t="shared" si="135"/>
        <v>0</v>
      </c>
      <c r="AU28" s="246">
        <f t="shared" si="136"/>
        <v>0</v>
      </c>
      <c r="AV28" s="246">
        <f t="shared" si="137"/>
        <v>0</v>
      </c>
      <c r="AW28" s="402">
        <f t="shared" si="138"/>
        <v>0</v>
      </c>
      <c r="AX28" s="402">
        <f t="shared" si="139"/>
        <v>0</v>
      </c>
      <c r="AY28" s="42">
        <f>LARGE(G28:K28,2)</f>
        <v>0</v>
      </c>
      <c r="AZ28" s="284">
        <f>LARGE(L28:P28,2)</f>
        <v>0</v>
      </c>
      <c r="BA28" s="45">
        <f>LARGE(Q28:W28,2)</f>
        <v>0</v>
      </c>
      <c r="BB28" s="44">
        <f>LARGE(X28:AF28,2)</f>
        <v>0</v>
      </c>
      <c r="BC28" s="246">
        <f t="shared" si="55"/>
        <v>0</v>
      </c>
      <c r="BD28" s="12">
        <f>LARGE(AY28:BC28,1)</f>
        <v>0</v>
      </c>
      <c r="BE28" s="42">
        <f>LARGE(G28:K28,1)</f>
        <v>0</v>
      </c>
      <c r="BF28" s="284">
        <f>LARGE(L28:P28,1)</f>
        <v>0</v>
      </c>
      <c r="BG28" s="45">
        <f>LARGE(Q28:W28,1)</f>
        <v>0</v>
      </c>
      <c r="BH28" s="44">
        <f>LARGE(X28:AF28,1)</f>
        <v>0</v>
      </c>
      <c r="BI28" s="246">
        <f t="shared" si="56"/>
        <v>0</v>
      </c>
      <c r="BJ28" s="246">
        <f t="shared" si="57"/>
        <v>0</v>
      </c>
      <c r="BK28" s="402">
        <f t="shared" si="58"/>
        <v>0</v>
      </c>
      <c r="BL28" s="6">
        <f t="shared" si="59"/>
        <v>0</v>
      </c>
      <c r="BM28"/>
      <c r="BN28"/>
      <c r="BO28"/>
      <c r="BP28"/>
      <c r="BQ28"/>
      <c r="BR28"/>
      <c r="BS28"/>
      <c r="BT28"/>
      <c r="BU28"/>
      <c r="BV28"/>
      <c r="BW28"/>
    </row>
    <row r="29" spans="1:75" x14ac:dyDescent="0.15">
      <c r="A29" s="13">
        <v>2.0500000000000002E-3</v>
      </c>
      <c r="B29" s="12">
        <f t="shared" si="98"/>
        <v>2.0500000000000002E-3</v>
      </c>
      <c r="C29" s="64"/>
      <c r="D29" t="s">
        <v>6</v>
      </c>
      <c r="E29" s="14">
        <f t="shared" si="53"/>
        <v>0</v>
      </c>
      <c r="F29" s="14">
        <f t="shared" si="54"/>
        <v>0</v>
      </c>
      <c r="G29" s="42">
        <f t="shared" si="99"/>
        <v>0</v>
      </c>
      <c r="H29" s="42">
        <f t="shared" si="100"/>
        <v>0</v>
      </c>
      <c r="I29" s="42">
        <f t="shared" si="101"/>
        <v>0</v>
      </c>
      <c r="J29" s="42">
        <f t="shared" si="102"/>
        <v>0</v>
      </c>
      <c r="K29" s="42">
        <f t="shared" si="103"/>
        <v>0</v>
      </c>
      <c r="L29" s="284">
        <f t="shared" si="104"/>
        <v>0</v>
      </c>
      <c r="M29" s="284">
        <f t="shared" si="105"/>
        <v>0</v>
      </c>
      <c r="N29" s="284">
        <f t="shared" si="106"/>
        <v>0</v>
      </c>
      <c r="O29" s="284">
        <f t="shared" si="107"/>
        <v>0</v>
      </c>
      <c r="P29" s="284">
        <f t="shared" si="108"/>
        <v>0</v>
      </c>
      <c r="Q29" s="45">
        <f t="shared" si="109"/>
        <v>0</v>
      </c>
      <c r="R29" s="45">
        <f t="shared" si="110"/>
        <v>0</v>
      </c>
      <c r="S29" s="45">
        <f t="shared" si="111"/>
        <v>0</v>
      </c>
      <c r="T29" s="45">
        <f t="shared" si="112"/>
        <v>0</v>
      </c>
      <c r="U29" s="45">
        <f t="shared" si="113"/>
        <v>0</v>
      </c>
      <c r="V29" s="45">
        <f t="shared" si="114"/>
        <v>0</v>
      </c>
      <c r="W29" s="45">
        <f t="shared" si="115"/>
        <v>0</v>
      </c>
      <c r="X29" s="44">
        <f t="shared" si="18"/>
        <v>0</v>
      </c>
      <c r="Y29" s="44">
        <f t="shared" si="19"/>
        <v>0</v>
      </c>
      <c r="Z29" s="44">
        <f t="shared" si="20"/>
        <v>0</v>
      </c>
      <c r="AA29" s="44">
        <f t="shared" si="116"/>
        <v>0</v>
      </c>
      <c r="AB29" s="44">
        <f t="shared" si="117"/>
        <v>0</v>
      </c>
      <c r="AC29" s="44">
        <f t="shared" si="118"/>
        <v>0</v>
      </c>
      <c r="AD29" s="44">
        <f t="shared" si="119"/>
        <v>0</v>
      </c>
      <c r="AE29" s="44">
        <f t="shared" si="120"/>
        <v>0</v>
      </c>
      <c r="AF29" s="44">
        <f t="shared" si="121"/>
        <v>0</v>
      </c>
      <c r="AG29" s="246">
        <f t="shared" si="122"/>
        <v>0</v>
      </c>
      <c r="AH29" s="246">
        <f t="shared" si="123"/>
        <v>0</v>
      </c>
      <c r="AI29" s="246">
        <f t="shared" si="124"/>
        <v>0</v>
      </c>
      <c r="AJ29" s="246">
        <f t="shared" si="125"/>
        <v>0</v>
      </c>
      <c r="AK29" s="246">
        <f t="shared" si="126"/>
        <v>0</v>
      </c>
      <c r="AL29" s="246">
        <f t="shared" si="127"/>
        <v>0</v>
      </c>
      <c r="AM29" s="246">
        <f t="shared" si="128"/>
        <v>0</v>
      </c>
      <c r="AN29" s="246">
        <f t="shared" si="129"/>
        <v>0</v>
      </c>
      <c r="AO29" s="246">
        <f t="shared" si="130"/>
        <v>0</v>
      </c>
      <c r="AP29" s="246">
        <f t="shared" si="131"/>
        <v>0</v>
      </c>
      <c r="AQ29" s="246">
        <f t="shared" si="132"/>
        <v>0</v>
      </c>
      <c r="AR29" s="246">
        <f t="shared" si="133"/>
        <v>0</v>
      </c>
      <c r="AS29" s="246">
        <f t="shared" si="134"/>
        <v>0</v>
      </c>
      <c r="AT29" s="246">
        <f t="shared" si="135"/>
        <v>0</v>
      </c>
      <c r="AU29" s="246">
        <f t="shared" si="136"/>
        <v>0</v>
      </c>
      <c r="AV29" s="246">
        <f t="shared" si="137"/>
        <v>0</v>
      </c>
      <c r="AW29" s="402">
        <f t="shared" si="138"/>
        <v>0</v>
      </c>
      <c r="AX29" s="402">
        <f t="shared" si="139"/>
        <v>0</v>
      </c>
      <c r="AY29" s="42">
        <f t="shared" si="140"/>
        <v>0</v>
      </c>
      <c r="AZ29" s="284">
        <f t="shared" si="141"/>
        <v>0</v>
      </c>
      <c r="BA29" s="45">
        <f t="shared" si="142"/>
        <v>0</v>
      </c>
      <c r="BB29" s="44">
        <f t="shared" si="143"/>
        <v>0</v>
      </c>
      <c r="BC29" s="246">
        <f t="shared" si="55"/>
        <v>0</v>
      </c>
      <c r="BD29" s="12">
        <f t="shared" si="148"/>
        <v>0</v>
      </c>
      <c r="BE29" s="42">
        <f t="shared" si="144"/>
        <v>0</v>
      </c>
      <c r="BF29" s="284">
        <f t="shared" si="145"/>
        <v>0</v>
      </c>
      <c r="BG29" s="45">
        <f t="shared" si="146"/>
        <v>0</v>
      </c>
      <c r="BH29" s="44">
        <f t="shared" si="147"/>
        <v>0</v>
      </c>
      <c r="BI29" s="246">
        <f t="shared" si="56"/>
        <v>0</v>
      </c>
      <c r="BJ29" s="246">
        <f t="shared" si="57"/>
        <v>0</v>
      </c>
      <c r="BK29" s="402">
        <f t="shared" si="58"/>
        <v>0</v>
      </c>
      <c r="BL29" s="6">
        <f t="shared" si="59"/>
        <v>0</v>
      </c>
      <c r="BM29"/>
      <c r="BN29"/>
      <c r="BO29"/>
      <c r="BP29"/>
      <c r="BQ29"/>
      <c r="BR29"/>
      <c r="BS29"/>
      <c r="BT29"/>
      <c r="BU29"/>
      <c r="BV29"/>
      <c r="BW29"/>
    </row>
    <row r="30" spans="1:75" x14ac:dyDescent="0.15">
      <c r="A30" s="13">
        <v>2.0600000000000002E-3</v>
      </c>
      <c r="B30" s="12">
        <f>BL30+A30</f>
        <v>2.0600000000000002E-3</v>
      </c>
      <c r="C30" s="64"/>
      <c r="D30" t="s">
        <v>6</v>
      </c>
      <c r="E30" s="14">
        <f t="shared" si="53"/>
        <v>0</v>
      </c>
      <c r="F30" s="14">
        <f t="shared" si="54"/>
        <v>0</v>
      </c>
      <c r="G30" s="42">
        <f t="shared" si="99"/>
        <v>0</v>
      </c>
      <c r="H30" s="42">
        <f t="shared" si="100"/>
        <v>0</v>
      </c>
      <c r="I30" s="42">
        <f t="shared" si="101"/>
        <v>0</v>
      </c>
      <c r="J30" s="42">
        <f t="shared" si="102"/>
        <v>0</v>
      </c>
      <c r="K30" s="42">
        <f t="shared" si="103"/>
        <v>0</v>
      </c>
      <c r="L30" s="284">
        <f t="shared" si="104"/>
        <v>0</v>
      </c>
      <c r="M30" s="284">
        <f t="shared" si="105"/>
        <v>0</v>
      </c>
      <c r="N30" s="284">
        <f t="shared" si="106"/>
        <v>0</v>
      </c>
      <c r="O30" s="284">
        <f t="shared" si="107"/>
        <v>0</v>
      </c>
      <c r="P30" s="284">
        <f t="shared" si="108"/>
        <v>0</v>
      </c>
      <c r="Q30" s="45">
        <f t="shared" si="109"/>
        <v>0</v>
      </c>
      <c r="R30" s="45">
        <f t="shared" si="110"/>
        <v>0</v>
      </c>
      <c r="S30" s="45">
        <f t="shared" si="111"/>
        <v>0</v>
      </c>
      <c r="T30" s="45">
        <f t="shared" si="112"/>
        <v>0</v>
      </c>
      <c r="U30" s="45">
        <f t="shared" si="113"/>
        <v>0</v>
      </c>
      <c r="V30" s="45">
        <f t="shared" si="114"/>
        <v>0</v>
      </c>
      <c r="W30" s="45">
        <f t="shared" si="115"/>
        <v>0</v>
      </c>
      <c r="X30" s="44">
        <f t="shared" si="18"/>
        <v>0</v>
      </c>
      <c r="Y30" s="44">
        <f t="shared" si="19"/>
        <v>0</v>
      </c>
      <c r="Z30" s="44">
        <f t="shared" si="20"/>
        <v>0</v>
      </c>
      <c r="AA30" s="44">
        <f t="shared" si="116"/>
        <v>0</v>
      </c>
      <c r="AB30" s="44">
        <f t="shared" si="117"/>
        <v>0</v>
      </c>
      <c r="AC30" s="44">
        <f t="shared" si="118"/>
        <v>0</v>
      </c>
      <c r="AD30" s="44">
        <f t="shared" si="119"/>
        <v>0</v>
      </c>
      <c r="AE30" s="44">
        <f t="shared" si="120"/>
        <v>0</v>
      </c>
      <c r="AF30" s="44">
        <f t="shared" si="121"/>
        <v>0</v>
      </c>
      <c r="AG30" s="246">
        <f t="shared" si="122"/>
        <v>0</v>
      </c>
      <c r="AH30" s="246">
        <f t="shared" si="123"/>
        <v>0</v>
      </c>
      <c r="AI30" s="246">
        <f t="shared" si="124"/>
        <v>0</v>
      </c>
      <c r="AJ30" s="246">
        <f t="shared" si="125"/>
        <v>0</v>
      </c>
      <c r="AK30" s="246">
        <f t="shared" si="126"/>
        <v>0</v>
      </c>
      <c r="AL30" s="246">
        <f t="shared" si="127"/>
        <v>0</v>
      </c>
      <c r="AM30" s="246">
        <f t="shared" si="128"/>
        <v>0</v>
      </c>
      <c r="AN30" s="246">
        <f t="shared" si="129"/>
        <v>0</v>
      </c>
      <c r="AO30" s="246">
        <f t="shared" si="130"/>
        <v>0</v>
      </c>
      <c r="AP30" s="246">
        <f t="shared" si="131"/>
        <v>0</v>
      </c>
      <c r="AQ30" s="246">
        <f t="shared" si="132"/>
        <v>0</v>
      </c>
      <c r="AR30" s="246">
        <f t="shared" si="133"/>
        <v>0</v>
      </c>
      <c r="AS30" s="246">
        <f t="shared" si="134"/>
        <v>0</v>
      </c>
      <c r="AT30" s="246">
        <f t="shared" si="135"/>
        <v>0</v>
      </c>
      <c r="AU30" s="246">
        <f t="shared" si="136"/>
        <v>0</v>
      </c>
      <c r="AV30" s="246">
        <f t="shared" si="137"/>
        <v>0</v>
      </c>
      <c r="AW30" s="402">
        <f t="shared" si="138"/>
        <v>0</v>
      </c>
      <c r="AX30" s="402">
        <f t="shared" si="139"/>
        <v>0</v>
      </c>
      <c r="AY30" s="42">
        <f>LARGE(G30:K30,2)</f>
        <v>0</v>
      </c>
      <c r="AZ30" s="284">
        <f>LARGE(L30:P30,2)</f>
        <v>0</v>
      </c>
      <c r="BA30" s="45">
        <f>LARGE(Q30:W30,2)</f>
        <v>0</v>
      </c>
      <c r="BB30" s="44">
        <f>LARGE(X30:AF30,2)</f>
        <v>0</v>
      </c>
      <c r="BC30" s="246">
        <f t="shared" si="55"/>
        <v>0</v>
      </c>
      <c r="BD30" s="12">
        <f>LARGE(AY30:BC30,1)</f>
        <v>0</v>
      </c>
      <c r="BE30" s="42">
        <f>LARGE(G30:K30,1)</f>
        <v>0</v>
      </c>
      <c r="BF30" s="284">
        <f>LARGE(L30:P30,1)</f>
        <v>0</v>
      </c>
      <c r="BG30" s="45">
        <f>LARGE(Q30:W30,1)</f>
        <v>0</v>
      </c>
      <c r="BH30" s="44">
        <f>LARGE(X30:AF30,1)</f>
        <v>0</v>
      </c>
      <c r="BI30" s="246">
        <f t="shared" si="56"/>
        <v>0</v>
      </c>
      <c r="BJ30" s="246">
        <f t="shared" si="57"/>
        <v>0</v>
      </c>
      <c r="BK30" s="402">
        <f t="shared" si="58"/>
        <v>0</v>
      </c>
      <c r="BL30" s="6">
        <f t="shared" si="59"/>
        <v>0</v>
      </c>
      <c r="BM30"/>
      <c r="BN30"/>
      <c r="BO30"/>
      <c r="BP30"/>
      <c r="BQ30"/>
      <c r="BR30"/>
      <c r="BS30"/>
      <c r="BT30"/>
      <c r="BU30"/>
      <c r="BV30"/>
      <c r="BW30"/>
    </row>
    <row r="31" spans="1:75" x14ac:dyDescent="0.15">
      <c r="A31" s="13">
        <v>2.0699999999999998E-3</v>
      </c>
      <c r="B31" s="12">
        <f t="shared" si="98"/>
        <v>2.0699999999999998E-3</v>
      </c>
      <c r="C31" s="64"/>
      <c r="D31" t="s">
        <v>6</v>
      </c>
      <c r="E31" s="14">
        <f t="shared" si="53"/>
        <v>0</v>
      </c>
      <c r="F31" s="14">
        <f t="shared" si="54"/>
        <v>0</v>
      </c>
      <c r="G31" s="42">
        <f t="shared" si="99"/>
        <v>0</v>
      </c>
      <c r="H31" s="42">
        <f t="shared" si="100"/>
        <v>0</v>
      </c>
      <c r="I31" s="42">
        <f t="shared" si="101"/>
        <v>0</v>
      </c>
      <c r="J31" s="42">
        <f t="shared" si="102"/>
        <v>0</v>
      </c>
      <c r="K31" s="42">
        <f t="shared" si="103"/>
        <v>0</v>
      </c>
      <c r="L31" s="284">
        <f t="shared" si="104"/>
        <v>0</v>
      </c>
      <c r="M31" s="284">
        <f t="shared" si="105"/>
        <v>0</v>
      </c>
      <c r="N31" s="284">
        <f t="shared" si="106"/>
        <v>0</v>
      </c>
      <c r="O31" s="284">
        <f t="shared" si="107"/>
        <v>0</v>
      </c>
      <c r="P31" s="284">
        <f t="shared" si="108"/>
        <v>0</v>
      </c>
      <c r="Q31" s="45">
        <f t="shared" si="109"/>
        <v>0</v>
      </c>
      <c r="R31" s="45">
        <f t="shared" si="110"/>
        <v>0</v>
      </c>
      <c r="S31" s="45">
        <f t="shared" si="111"/>
        <v>0</v>
      </c>
      <c r="T31" s="45">
        <f t="shared" si="112"/>
        <v>0</v>
      </c>
      <c r="U31" s="45">
        <f t="shared" si="113"/>
        <v>0</v>
      </c>
      <c r="V31" s="45">
        <f t="shared" si="114"/>
        <v>0</v>
      </c>
      <c r="W31" s="45">
        <f t="shared" si="115"/>
        <v>0</v>
      </c>
      <c r="X31" s="44">
        <f t="shared" si="18"/>
        <v>0</v>
      </c>
      <c r="Y31" s="44">
        <f t="shared" si="19"/>
        <v>0</v>
      </c>
      <c r="Z31" s="44">
        <f t="shared" si="20"/>
        <v>0</v>
      </c>
      <c r="AA31" s="44">
        <f t="shared" si="116"/>
        <v>0</v>
      </c>
      <c r="AB31" s="44">
        <f t="shared" si="117"/>
        <v>0</v>
      </c>
      <c r="AC31" s="44">
        <f t="shared" si="118"/>
        <v>0</v>
      </c>
      <c r="AD31" s="44">
        <f t="shared" si="119"/>
        <v>0</v>
      </c>
      <c r="AE31" s="44">
        <f t="shared" si="120"/>
        <v>0</v>
      </c>
      <c r="AF31" s="44">
        <f t="shared" si="121"/>
        <v>0</v>
      </c>
      <c r="AG31" s="246">
        <f t="shared" si="122"/>
        <v>0</v>
      </c>
      <c r="AH31" s="246">
        <f t="shared" si="123"/>
        <v>0</v>
      </c>
      <c r="AI31" s="246">
        <f t="shared" si="124"/>
        <v>0</v>
      </c>
      <c r="AJ31" s="246">
        <f t="shared" si="125"/>
        <v>0</v>
      </c>
      <c r="AK31" s="246">
        <f t="shared" si="126"/>
        <v>0</v>
      </c>
      <c r="AL31" s="246">
        <f t="shared" si="127"/>
        <v>0</v>
      </c>
      <c r="AM31" s="246">
        <f t="shared" si="128"/>
        <v>0</v>
      </c>
      <c r="AN31" s="246">
        <f t="shared" si="129"/>
        <v>0</v>
      </c>
      <c r="AO31" s="246">
        <f t="shared" si="130"/>
        <v>0</v>
      </c>
      <c r="AP31" s="246">
        <f t="shared" si="131"/>
        <v>0</v>
      </c>
      <c r="AQ31" s="246">
        <f t="shared" si="132"/>
        <v>0</v>
      </c>
      <c r="AR31" s="246">
        <f t="shared" si="133"/>
        <v>0</v>
      </c>
      <c r="AS31" s="246">
        <f t="shared" si="134"/>
        <v>0</v>
      </c>
      <c r="AT31" s="246">
        <f t="shared" si="135"/>
        <v>0</v>
      </c>
      <c r="AU31" s="246">
        <f t="shared" si="136"/>
        <v>0</v>
      </c>
      <c r="AV31" s="246">
        <f t="shared" si="137"/>
        <v>0</v>
      </c>
      <c r="AW31" s="402">
        <f t="shared" si="138"/>
        <v>0</v>
      </c>
      <c r="AX31" s="402">
        <f t="shared" si="139"/>
        <v>0</v>
      </c>
      <c r="AY31" s="42">
        <f t="shared" si="140"/>
        <v>0</v>
      </c>
      <c r="AZ31" s="284">
        <f t="shared" si="141"/>
        <v>0</v>
      </c>
      <c r="BA31" s="45">
        <f t="shared" si="142"/>
        <v>0</v>
      </c>
      <c r="BB31" s="44">
        <f t="shared" si="143"/>
        <v>0</v>
      </c>
      <c r="BC31" s="246">
        <f t="shared" si="55"/>
        <v>0</v>
      </c>
      <c r="BD31" s="12">
        <f t="shared" si="148"/>
        <v>0</v>
      </c>
      <c r="BE31" s="42">
        <f t="shared" si="144"/>
        <v>0</v>
      </c>
      <c r="BF31" s="284">
        <f t="shared" si="145"/>
        <v>0</v>
      </c>
      <c r="BG31" s="45">
        <f t="shared" si="146"/>
        <v>0</v>
      </c>
      <c r="BH31" s="44">
        <f t="shared" si="147"/>
        <v>0</v>
      </c>
      <c r="BI31" s="246">
        <f t="shared" si="56"/>
        <v>0</v>
      </c>
      <c r="BJ31" s="246">
        <f t="shared" si="57"/>
        <v>0</v>
      </c>
      <c r="BK31" s="402">
        <f t="shared" si="58"/>
        <v>0</v>
      </c>
      <c r="BL31" s="6">
        <f t="shared" si="59"/>
        <v>0</v>
      </c>
      <c r="BM31"/>
      <c r="BN31"/>
      <c r="BO31"/>
      <c r="BP31"/>
      <c r="BQ31"/>
      <c r="BR31"/>
      <c r="BS31"/>
      <c r="BT31"/>
      <c r="BU31"/>
      <c r="BV31"/>
      <c r="BW31"/>
    </row>
    <row r="32" spans="1:75" x14ac:dyDescent="0.15">
      <c r="A32" s="13">
        <v>2.0799999999999998E-3</v>
      </c>
      <c r="B32" s="12">
        <f t="shared" si="98"/>
        <v>2.0799999999999998E-3</v>
      </c>
      <c r="C32" s="63"/>
      <c r="D32" t="s">
        <v>6</v>
      </c>
      <c r="E32" s="14">
        <f t="shared" si="53"/>
        <v>0</v>
      </c>
      <c r="F32" s="14">
        <f t="shared" si="54"/>
        <v>0</v>
      </c>
      <c r="G32" s="42">
        <f t="shared" si="99"/>
        <v>0</v>
      </c>
      <c r="H32" s="42">
        <f t="shared" si="100"/>
        <v>0</v>
      </c>
      <c r="I32" s="42">
        <f t="shared" si="101"/>
        <v>0</v>
      </c>
      <c r="J32" s="42">
        <f t="shared" si="102"/>
        <v>0</v>
      </c>
      <c r="K32" s="42">
        <f t="shared" si="103"/>
        <v>0</v>
      </c>
      <c r="L32" s="284">
        <f t="shared" si="104"/>
        <v>0</v>
      </c>
      <c r="M32" s="284">
        <f t="shared" si="105"/>
        <v>0</v>
      </c>
      <c r="N32" s="284">
        <f t="shared" si="106"/>
        <v>0</v>
      </c>
      <c r="O32" s="284">
        <f t="shared" si="107"/>
        <v>0</v>
      </c>
      <c r="P32" s="284">
        <f t="shared" si="108"/>
        <v>0</v>
      </c>
      <c r="Q32" s="45">
        <f t="shared" si="109"/>
        <v>0</v>
      </c>
      <c r="R32" s="45">
        <f t="shared" si="110"/>
        <v>0</v>
      </c>
      <c r="S32" s="45">
        <f t="shared" si="111"/>
        <v>0</v>
      </c>
      <c r="T32" s="45">
        <f t="shared" si="112"/>
        <v>0</v>
      </c>
      <c r="U32" s="45">
        <f t="shared" si="113"/>
        <v>0</v>
      </c>
      <c r="V32" s="45">
        <f t="shared" si="114"/>
        <v>0</v>
      </c>
      <c r="W32" s="45">
        <f t="shared" si="115"/>
        <v>0</v>
      </c>
      <c r="X32" s="44">
        <f t="shared" si="18"/>
        <v>0</v>
      </c>
      <c r="Y32" s="44">
        <f t="shared" si="19"/>
        <v>0</v>
      </c>
      <c r="Z32" s="44">
        <f t="shared" si="20"/>
        <v>0</v>
      </c>
      <c r="AA32" s="44">
        <f t="shared" si="116"/>
        <v>0</v>
      </c>
      <c r="AB32" s="44">
        <f t="shared" si="117"/>
        <v>0</v>
      </c>
      <c r="AC32" s="44">
        <f t="shared" si="118"/>
        <v>0</v>
      </c>
      <c r="AD32" s="44">
        <f t="shared" si="119"/>
        <v>0</v>
      </c>
      <c r="AE32" s="44">
        <f t="shared" si="120"/>
        <v>0</v>
      </c>
      <c r="AF32" s="44">
        <f t="shared" si="121"/>
        <v>0</v>
      </c>
      <c r="AG32" s="246">
        <f t="shared" si="122"/>
        <v>0</v>
      </c>
      <c r="AH32" s="246">
        <f t="shared" si="123"/>
        <v>0</v>
      </c>
      <c r="AI32" s="246">
        <f t="shared" si="124"/>
        <v>0</v>
      </c>
      <c r="AJ32" s="246">
        <f t="shared" si="125"/>
        <v>0</v>
      </c>
      <c r="AK32" s="246">
        <f t="shared" si="126"/>
        <v>0</v>
      </c>
      <c r="AL32" s="246">
        <f t="shared" si="127"/>
        <v>0</v>
      </c>
      <c r="AM32" s="246">
        <f t="shared" si="128"/>
        <v>0</v>
      </c>
      <c r="AN32" s="246">
        <f t="shared" si="129"/>
        <v>0</v>
      </c>
      <c r="AO32" s="246">
        <f t="shared" si="130"/>
        <v>0</v>
      </c>
      <c r="AP32" s="246">
        <f t="shared" si="131"/>
        <v>0</v>
      </c>
      <c r="AQ32" s="246">
        <f t="shared" si="132"/>
        <v>0</v>
      </c>
      <c r="AR32" s="246">
        <f t="shared" si="133"/>
        <v>0</v>
      </c>
      <c r="AS32" s="246">
        <f t="shared" si="134"/>
        <v>0</v>
      </c>
      <c r="AT32" s="246">
        <f t="shared" si="135"/>
        <v>0</v>
      </c>
      <c r="AU32" s="246">
        <f t="shared" si="136"/>
        <v>0</v>
      </c>
      <c r="AV32" s="246">
        <f t="shared" si="137"/>
        <v>0</v>
      </c>
      <c r="AW32" s="402">
        <f t="shared" si="138"/>
        <v>0</v>
      </c>
      <c r="AX32" s="402">
        <f t="shared" si="139"/>
        <v>0</v>
      </c>
      <c r="AY32" s="42">
        <f t="shared" si="140"/>
        <v>0</v>
      </c>
      <c r="AZ32" s="284">
        <f t="shared" si="141"/>
        <v>0</v>
      </c>
      <c r="BA32" s="45">
        <f t="shared" si="142"/>
        <v>0</v>
      </c>
      <c r="BB32" s="44">
        <f t="shared" si="143"/>
        <v>0</v>
      </c>
      <c r="BC32" s="246">
        <f t="shared" si="55"/>
        <v>0</v>
      </c>
      <c r="BD32" s="12">
        <f t="shared" si="148"/>
        <v>0</v>
      </c>
      <c r="BE32" s="42">
        <f t="shared" si="144"/>
        <v>0</v>
      </c>
      <c r="BF32" s="284">
        <f t="shared" si="145"/>
        <v>0</v>
      </c>
      <c r="BG32" s="45">
        <f t="shared" si="146"/>
        <v>0</v>
      </c>
      <c r="BH32" s="44">
        <f t="shared" si="147"/>
        <v>0</v>
      </c>
      <c r="BI32" s="246">
        <f t="shared" si="56"/>
        <v>0</v>
      </c>
      <c r="BJ32" s="246">
        <f t="shared" si="57"/>
        <v>0</v>
      </c>
      <c r="BK32" s="402">
        <f t="shared" si="58"/>
        <v>0</v>
      </c>
      <c r="BL32" s="6">
        <f t="shared" si="59"/>
        <v>0</v>
      </c>
      <c r="BM32"/>
      <c r="BN32"/>
      <c r="BO32"/>
      <c r="BP32"/>
      <c r="BQ32"/>
      <c r="BR32"/>
      <c r="BS32"/>
      <c r="BT32"/>
      <c r="BU32"/>
      <c r="BV32"/>
      <c r="BW32"/>
    </row>
    <row r="33" spans="1:75" x14ac:dyDescent="0.15">
      <c r="A33" s="13">
        <v>2.0899999999999998E-3</v>
      </c>
      <c r="B33" s="12">
        <f t="shared" si="98"/>
        <v>2.0899999999999998E-3</v>
      </c>
      <c r="C33" s="417"/>
      <c r="D33" t="s">
        <v>6</v>
      </c>
      <c r="E33" s="14">
        <f t="shared" si="53"/>
        <v>0</v>
      </c>
      <c r="F33" s="14">
        <f t="shared" si="54"/>
        <v>0</v>
      </c>
      <c r="G33" s="42">
        <f t="shared" si="99"/>
        <v>0</v>
      </c>
      <c r="H33" s="42">
        <f t="shared" si="100"/>
        <v>0</v>
      </c>
      <c r="I33" s="42">
        <f t="shared" si="101"/>
        <v>0</v>
      </c>
      <c r="J33" s="42">
        <f t="shared" si="102"/>
        <v>0</v>
      </c>
      <c r="K33" s="42">
        <f t="shared" si="103"/>
        <v>0</v>
      </c>
      <c r="L33" s="284">
        <f t="shared" si="104"/>
        <v>0</v>
      </c>
      <c r="M33" s="284">
        <f t="shared" si="105"/>
        <v>0</v>
      </c>
      <c r="N33" s="284">
        <f t="shared" si="106"/>
        <v>0</v>
      </c>
      <c r="O33" s="284">
        <f t="shared" si="107"/>
        <v>0</v>
      </c>
      <c r="P33" s="284">
        <f t="shared" si="108"/>
        <v>0</v>
      </c>
      <c r="Q33" s="45">
        <f t="shared" si="109"/>
        <v>0</v>
      </c>
      <c r="R33" s="45">
        <f t="shared" si="110"/>
        <v>0</v>
      </c>
      <c r="S33" s="45">
        <f t="shared" si="111"/>
        <v>0</v>
      </c>
      <c r="T33" s="45">
        <f t="shared" si="112"/>
        <v>0</v>
      </c>
      <c r="U33" s="45">
        <f t="shared" si="113"/>
        <v>0</v>
      </c>
      <c r="V33" s="45">
        <f t="shared" si="114"/>
        <v>0</v>
      </c>
      <c r="W33" s="45">
        <f t="shared" si="115"/>
        <v>0</v>
      </c>
      <c r="X33" s="44">
        <f t="shared" si="18"/>
        <v>0</v>
      </c>
      <c r="Y33" s="44">
        <f t="shared" si="19"/>
        <v>0</v>
      </c>
      <c r="Z33" s="44">
        <f t="shared" si="20"/>
        <v>0</v>
      </c>
      <c r="AA33" s="44">
        <f t="shared" si="116"/>
        <v>0</v>
      </c>
      <c r="AB33" s="44">
        <f t="shared" si="117"/>
        <v>0</v>
      </c>
      <c r="AC33" s="44">
        <f t="shared" si="118"/>
        <v>0</v>
      </c>
      <c r="AD33" s="44">
        <f t="shared" si="119"/>
        <v>0</v>
      </c>
      <c r="AE33" s="44">
        <f t="shared" si="120"/>
        <v>0</v>
      </c>
      <c r="AF33" s="44">
        <f t="shared" si="121"/>
        <v>0</v>
      </c>
      <c r="AG33" s="246">
        <f t="shared" si="122"/>
        <v>0</v>
      </c>
      <c r="AH33" s="246">
        <f t="shared" si="123"/>
        <v>0</v>
      </c>
      <c r="AI33" s="246">
        <f t="shared" si="124"/>
        <v>0</v>
      </c>
      <c r="AJ33" s="246">
        <f t="shared" si="125"/>
        <v>0</v>
      </c>
      <c r="AK33" s="246">
        <f t="shared" si="126"/>
        <v>0</v>
      </c>
      <c r="AL33" s="246">
        <f t="shared" si="127"/>
        <v>0</v>
      </c>
      <c r="AM33" s="246">
        <f t="shared" si="128"/>
        <v>0</v>
      </c>
      <c r="AN33" s="246">
        <f t="shared" si="129"/>
        <v>0</v>
      </c>
      <c r="AO33" s="246">
        <f t="shared" si="130"/>
        <v>0</v>
      </c>
      <c r="AP33" s="246">
        <f t="shared" si="131"/>
        <v>0</v>
      </c>
      <c r="AQ33" s="246">
        <f t="shared" si="132"/>
        <v>0</v>
      </c>
      <c r="AR33" s="246">
        <f t="shared" si="133"/>
        <v>0</v>
      </c>
      <c r="AS33" s="246">
        <f t="shared" si="134"/>
        <v>0</v>
      </c>
      <c r="AT33" s="246">
        <f t="shared" si="135"/>
        <v>0</v>
      </c>
      <c r="AU33" s="246">
        <f t="shared" si="136"/>
        <v>0</v>
      </c>
      <c r="AV33" s="246">
        <f t="shared" si="137"/>
        <v>0</v>
      </c>
      <c r="AW33" s="402">
        <f t="shared" si="138"/>
        <v>0</v>
      </c>
      <c r="AX33" s="402">
        <f t="shared" si="139"/>
        <v>0</v>
      </c>
      <c r="AY33" s="42">
        <f t="shared" si="140"/>
        <v>0</v>
      </c>
      <c r="AZ33" s="284">
        <f t="shared" si="141"/>
        <v>0</v>
      </c>
      <c r="BA33" s="45">
        <f t="shared" si="142"/>
        <v>0</v>
      </c>
      <c r="BB33" s="44">
        <f t="shared" si="143"/>
        <v>0</v>
      </c>
      <c r="BC33" s="246">
        <f t="shared" si="55"/>
        <v>0</v>
      </c>
      <c r="BD33" s="12">
        <f t="shared" si="148"/>
        <v>0</v>
      </c>
      <c r="BE33" s="42">
        <f t="shared" si="144"/>
        <v>0</v>
      </c>
      <c r="BF33" s="284">
        <f t="shared" si="145"/>
        <v>0</v>
      </c>
      <c r="BG33" s="45">
        <f t="shared" si="146"/>
        <v>0</v>
      </c>
      <c r="BH33" s="44">
        <f t="shared" si="147"/>
        <v>0</v>
      </c>
      <c r="BI33" s="246">
        <f t="shared" si="56"/>
        <v>0</v>
      </c>
      <c r="BJ33" s="246">
        <f t="shared" si="57"/>
        <v>0</v>
      </c>
      <c r="BK33" s="402">
        <f t="shared" si="58"/>
        <v>0</v>
      </c>
      <c r="BL33" s="6">
        <f t="shared" si="59"/>
        <v>0</v>
      </c>
      <c r="BM33"/>
      <c r="BN33"/>
      <c r="BO33"/>
      <c r="BP33"/>
      <c r="BQ33"/>
      <c r="BR33"/>
      <c r="BS33"/>
      <c r="BT33"/>
      <c r="BU33"/>
      <c r="BV33"/>
      <c r="BW33"/>
    </row>
    <row r="34" spans="1:75" x14ac:dyDescent="0.15">
      <c r="A34" s="13">
        <v>2.0999999999999999E-3</v>
      </c>
      <c r="B34" s="12">
        <f t="shared" si="98"/>
        <v>2.0999999999999999E-3</v>
      </c>
      <c r="C34" s="63"/>
      <c r="D34" t="s">
        <v>6</v>
      </c>
      <c r="E34" s="14">
        <f t="shared" si="53"/>
        <v>0</v>
      </c>
      <c r="F34" s="14">
        <f t="shared" si="54"/>
        <v>0</v>
      </c>
      <c r="G34" s="42">
        <f t="shared" si="99"/>
        <v>0</v>
      </c>
      <c r="H34" s="42">
        <f t="shared" si="100"/>
        <v>0</v>
      </c>
      <c r="I34" s="42">
        <f t="shared" si="101"/>
        <v>0</v>
      </c>
      <c r="J34" s="42">
        <f t="shared" si="102"/>
        <v>0</v>
      </c>
      <c r="K34" s="42">
        <f t="shared" si="103"/>
        <v>0</v>
      </c>
      <c r="L34" s="284">
        <f t="shared" si="104"/>
        <v>0</v>
      </c>
      <c r="M34" s="284">
        <f t="shared" si="105"/>
        <v>0</v>
      </c>
      <c r="N34" s="284">
        <f t="shared" si="106"/>
        <v>0</v>
      </c>
      <c r="O34" s="284">
        <f t="shared" si="107"/>
        <v>0</v>
      </c>
      <c r="P34" s="284">
        <f t="shared" si="108"/>
        <v>0</v>
      </c>
      <c r="Q34" s="45">
        <f t="shared" si="109"/>
        <v>0</v>
      </c>
      <c r="R34" s="45">
        <f t="shared" si="110"/>
        <v>0</v>
      </c>
      <c r="S34" s="45">
        <f t="shared" si="111"/>
        <v>0</v>
      </c>
      <c r="T34" s="45">
        <f t="shared" si="112"/>
        <v>0</v>
      </c>
      <c r="U34" s="45">
        <f t="shared" si="113"/>
        <v>0</v>
      </c>
      <c r="V34" s="45">
        <f t="shared" si="114"/>
        <v>0</v>
      </c>
      <c r="W34" s="45">
        <f t="shared" si="115"/>
        <v>0</v>
      </c>
      <c r="X34" s="44">
        <f t="shared" si="18"/>
        <v>0</v>
      </c>
      <c r="Y34" s="44">
        <f t="shared" si="19"/>
        <v>0</v>
      </c>
      <c r="Z34" s="44">
        <f t="shared" si="20"/>
        <v>0</v>
      </c>
      <c r="AA34" s="44">
        <f t="shared" si="116"/>
        <v>0</v>
      </c>
      <c r="AB34" s="44">
        <f t="shared" si="117"/>
        <v>0</v>
      </c>
      <c r="AC34" s="44">
        <f t="shared" si="118"/>
        <v>0</v>
      </c>
      <c r="AD34" s="44">
        <f t="shared" si="119"/>
        <v>0</v>
      </c>
      <c r="AE34" s="44">
        <f t="shared" si="120"/>
        <v>0</v>
      </c>
      <c r="AF34" s="44">
        <f t="shared" si="121"/>
        <v>0</v>
      </c>
      <c r="AG34" s="246">
        <f t="shared" si="122"/>
        <v>0</v>
      </c>
      <c r="AH34" s="246">
        <f t="shared" si="123"/>
        <v>0</v>
      </c>
      <c r="AI34" s="246">
        <f t="shared" si="124"/>
        <v>0</v>
      </c>
      <c r="AJ34" s="246">
        <f t="shared" si="125"/>
        <v>0</v>
      </c>
      <c r="AK34" s="246">
        <f t="shared" si="126"/>
        <v>0</v>
      </c>
      <c r="AL34" s="246">
        <f t="shared" si="127"/>
        <v>0</v>
      </c>
      <c r="AM34" s="246">
        <f t="shared" si="128"/>
        <v>0</v>
      </c>
      <c r="AN34" s="246">
        <f t="shared" si="129"/>
        <v>0</v>
      </c>
      <c r="AO34" s="246">
        <f t="shared" si="130"/>
        <v>0</v>
      </c>
      <c r="AP34" s="246">
        <f t="shared" si="131"/>
        <v>0</v>
      </c>
      <c r="AQ34" s="246">
        <f t="shared" si="132"/>
        <v>0</v>
      </c>
      <c r="AR34" s="246">
        <f t="shared" si="133"/>
        <v>0</v>
      </c>
      <c r="AS34" s="246">
        <f t="shared" si="134"/>
        <v>0</v>
      </c>
      <c r="AT34" s="246">
        <f t="shared" si="135"/>
        <v>0</v>
      </c>
      <c r="AU34" s="246">
        <f t="shared" si="136"/>
        <v>0</v>
      </c>
      <c r="AV34" s="246">
        <f t="shared" si="137"/>
        <v>0</v>
      </c>
      <c r="AW34" s="402">
        <f t="shared" si="138"/>
        <v>0</v>
      </c>
      <c r="AX34" s="402">
        <f t="shared" si="139"/>
        <v>0</v>
      </c>
      <c r="AY34" s="42">
        <f t="shared" si="140"/>
        <v>0</v>
      </c>
      <c r="AZ34" s="284">
        <f t="shared" si="141"/>
        <v>0</v>
      </c>
      <c r="BA34" s="45">
        <f t="shared" si="142"/>
        <v>0</v>
      </c>
      <c r="BB34" s="44">
        <f t="shared" si="143"/>
        <v>0</v>
      </c>
      <c r="BC34" s="246">
        <f t="shared" si="55"/>
        <v>0</v>
      </c>
      <c r="BD34" s="12">
        <f t="shared" si="148"/>
        <v>0</v>
      </c>
      <c r="BE34" s="42">
        <f t="shared" si="144"/>
        <v>0</v>
      </c>
      <c r="BF34" s="284">
        <f t="shared" si="145"/>
        <v>0</v>
      </c>
      <c r="BG34" s="45">
        <f t="shared" si="146"/>
        <v>0</v>
      </c>
      <c r="BH34" s="44">
        <f t="shared" si="147"/>
        <v>0</v>
      </c>
      <c r="BI34" s="246">
        <f t="shared" si="56"/>
        <v>0</v>
      </c>
      <c r="BJ34" s="246">
        <f t="shared" si="57"/>
        <v>0</v>
      </c>
      <c r="BK34" s="402">
        <f t="shared" si="58"/>
        <v>0</v>
      </c>
      <c r="BL34" s="6">
        <f t="shared" si="59"/>
        <v>0</v>
      </c>
      <c r="BM34"/>
      <c r="BN34"/>
      <c r="BO34"/>
      <c r="BP34"/>
      <c r="BQ34"/>
      <c r="BR34"/>
      <c r="BS34"/>
      <c r="BT34"/>
      <c r="BU34"/>
      <c r="BV34"/>
      <c r="BW34"/>
    </row>
    <row r="35" spans="1:75" x14ac:dyDescent="0.15">
      <c r="A35" s="13">
        <v>2.1099999999999999E-3</v>
      </c>
      <c r="B35" s="12">
        <f t="shared" si="98"/>
        <v>2.1099999999999999E-3</v>
      </c>
      <c r="D35" t="s">
        <v>6</v>
      </c>
      <c r="E35" s="14">
        <f t="shared" si="53"/>
        <v>0</v>
      </c>
      <c r="F35" s="14">
        <f t="shared" si="54"/>
        <v>0</v>
      </c>
      <c r="G35" s="42">
        <f t="shared" si="99"/>
        <v>0</v>
      </c>
      <c r="H35" s="42">
        <f t="shared" si="100"/>
        <v>0</v>
      </c>
      <c r="I35" s="42">
        <f t="shared" si="101"/>
        <v>0</v>
      </c>
      <c r="J35" s="42">
        <f t="shared" si="102"/>
        <v>0</v>
      </c>
      <c r="K35" s="42">
        <f t="shared" si="103"/>
        <v>0</v>
      </c>
      <c r="L35" s="284">
        <f t="shared" si="104"/>
        <v>0</v>
      </c>
      <c r="M35" s="284">
        <f t="shared" si="105"/>
        <v>0</v>
      </c>
      <c r="N35" s="284">
        <f t="shared" si="106"/>
        <v>0</v>
      </c>
      <c r="O35" s="284">
        <f t="shared" si="107"/>
        <v>0</v>
      </c>
      <c r="P35" s="284">
        <f t="shared" si="108"/>
        <v>0</v>
      </c>
      <c r="Q35" s="45">
        <f t="shared" si="109"/>
        <v>0</v>
      </c>
      <c r="R35" s="45">
        <f t="shared" si="110"/>
        <v>0</v>
      </c>
      <c r="S35" s="45">
        <f t="shared" si="111"/>
        <v>0</v>
      </c>
      <c r="T35" s="45">
        <f t="shared" si="112"/>
        <v>0</v>
      </c>
      <c r="U35" s="45">
        <f t="shared" si="113"/>
        <v>0</v>
      </c>
      <c r="V35" s="45">
        <f t="shared" si="114"/>
        <v>0</v>
      </c>
      <c r="W35" s="45">
        <f t="shared" si="115"/>
        <v>0</v>
      </c>
      <c r="X35" s="44">
        <f t="shared" si="18"/>
        <v>0</v>
      </c>
      <c r="Y35" s="44">
        <f t="shared" si="19"/>
        <v>0</v>
      </c>
      <c r="Z35" s="44">
        <f t="shared" si="20"/>
        <v>0</v>
      </c>
      <c r="AA35" s="44">
        <f t="shared" si="116"/>
        <v>0</v>
      </c>
      <c r="AB35" s="44">
        <f t="shared" si="117"/>
        <v>0</v>
      </c>
      <c r="AC35" s="44">
        <f t="shared" si="118"/>
        <v>0</v>
      </c>
      <c r="AD35" s="44">
        <f t="shared" si="119"/>
        <v>0</v>
      </c>
      <c r="AE35" s="44">
        <f t="shared" si="120"/>
        <v>0</v>
      </c>
      <c r="AF35" s="44">
        <f t="shared" si="121"/>
        <v>0</v>
      </c>
      <c r="AG35" s="246">
        <f t="shared" si="122"/>
        <v>0</v>
      </c>
      <c r="AH35" s="246">
        <f t="shared" si="123"/>
        <v>0</v>
      </c>
      <c r="AI35" s="246">
        <f t="shared" si="124"/>
        <v>0</v>
      </c>
      <c r="AJ35" s="246">
        <f t="shared" si="125"/>
        <v>0</v>
      </c>
      <c r="AK35" s="246">
        <f t="shared" si="126"/>
        <v>0</v>
      </c>
      <c r="AL35" s="246">
        <f t="shared" si="127"/>
        <v>0</v>
      </c>
      <c r="AM35" s="246">
        <f t="shared" si="128"/>
        <v>0</v>
      </c>
      <c r="AN35" s="246">
        <f t="shared" si="129"/>
        <v>0</v>
      </c>
      <c r="AO35" s="246">
        <f t="shared" si="130"/>
        <v>0</v>
      </c>
      <c r="AP35" s="246">
        <f t="shared" si="131"/>
        <v>0</v>
      </c>
      <c r="AQ35" s="246">
        <f t="shared" si="132"/>
        <v>0</v>
      </c>
      <c r="AR35" s="246">
        <f t="shared" si="133"/>
        <v>0</v>
      </c>
      <c r="AS35" s="246">
        <f t="shared" si="134"/>
        <v>0</v>
      </c>
      <c r="AT35" s="246">
        <f t="shared" si="135"/>
        <v>0</v>
      </c>
      <c r="AU35" s="246">
        <f t="shared" si="136"/>
        <v>0</v>
      </c>
      <c r="AV35" s="246">
        <f t="shared" si="137"/>
        <v>0</v>
      </c>
      <c r="AW35" s="402">
        <f t="shared" si="138"/>
        <v>0</v>
      </c>
      <c r="AX35" s="402">
        <f t="shared" si="139"/>
        <v>0</v>
      </c>
      <c r="AY35" s="42">
        <f t="shared" si="140"/>
        <v>0</v>
      </c>
      <c r="AZ35" s="284">
        <f t="shared" si="141"/>
        <v>0</v>
      </c>
      <c r="BA35" s="45">
        <f t="shared" si="142"/>
        <v>0</v>
      </c>
      <c r="BB35" s="44">
        <f t="shared" si="143"/>
        <v>0</v>
      </c>
      <c r="BC35" s="246">
        <f t="shared" si="55"/>
        <v>0</v>
      </c>
      <c r="BD35" s="12">
        <f t="shared" si="148"/>
        <v>0</v>
      </c>
      <c r="BE35" s="42">
        <f t="shared" si="144"/>
        <v>0</v>
      </c>
      <c r="BF35" s="284">
        <f t="shared" si="145"/>
        <v>0</v>
      </c>
      <c r="BG35" s="45">
        <f t="shared" si="146"/>
        <v>0</v>
      </c>
      <c r="BH35" s="44">
        <f t="shared" si="147"/>
        <v>0</v>
      </c>
      <c r="BI35" s="246">
        <f t="shared" si="56"/>
        <v>0</v>
      </c>
      <c r="BJ35" s="246">
        <f t="shared" si="57"/>
        <v>0</v>
      </c>
      <c r="BK35" s="402">
        <f t="shared" si="58"/>
        <v>0</v>
      </c>
      <c r="BL35" s="6">
        <f t="shared" si="59"/>
        <v>0</v>
      </c>
      <c r="BM35"/>
      <c r="BN35"/>
      <c r="BO35"/>
      <c r="BP35"/>
      <c r="BQ35"/>
      <c r="BR35"/>
      <c r="BS35"/>
      <c r="BT35"/>
      <c r="BU35"/>
      <c r="BV35"/>
      <c r="BW35"/>
    </row>
    <row r="36" spans="1:75" x14ac:dyDescent="0.15">
      <c r="A36" s="13">
        <v>2.1199999999999999E-3</v>
      </c>
      <c r="B36" s="12">
        <f t="shared" si="98"/>
        <v>2.1199999999999999E-3</v>
      </c>
      <c r="D36" t="s">
        <v>6</v>
      </c>
      <c r="E36" s="14">
        <f t="shared" si="53"/>
        <v>0</v>
      </c>
      <c r="F36" s="14">
        <f t="shared" si="54"/>
        <v>0</v>
      </c>
      <c r="G36" s="42">
        <f t="shared" si="99"/>
        <v>0</v>
      </c>
      <c r="H36" s="42">
        <f t="shared" si="100"/>
        <v>0</v>
      </c>
      <c r="I36" s="42">
        <f t="shared" si="101"/>
        <v>0</v>
      </c>
      <c r="J36" s="42">
        <f t="shared" si="102"/>
        <v>0</v>
      </c>
      <c r="K36" s="42">
        <f t="shared" si="103"/>
        <v>0</v>
      </c>
      <c r="L36" s="284">
        <f t="shared" si="104"/>
        <v>0</v>
      </c>
      <c r="M36" s="284">
        <f t="shared" si="105"/>
        <v>0</v>
      </c>
      <c r="N36" s="284">
        <f t="shared" si="106"/>
        <v>0</v>
      </c>
      <c r="O36" s="284">
        <f t="shared" si="107"/>
        <v>0</v>
      </c>
      <c r="P36" s="284">
        <f t="shared" si="108"/>
        <v>0</v>
      </c>
      <c r="Q36" s="45">
        <f t="shared" si="109"/>
        <v>0</v>
      </c>
      <c r="R36" s="45">
        <f t="shared" si="110"/>
        <v>0</v>
      </c>
      <c r="S36" s="45">
        <f t="shared" si="111"/>
        <v>0</v>
      </c>
      <c r="T36" s="45">
        <f t="shared" si="112"/>
        <v>0</v>
      </c>
      <c r="U36" s="45">
        <f t="shared" si="113"/>
        <v>0</v>
      </c>
      <c r="V36" s="45">
        <f t="shared" si="114"/>
        <v>0</v>
      </c>
      <c r="W36" s="45">
        <f t="shared" si="115"/>
        <v>0</v>
      </c>
      <c r="X36" s="44">
        <f t="shared" si="18"/>
        <v>0</v>
      </c>
      <c r="Y36" s="44">
        <f t="shared" si="19"/>
        <v>0</v>
      </c>
      <c r="Z36" s="44">
        <f t="shared" si="20"/>
        <v>0</v>
      </c>
      <c r="AA36" s="44">
        <f t="shared" si="116"/>
        <v>0</v>
      </c>
      <c r="AB36" s="44">
        <f t="shared" si="117"/>
        <v>0</v>
      </c>
      <c r="AC36" s="44">
        <f t="shared" si="118"/>
        <v>0</v>
      </c>
      <c r="AD36" s="44">
        <f t="shared" si="119"/>
        <v>0</v>
      </c>
      <c r="AE36" s="44">
        <f t="shared" si="120"/>
        <v>0</v>
      </c>
      <c r="AF36" s="44">
        <f t="shared" si="121"/>
        <v>0</v>
      </c>
      <c r="AG36" s="246">
        <f t="shared" si="122"/>
        <v>0</v>
      </c>
      <c r="AH36" s="246">
        <f t="shared" si="123"/>
        <v>0</v>
      </c>
      <c r="AI36" s="246">
        <f t="shared" si="124"/>
        <v>0</v>
      </c>
      <c r="AJ36" s="246">
        <f t="shared" si="125"/>
        <v>0</v>
      </c>
      <c r="AK36" s="246">
        <f t="shared" si="126"/>
        <v>0</v>
      </c>
      <c r="AL36" s="246">
        <f t="shared" si="127"/>
        <v>0</v>
      </c>
      <c r="AM36" s="246">
        <f t="shared" si="128"/>
        <v>0</v>
      </c>
      <c r="AN36" s="246">
        <f t="shared" si="129"/>
        <v>0</v>
      </c>
      <c r="AO36" s="246">
        <f t="shared" si="130"/>
        <v>0</v>
      </c>
      <c r="AP36" s="246">
        <f t="shared" si="131"/>
        <v>0</v>
      </c>
      <c r="AQ36" s="246">
        <f t="shared" si="132"/>
        <v>0</v>
      </c>
      <c r="AR36" s="246">
        <f t="shared" si="133"/>
        <v>0</v>
      </c>
      <c r="AS36" s="246">
        <f t="shared" si="134"/>
        <v>0</v>
      </c>
      <c r="AT36" s="246">
        <f t="shared" si="135"/>
        <v>0</v>
      </c>
      <c r="AU36" s="246">
        <f t="shared" si="136"/>
        <v>0</v>
      </c>
      <c r="AV36" s="246">
        <f t="shared" si="137"/>
        <v>0</v>
      </c>
      <c r="AW36" s="402">
        <f t="shared" si="138"/>
        <v>0</v>
      </c>
      <c r="AX36" s="402">
        <f t="shared" si="139"/>
        <v>0</v>
      </c>
      <c r="AY36" s="42">
        <f t="shared" si="140"/>
        <v>0</v>
      </c>
      <c r="AZ36" s="284">
        <f t="shared" si="141"/>
        <v>0</v>
      </c>
      <c r="BA36" s="45">
        <f t="shared" si="142"/>
        <v>0</v>
      </c>
      <c r="BB36" s="44">
        <f t="shared" si="143"/>
        <v>0</v>
      </c>
      <c r="BC36" s="246">
        <f t="shared" si="55"/>
        <v>0</v>
      </c>
      <c r="BD36" s="12">
        <f t="shared" si="148"/>
        <v>0</v>
      </c>
      <c r="BE36" s="42">
        <f t="shared" si="144"/>
        <v>0</v>
      </c>
      <c r="BF36" s="284">
        <f t="shared" si="145"/>
        <v>0</v>
      </c>
      <c r="BG36" s="45">
        <f t="shared" si="146"/>
        <v>0</v>
      </c>
      <c r="BH36" s="44">
        <f t="shared" si="147"/>
        <v>0</v>
      </c>
      <c r="BI36" s="246">
        <f t="shared" si="56"/>
        <v>0</v>
      </c>
      <c r="BJ36" s="246">
        <f t="shared" si="57"/>
        <v>0</v>
      </c>
      <c r="BK36" s="402">
        <f t="shared" si="58"/>
        <v>0</v>
      </c>
      <c r="BL36" s="6">
        <f t="shared" si="59"/>
        <v>0</v>
      </c>
      <c r="BM36"/>
      <c r="BN36"/>
      <c r="BO36"/>
      <c r="BP36"/>
      <c r="BQ36"/>
      <c r="BR36"/>
      <c r="BS36"/>
      <c r="BT36"/>
      <c r="BU36"/>
      <c r="BV36"/>
      <c r="BW36"/>
    </row>
    <row r="37" spans="1:75" s="26" customFormat="1" x14ac:dyDescent="0.15">
      <c r="A37" s="27"/>
      <c r="C37" s="6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BL37" s="29"/>
      <c r="BM37" s="29"/>
      <c r="BN37" s="29"/>
      <c r="BO37" s="29"/>
      <c r="BP37" s="29"/>
      <c r="BQ37" s="29"/>
      <c r="BR37" s="29"/>
      <c r="BS37" s="29"/>
      <c r="BT37" s="29"/>
      <c r="BU37" s="29"/>
      <c r="BV37" s="29"/>
      <c r="BW37" s="29"/>
    </row>
    <row r="38" spans="1:75" x14ac:dyDescent="0.15">
      <c r="C38" s="66" t="s">
        <v>16</v>
      </c>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E38" s="12"/>
      <c r="BF38" s="12"/>
      <c r="BG38" s="12"/>
      <c r="BH38" s="12"/>
      <c r="BI38" s="12"/>
      <c r="BJ38" s="12"/>
      <c r="BK38" s="12"/>
      <c r="BL38"/>
      <c r="BM38"/>
      <c r="BN38"/>
      <c r="BO38"/>
      <c r="BP38"/>
      <c r="BQ38"/>
      <c r="BR38"/>
      <c r="BS38"/>
      <c r="BT38"/>
      <c r="BU38"/>
      <c r="BV38"/>
      <c r="BW38"/>
    </row>
    <row r="39" spans="1:75" x14ac:dyDescent="0.15">
      <c r="C39" s="66" t="s">
        <v>17</v>
      </c>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E39" s="12"/>
      <c r="BF39" s="12"/>
      <c r="BG39" s="12"/>
      <c r="BH39" s="12"/>
      <c r="BI39" s="12"/>
      <c r="BJ39" s="12"/>
      <c r="BK39" s="12"/>
      <c r="BL39"/>
      <c r="BM39"/>
      <c r="BN39"/>
      <c r="BO39"/>
      <c r="BP39"/>
      <c r="BQ39"/>
      <c r="BR39"/>
      <c r="BS39"/>
      <c r="BT39"/>
      <c r="BU39"/>
      <c r="BV39"/>
      <c r="BW39"/>
    </row>
    <row r="40" spans="1:75" x14ac:dyDescent="0.15">
      <c r="C40" s="66" t="s">
        <v>8</v>
      </c>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E40" s="12"/>
      <c r="BF40" s="12"/>
      <c r="BG40" s="12"/>
      <c r="BH40" s="12"/>
      <c r="BI40" s="12"/>
      <c r="BJ40" s="12"/>
      <c r="BK40" s="12"/>
      <c r="BL40"/>
      <c r="BM40"/>
      <c r="BN40"/>
      <c r="BO40"/>
      <c r="BP40"/>
      <c r="BQ40"/>
      <c r="BR40"/>
      <c r="BS40"/>
      <c r="BT40"/>
      <c r="BU40"/>
      <c r="BV40"/>
      <c r="BW40"/>
    </row>
    <row r="41" spans="1:75" x14ac:dyDescent="0.15">
      <c r="C41" s="66" t="s">
        <v>15</v>
      </c>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E41" s="12"/>
      <c r="BF41" s="12"/>
      <c r="BG41" s="12"/>
      <c r="BH41" s="12"/>
      <c r="BI41" s="12"/>
      <c r="BJ41" s="12"/>
      <c r="BK41" s="12"/>
      <c r="BL41"/>
      <c r="BM41"/>
      <c r="BN41"/>
      <c r="BO41"/>
      <c r="BP41"/>
      <c r="BQ41"/>
      <c r="BR41"/>
      <c r="BS41"/>
      <c r="BT41"/>
      <c r="BU41"/>
      <c r="BV41"/>
      <c r="BW41"/>
    </row>
    <row r="42" spans="1:75" x14ac:dyDescent="0.15">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E42" s="12"/>
      <c r="BF42" s="12"/>
      <c r="BG42" s="12"/>
      <c r="BH42" s="12"/>
      <c r="BI42" s="12"/>
      <c r="BJ42" s="12"/>
      <c r="BK42" s="12"/>
    </row>
    <row r="43" spans="1:75" ht="18" x14ac:dyDescent="0.2">
      <c r="A43" s="416"/>
      <c r="B43" s="415"/>
      <c r="C43" s="415"/>
      <c r="D43" s="415"/>
      <c r="E43" s="415"/>
      <c r="F43" s="415"/>
      <c r="G43" s="415"/>
      <c r="H43" s="415"/>
      <c r="I43" s="415"/>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E43" s="12"/>
      <c r="BF43" s="12"/>
      <c r="BG43" s="12"/>
      <c r="BH43" s="12"/>
      <c r="BI43" s="12"/>
      <c r="BJ43" s="12"/>
      <c r="BK43" s="12"/>
    </row>
    <row r="44" spans="1:75" x14ac:dyDescent="0.15">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E44" s="12"/>
      <c r="BF44" s="12"/>
      <c r="BG44" s="12"/>
      <c r="BH44" s="12"/>
      <c r="BI44" s="12"/>
      <c r="BJ44" s="12"/>
      <c r="BK44" s="12"/>
    </row>
    <row r="45" spans="1:75" x14ac:dyDescent="0.15">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E45" s="12"/>
      <c r="BF45" s="12"/>
      <c r="BG45" s="12"/>
      <c r="BH45" s="12"/>
      <c r="BI45" s="12"/>
      <c r="BJ45" s="12"/>
      <c r="BK45" s="12"/>
    </row>
    <row r="46" spans="1:75" x14ac:dyDescent="0.15">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E46" s="12"/>
      <c r="BF46" s="12"/>
      <c r="BG46" s="12"/>
      <c r="BH46" s="12"/>
      <c r="BI46" s="12"/>
      <c r="BJ46" s="12"/>
      <c r="BK46" s="12"/>
    </row>
    <row r="47" spans="1:75" x14ac:dyDescent="0.15">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E47" s="12"/>
      <c r="BF47" s="12"/>
      <c r="BG47" s="12"/>
      <c r="BH47" s="12"/>
      <c r="BI47" s="12"/>
      <c r="BJ47" s="12"/>
      <c r="BK47" s="12"/>
    </row>
    <row r="48" spans="1:75" x14ac:dyDescent="0.15">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E48" s="12"/>
      <c r="BF48" s="12"/>
      <c r="BG48" s="12"/>
      <c r="BH48" s="12"/>
      <c r="BI48" s="12"/>
      <c r="BJ48" s="12"/>
      <c r="BK48" s="12"/>
    </row>
    <row r="49" spans="33:63" x14ac:dyDescent="0.15">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E49" s="12"/>
      <c r="BF49" s="12"/>
      <c r="BG49" s="12"/>
      <c r="BH49" s="12"/>
      <c r="BI49" s="12"/>
      <c r="BJ49" s="12"/>
      <c r="BK49" s="12"/>
    </row>
    <row r="50" spans="33:63" x14ac:dyDescent="0.15">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E50" s="12"/>
      <c r="BF50" s="12"/>
      <c r="BG50" s="12"/>
      <c r="BH50" s="12"/>
      <c r="BI50" s="12"/>
      <c r="BJ50" s="12"/>
      <c r="BK50" s="12"/>
    </row>
    <row r="51" spans="33:63" x14ac:dyDescent="0.15">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E51" s="12"/>
      <c r="BF51" s="12"/>
      <c r="BG51" s="12"/>
      <c r="BH51" s="12"/>
      <c r="BI51" s="12"/>
      <c r="BJ51" s="12"/>
      <c r="BK51" s="12"/>
    </row>
    <row r="52" spans="33:63" x14ac:dyDescent="0.15">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E52" s="12"/>
      <c r="BF52" s="12"/>
      <c r="BG52" s="12"/>
      <c r="BH52" s="12"/>
      <c r="BI52" s="12"/>
      <c r="BJ52" s="12"/>
      <c r="BK52" s="12"/>
    </row>
    <row r="53" spans="33:63" x14ac:dyDescent="0.15">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E53" s="12"/>
      <c r="BF53" s="12"/>
      <c r="BG53" s="12"/>
      <c r="BH53" s="12"/>
      <c r="BI53" s="12"/>
      <c r="BJ53" s="12"/>
      <c r="BK53" s="12"/>
    </row>
    <row r="54" spans="33:63" x14ac:dyDescent="0.15">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E54" s="12"/>
      <c r="BF54" s="12"/>
      <c r="BG54" s="12"/>
      <c r="BH54" s="12"/>
      <c r="BI54" s="12"/>
      <c r="BJ54" s="12"/>
      <c r="BK54" s="12"/>
    </row>
    <row r="55" spans="33:63" x14ac:dyDescent="0.15">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E55" s="12"/>
      <c r="BF55" s="12"/>
      <c r="BG55" s="12"/>
      <c r="BH55" s="12"/>
      <c r="BI55" s="12"/>
      <c r="BJ55" s="12"/>
      <c r="BK55" s="12"/>
    </row>
    <row r="56" spans="33:63" x14ac:dyDescent="0.15">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E56" s="12"/>
      <c r="BF56" s="12"/>
      <c r="BG56" s="12"/>
      <c r="BH56" s="12"/>
      <c r="BI56" s="12"/>
      <c r="BJ56" s="12"/>
      <c r="BK56" s="12"/>
    </row>
    <row r="57" spans="33:63" x14ac:dyDescent="0.15">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E57" s="12"/>
      <c r="BF57" s="12"/>
      <c r="BG57" s="12"/>
      <c r="BH57" s="12"/>
      <c r="BI57" s="12"/>
      <c r="BJ57" s="12"/>
      <c r="BK57" s="12"/>
    </row>
    <row r="58" spans="33:63" x14ac:dyDescent="0.15">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E58" s="12"/>
      <c r="BF58" s="12"/>
      <c r="BG58" s="12"/>
      <c r="BH58" s="12"/>
      <c r="BI58" s="12"/>
      <c r="BJ58" s="12"/>
      <c r="BK58" s="12"/>
    </row>
    <row r="59" spans="33:63" x14ac:dyDescent="0.15">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E59" s="12"/>
      <c r="BF59" s="12"/>
      <c r="BG59" s="12"/>
      <c r="BH59" s="12"/>
      <c r="BI59" s="12"/>
      <c r="BJ59" s="12"/>
      <c r="BK59" s="12"/>
    </row>
    <row r="60" spans="33:63" x14ac:dyDescent="0.15">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E60" s="12"/>
      <c r="BF60" s="12"/>
      <c r="BG60" s="12"/>
      <c r="BH60" s="12"/>
      <c r="BI60" s="12"/>
      <c r="BJ60" s="12"/>
      <c r="BK60" s="12"/>
    </row>
    <row r="61" spans="33:63" x14ac:dyDescent="0.15">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E61" s="12"/>
      <c r="BF61" s="12"/>
      <c r="BG61" s="12"/>
      <c r="BH61" s="12"/>
      <c r="BI61" s="12"/>
      <c r="BJ61" s="12"/>
      <c r="BK61" s="12"/>
    </row>
    <row r="62" spans="33:63" x14ac:dyDescent="0.15">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E62" s="12"/>
      <c r="BF62" s="12"/>
      <c r="BG62" s="12"/>
      <c r="BH62" s="12"/>
      <c r="BI62" s="12"/>
      <c r="BJ62" s="12"/>
      <c r="BK62" s="12"/>
    </row>
    <row r="63" spans="33:63" x14ac:dyDescent="0.15">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E63" s="12"/>
      <c r="BF63" s="12"/>
      <c r="BG63" s="12"/>
      <c r="BH63" s="12"/>
      <c r="BI63" s="12"/>
      <c r="BJ63" s="12"/>
      <c r="BK63" s="12"/>
    </row>
    <row r="64" spans="33:63" x14ac:dyDescent="0.15">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E64" s="12"/>
      <c r="BF64" s="12"/>
      <c r="BG64" s="12"/>
      <c r="BH64" s="12"/>
      <c r="BI64" s="12"/>
      <c r="BJ64" s="12"/>
      <c r="BK64" s="12"/>
    </row>
    <row r="65" spans="33:63" x14ac:dyDescent="0.15">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E65" s="12"/>
      <c r="BF65" s="12"/>
      <c r="BG65" s="12"/>
      <c r="BH65" s="12"/>
      <c r="BI65" s="12"/>
      <c r="BJ65" s="12"/>
      <c r="BK65" s="12"/>
    </row>
    <row r="66" spans="33:63" x14ac:dyDescent="0.15">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E66" s="12"/>
      <c r="BF66" s="12"/>
      <c r="BG66" s="12"/>
      <c r="BH66" s="12"/>
      <c r="BI66" s="12"/>
      <c r="BJ66" s="12"/>
      <c r="BK66" s="12"/>
    </row>
    <row r="67" spans="33:63" x14ac:dyDescent="0.15">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E67" s="12"/>
      <c r="BF67" s="12"/>
      <c r="BG67" s="12"/>
      <c r="BH67" s="12"/>
      <c r="BI67" s="12"/>
      <c r="BJ67" s="12"/>
      <c r="BK67" s="12"/>
    </row>
    <row r="68" spans="33:63" x14ac:dyDescent="0.15">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E68" s="12"/>
      <c r="BF68" s="12"/>
      <c r="BG68" s="12"/>
      <c r="BH68" s="12"/>
      <c r="BI68" s="12"/>
      <c r="BJ68" s="12"/>
      <c r="BK68" s="12"/>
    </row>
    <row r="69" spans="33:63" x14ac:dyDescent="0.15">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E69" s="12"/>
      <c r="BF69" s="12"/>
      <c r="BG69" s="12"/>
      <c r="BH69" s="12"/>
      <c r="BI69" s="12"/>
      <c r="BJ69" s="12"/>
      <c r="BK69" s="12"/>
    </row>
    <row r="70" spans="33:63" x14ac:dyDescent="0.15">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E70" s="12"/>
      <c r="BF70" s="12"/>
      <c r="BG70" s="12"/>
      <c r="BH70" s="12"/>
      <c r="BI70" s="12"/>
      <c r="BJ70" s="12"/>
      <c r="BK70" s="12"/>
    </row>
    <row r="71" spans="33:63" x14ac:dyDescent="0.15">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E71" s="12"/>
      <c r="BF71" s="12"/>
      <c r="BG71" s="12"/>
      <c r="BH71" s="12"/>
      <c r="BI71" s="12"/>
      <c r="BJ71" s="12"/>
      <c r="BK71" s="12"/>
    </row>
    <row r="72" spans="33:63" x14ac:dyDescent="0.15">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E72" s="12"/>
      <c r="BF72" s="12"/>
      <c r="BG72" s="12"/>
      <c r="BH72" s="12"/>
      <c r="BI72" s="12"/>
      <c r="BJ72" s="12"/>
      <c r="BK72" s="12"/>
    </row>
    <row r="73" spans="33:63" x14ac:dyDescent="0.15">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E73" s="12"/>
      <c r="BF73" s="12"/>
      <c r="BG73" s="12"/>
      <c r="BH73" s="12"/>
      <c r="BI73" s="12"/>
      <c r="BJ73" s="12"/>
      <c r="BK73" s="12"/>
    </row>
    <row r="74" spans="33:63" x14ac:dyDescent="0.15">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E74" s="12"/>
      <c r="BF74" s="12"/>
      <c r="BG74" s="12"/>
      <c r="BH74" s="12"/>
      <c r="BI74" s="12"/>
      <c r="BJ74" s="12"/>
      <c r="BK74" s="12"/>
    </row>
    <row r="75" spans="33:63" x14ac:dyDescent="0.15">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E75" s="12"/>
      <c r="BF75" s="12"/>
      <c r="BG75" s="12"/>
      <c r="BH75" s="12"/>
      <c r="BI75" s="12"/>
      <c r="BJ75" s="12"/>
      <c r="BK75" s="12"/>
    </row>
    <row r="76" spans="33:63" x14ac:dyDescent="0.15">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E76" s="12"/>
      <c r="BF76" s="12"/>
      <c r="BG76" s="12"/>
      <c r="BH76" s="12"/>
      <c r="BI76" s="12"/>
      <c r="BJ76" s="12"/>
      <c r="BK76" s="12"/>
    </row>
    <row r="77" spans="33:63" x14ac:dyDescent="0.15">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E77" s="12"/>
      <c r="BF77" s="12"/>
      <c r="BG77" s="12"/>
      <c r="BH77" s="12"/>
      <c r="BI77" s="12"/>
      <c r="BJ77" s="12"/>
      <c r="BK77" s="12"/>
    </row>
    <row r="78" spans="33:63" x14ac:dyDescent="0.15">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E78" s="12"/>
      <c r="BF78" s="12"/>
      <c r="BG78" s="12"/>
      <c r="BH78" s="12"/>
      <c r="BI78" s="12"/>
      <c r="BJ78" s="12"/>
      <c r="BK78" s="12"/>
    </row>
    <row r="79" spans="33:63" x14ac:dyDescent="0.15">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E79" s="12"/>
      <c r="BF79" s="12"/>
      <c r="BG79" s="12"/>
      <c r="BH79" s="12"/>
      <c r="BI79" s="12"/>
      <c r="BJ79" s="12"/>
      <c r="BK79" s="12"/>
    </row>
    <row r="80" spans="33:63" x14ac:dyDescent="0.15">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E80" s="12"/>
      <c r="BF80" s="12"/>
      <c r="BG80" s="12"/>
      <c r="BH80" s="12"/>
      <c r="BI80" s="12"/>
      <c r="BJ80" s="12"/>
      <c r="BK80" s="12"/>
    </row>
    <row r="81" spans="33:63" x14ac:dyDescent="0.15">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E81" s="12"/>
      <c r="BF81" s="12"/>
      <c r="BG81" s="12"/>
      <c r="BH81" s="12"/>
      <c r="BI81" s="12"/>
      <c r="BJ81" s="12"/>
      <c r="BK81" s="12"/>
    </row>
    <row r="82" spans="33:63" x14ac:dyDescent="0.15">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E82" s="12"/>
      <c r="BF82" s="12"/>
      <c r="BG82" s="12"/>
      <c r="BH82" s="12"/>
      <c r="BI82" s="12"/>
      <c r="BJ82" s="12"/>
      <c r="BK82" s="12"/>
    </row>
    <row r="83" spans="33:63" x14ac:dyDescent="0.15">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E83" s="12"/>
      <c r="BF83" s="12"/>
      <c r="BG83" s="12"/>
      <c r="BH83" s="12"/>
      <c r="BI83" s="12"/>
      <c r="BJ83" s="12"/>
      <c r="BK83" s="12"/>
    </row>
    <row r="84" spans="33:63" x14ac:dyDescent="0.15">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E84" s="12"/>
      <c r="BF84" s="12"/>
      <c r="BG84" s="12"/>
      <c r="BH84" s="12"/>
      <c r="BI84" s="12"/>
      <c r="BJ84" s="12"/>
      <c r="BK84" s="12"/>
    </row>
    <row r="85" spans="33:63" x14ac:dyDescent="0.15">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E85" s="12"/>
      <c r="BF85" s="12"/>
      <c r="BG85" s="12"/>
      <c r="BH85" s="12"/>
      <c r="BI85" s="12"/>
      <c r="BJ85" s="12"/>
      <c r="BK85" s="12"/>
    </row>
    <row r="86" spans="33:63" x14ac:dyDescent="0.15">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E86" s="12"/>
      <c r="BF86" s="12"/>
      <c r="BG86" s="12"/>
      <c r="BH86" s="12"/>
      <c r="BI86" s="12"/>
      <c r="BJ86" s="12"/>
      <c r="BK86" s="12"/>
    </row>
    <row r="87" spans="33:63" x14ac:dyDescent="0.15">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E87" s="12"/>
      <c r="BF87" s="12"/>
      <c r="BG87" s="12"/>
      <c r="BH87" s="12"/>
      <c r="BI87" s="12"/>
      <c r="BJ87" s="12"/>
      <c r="BK87" s="12"/>
    </row>
    <row r="88" spans="33:63" x14ac:dyDescent="0.15">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E88" s="12"/>
      <c r="BF88" s="12"/>
      <c r="BG88" s="12"/>
      <c r="BH88" s="12"/>
      <c r="BI88" s="12"/>
      <c r="BJ88" s="12"/>
      <c r="BK88" s="12"/>
    </row>
    <row r="89" spans="33:63" x14ac:dyDescent="0.15">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E89" s="12"/>
      <c r="BF89" s="12"/>
      <c r="BG89" s="12"/>
      <c r="BH89" s="12"/>
      <c r="BI89" s="12"/>
      <c r="BJ89" s="12"/>
      <c r="BK89" s="12"/>
    </row>
    <row r="90" spans="33:63" x14ac:dyDescent="0.15">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E90" s="12"/>
      <c r="BF90" s="12"/>
      <c r="BG90" s="12"/>
      <c r="BH90" s="12"/>
      <c r="BI90" s="12"/>
      <c r="BJ90" s="12"/>
      <c r="BK90" s="12"/>
    </row>
    <row r="91" spans="33:63" x14ac:dyDescent="0.15">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E91" s="12"/>
      <c r="BF91" s="12"/>
      <c r="BG91" s="12"/>
      <c r="BH91" s="12"/>
      <c r="BI91" s="12"/>
      <c r="BJ91" s="12"/>
      <c r="BK91" s="12"/>
    </row>
    <row r="92" spans="33:63" x14ac:dyDescent="0.15">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E92" s="12"/>
      <c r="BF92" s="12"/>
      <c r="BG92" s="12"/>
      <c r="BH92" s="12"/>
      <c r="BI92" s="12"/>
      <c r="BJ92" s="12"/>
      <c r="BK92" s="12"/>
    </row>
    <row r="93" spans="33:63" x14ac:dyDescent="0.15">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E93" s="12"/>
      <c r="BF93" s="12"/>
      <c r="BG93" s="12"/>
      <c r="BH93" s="12"/>
      <c r="BI93" s="12"/>
      <c r="BJ93" s="12"/>
      <c r="BK93" s="12"/>
    </row>
    <row r="94" spans="33:63" x14ac:dyDescent="0.15">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E94" s="12"/>
      <c r="BF94" s="12"/>
      <c r="BG94" s="12"/>
      <c r="BH94" s="12"/>
      <c r="BI94" s="12"/>
      <c r="BJ94" s="12"/>
      <c r="BK94" s="12"/>
    </row>
    <row r="95" spans="33:63" x14ac:dyDescent="0.15">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E95" s="12"/>
      <c r="BF95" s="12"/>
      <c r="BG95" s="12"/>
      <c r="BH95" s="12"/>
      <c r="BI95" s="12"/>
      <c r="BJ95" s="12"/>
      <c r="BK95" s="12"/>
    </row>
    <row r="96" spans="33:63" x14ac:dyDescent="0.15">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E96" s="12"/>
      <c r="BF96" s="12"/>
      <c r="BG96" s="12"/>
      <c r="BH96" s="12"/>
      <c r="BI96" s="12"/>
      <c r="BJ96" s="12"/>
      <c r="BK96" s="12"/>
    </row>
    <row r="97" spans="33:63" x14ac:dyDescent="0.15">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E97" s="12"/>
      <c r="BF97" s="12"/>
      <c r="BG97" s="12"/>
      <c r="BH97" s="12"/>
      <c r="BI97" s="12"/>
      <c r="BJ97" s="12"/>
      <c r="BK97" s="12"/>
    </row>
    <row r="98" spans="33:63" x14ac:dyDescent="0.15">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E98" s="12"/>
      <c r="BF98" s="12"/>
      <c r="BG98" s="12"/>
      <c r="BH98" s="12"/>
      <c r="BI98" s="12"/>
      <c r="BJ98" s="12"/>
      <c r="BK98" s="12"/>
    </row>
    <row r="99" spans="33:63" x14ac:dyDescent="0.15">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E99" s="12"/>
      <c r="BF99" s="12"/>
      <c r="BG99" s="12"/>
      <c r="BH99" s="12"/>
      <c r="BI99" s="12"/>
      <c r="BJ99" s="12"/>
      <c r="BK99" s="12"/>
    </row>
    <row r="100" spans="33:63" x14ac:dyDescent="0.15">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E100" s="12"/>
      <c r="BF100" s="12"/>
      <c r="BG100" s="12"/>
      <c r="BH100" s="12"/>
      <c r="BI100" s="12"/>
      <c r="BJ100" s="12"/>
      <c r="BK100" s="12"/>
    </row>
    <row r="101" spans="33:63" x14ac:dyDescent="0.15">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E101" s="12"/>
      <c r="BF101" s="12"/>
      <c r="BG101" s="12"/>
      <c r="BH101" s="12"/>
      <c r="BI101" s="12"/>
      <c r="BJ101" s="12"/>
      <c r="BK101" s="12"/>
    </row>
    <row r="102" spans="33:63" x14ac:dyDescent="0.15">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E102" s="12"/>
      <c r="BF102" s="12"/>
      <c r="BG102" s="12"/>
      <c r="BH102" s="12"/>
      <c r="BI102" s="12"/>
      <c r="BJ102" s="12"/>
      <c r="BK102" s="12"/>
    </row>
    <row r="103" spans="33:63" x14ac:dyDescent="0.15">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E103" s="12"/>
      <c r="BF103" s="12"/>
      <c r="BG103" s="12"/>
      <c r="BH103" s="12"/>
      <c r="BI103" s="12"/>
      <c r="BJ103" s="12"/>
      <c r="BK103" s="12"/>
    </row>
    <row r="104" spans="33:63" x14ac:dyDescent="0.15">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E104" s="12"/>
      <c r="BF104" s="12"/>
      <c r="BG104" s="12"/>
      <c r="BH104" s="12"/>
      <c r="BI104" s="12"/>
      <c r="BJ104" s="12"/>
      <c r="BK104" s="12"/>
    </row>
    <row r="105" spans="33:63" x14ac:dyDescent="0.15">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E105" s="12"/>
      <c r="BF105" s="12"/>
      <c r="BG105" s="12"/>
      <c r="BH105" s="12"/>
      <c r="BI105" s="12"/>
      <c r="BJ105" s="12"/>
      <c r="BK105" s="12"/>
    </row>
    <row r="106" spans="33:63" x14ac:dyDescent="0.15">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E106" s="12"/>
      <c r="BF106" s="12"/>
      <c r="BG106" s="12"/>
      <c r="BH106" s="12"/>
      <c r="BI106" s="12"/>
      <c r="BJ106" s="12"/>
      <c r="BK106" s="12"/>
    </row>
    <row r="107" spans="33:63" x14ac:dyDescent="0.15">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E107" s="12"/>
      <c r="BF107" s="12"/>
      <c r="BG107" s="12"/>
      <c r="BH107" s="12"/>
      <c r="BI107" s="12"/>
      <c r="BJ107" s="12"/>
      <c r="BK107" s="12"/>
    </row>
    <row r="108" spans="33:63" x14ac:dyDescent="0.15">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E108" s="12"/>
      <c r="BF108" s="12"/>
      <c r="BG108" s="12"/>
      <c r="BH108" s="12"/>
      <c r="BI108" s="12"/>
      <c r="BJ108" s="12"/>
      <c r="BK108" s="12"/>
    </row>
    <row r="109" spans="33:63" x14ac:dyDescent="0.15">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E109" s="12"/>
      <c r="BF109" s="12"/>
      <c r="BG109" s="12"/>
      <c r="BH109" s="12"/>
      <c r="BI109" s="12"/>
      <c r="BJ109" s="12"/>
      <c r="BK109" s="12"/>
    </row>
    <row r="110" spans="33:63" x14ac:dyDescent="0.15">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E110" s="12"/>
      <c r="BF110" s="12"/>
      <c r="BG110" s="12"/>
      <c r="BH110" s="12"/>
      <c r="BI110" s="12"/>
      <c r="BJ110" s="12"/>
      <c r="BK110" s="12"/>
    </row>
    <row r="111" spans="33:63" x14ac:dyDescent="0.15">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E111" s="12"/>
      <c r="BF111" s="12"/>
      <c r="BG111" s="12"/>
      <c r="BH111" s="12"/>
      <c r="BI111" s="12"/>
      <c r="BJ111" s="12"/>
      <c r="BK111" s="12"/>
    </row>
    <row r="112" spans="33:63" x14ac:dyDescent="0.15">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E112" s="12"/>
      <c r="BF112" s="12"/>
      <c r="BG112" s="12"/>
      <c r="BH112" s="12"/>
      <c r="BI112" s="12"/>
      <c r="BJ112" s="12"/>
      <c r="BK112" s="12"/>
    </row>
    <row r="113" spans="33:63" x14ac:dyDescent="0.15">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E113" s="12"/>
      <c r="BF113" s="12"/>
      <c r="BG113" s="12"/>
      <c r="BH113" s="12"/>
      <c r="BI113" s="12"/>
      <c r="BJ113" s="12"/>
      <c r="BK113" s="12"/>
    </row>
    <row r="114" spans="33:63" x14ac:dyDescent="0.15">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E114" s="12"/>
      <c r="BF114" s="12"/>
      <c r="BG114" s="12"/>
      <c r="BH114" s="12"/>
      <c r="BI114" s="12"/>
      <c r="BJ114" s="12"/>
      <c r="BK114" s="12"/>
    </row>
    <row r="115" spans="33:63" x14ac:dyDescent="0.15">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E115" s="12"/>
      <c r="BF115" s="12"/>
      <c r="BG115" s="12"/>
      <c r="BH115" s="12"/>
      <c r="BI115" s="12"/>
      <c r="BJ115" s="12"/>
      <c r="BK115" s="12"/>
    </row>
    <row r="116" spans="33:63" x14ac:dyDescent="0.15">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E116" s="12"/>
      <c r="BF116" s="12"/>
      <c r="BG116" s="12"/>
      <c r="BH116" s="12"/>
      <c r="BI116" s="12"/>
      <c r="BJ116" s="12"/>
      <c r="BK116" s="12"/>
    </row>
    <row r="117" spans="33:63" x14ac:dyDescent="0.15">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E117" s="12"/>
      <c r="BF117" s="12"/>
      <c r="BG117" s="12"/>
      <c r="BH117" s="12"/>
      <c r="BI117" s="12"/>
      <c r="BJ117" s="12"/>
      <c r="BK117" s="12"/>
    </row>
    <row r="118" spans="33:63" x14ac:dyDescent="0.15">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E118" s="12"/>
      <c r="BF118" s="12"/>
      <c r="BG118" s="12"/>
      <c r="BH118" s="12"/>
      <c r="BI118" s="12"/>
      <c r="BJ118" s="12"/>
      <c r="BK118" s="12"/>
    </row>
    <row r="119" spans="33:63" x14ac:dyDescent="0.15">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E119" s="12"/>
      <c r="BF119" s="12"/>
      <c r="BG119" s="12"/>
      <c r="BH119" s="12"/>
      <c r="BI119" s="12"/>
      <c r="BJ119" s="12"/>
      <c r="BK119" s="12"/>
    </row>
    <row r="120" spans="33:63" x14ac:dyDescent="0.15">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E120" s="12"/>
      <c r="BF120" s="12"/>
      <c r="BG120" s="12"/>
      <c r="BH120" s="12"/>
      <c r="BI120" s="12"/>
      <c r="BJ120" s="12"/>
      <c r="BK120" s="12"/>
    </row>
    <row r="121" spans="33:63" x14ac:dyDescent="0.15">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E121" s="12"/>
      <c r="BF121" s="12"/>
      <c r="BG121" s="12"/>
      <c r="BH121" s="12"/>
      <c r="BI121" s="12"/>
      <c r="BJ121" s="12"/>
      <c r="BK121" s="12"/>
    </row>
    <row r="122" spans="33:63" x14ac:dyDescent="0.15">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E122" s="12"/>
      <c r="BF122" s="12"/>
      <c r="BG122" s="12"/>
      <c r="BH122" s="12"/>
      <c r="BI122" s="12"/>
      <c r="BJ122" s="12"/>
      <c r="BK122" s="12"/>
    </row>
    <row r="123" spans="33:63" x14ac:dyDescent="0.15">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E123" s="12"/>
      <c r="BF123" s="12"/>
      <c r="BG123" s="12"/>
      <c r="BH123" s="12"/>
      <c r="BI123" s="12"/>
      <c r="BJ123" s="12"/>
      <c r="BK123" s="12"/>
    </row>
    <row r="124" spans="33:63" x14ac:dyDescent="0.15">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E124" s="12"/>
      <c r="BF124" s="12"/>
      <c r="BG124" s="12"/>
      <c r="BH124" s="12"/>
      <c r="BI124" s="12"/>
      <c r="BJ124" s="12"/>
      <c r="BK124" s="12"/>
    </row>
    <row r="125" spans="33:63" x14ac:dyDescent="0.15">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E125" s="12"/>
      <c r="BF125" s="12"/>
      <c r="BG125" s="12"/>
      <c r="BH125" s="12"/>
      <c r="BI125" s="12"/>
      <c r="BJ125" s="12"/>
      <c r="BK125" s="12"/>
    </row>
    <row r="126" spans="33:63" x14ac:dyDescent="0.15">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E126" s="12"/>
      <c r="BF126" s="12"/>
      <c r="BG126" s="12"/>
      <c r="BH126" s="12"/>
      <c r="BI126" s="12"/>
      <c r="BJ126" s="12"/>
      <c r="BK126" s="12"/>
    </row>
    <row r="127" spans="33:63" x14ac:dyDescent="0.15">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E127" s="12"/>
      <c r="BF127" s="12"/>
      <c r="BG127" s="12"/>
      <c r="BH127" s="12"/>
      <c r="BI127" s="12"/>
      <c r="BJ127" s="12"/>
      <c r="BK127" s="12"/>
    </row>
    <row r="128" spans="33:63" x14ac:dyDescent="0.15">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E128" s="12"/>
      <c r="BF128" s="12"/>
      <c r="BG128" s="12"/>
      <c r="BH128" s="12"/>
      <c r="BI128" s="12"/>
      <c r="BJ128" s="12"/>
      <c r="BK128" s="12"/>
    </row>
    <row r="129" spans="33:63" x14ac:dyDescent="0.15">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E129" s="12"/>
      <c r="BF129" s="12"/>
      <c r="BG129" s="12"/>
      <c r="BH129" s="12"/>
      <c r="BI129" s="12"/>
      <c r="BJ129" s="12"/>
      <c r="BK129" s="12"/>
    </row>
    <row r="130" spans="33:63" x14ac:dyDescent="0.15">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E130" s="12"/>
      <c r="BF130" s="12"/>
      <c r="BG130" s="12"/>
      <c r="BH130" s="12"/>
      <c r="BI130" s="12"/>
      <c r="BJ130" s="12"/>
      <c r="BK130" s="12"/>
    </row>
    <row r="131" spans="33:63" x14ac:dyDescent="0.15">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E131" s="12"/>
      <c r="BF131" s="12"/>
      <c r="BG131" s="12"/>
      <c r="BH131" s="12"/>
      <c r="BI131" s="12"/>
      <c r="BJ131" s="12"/>
      <c r="BK131" s="12"/>
    </row>
    <row r="132" spans="33:63" x14ac:dyDescent="0.15">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E132" s="12"/>
      <c r="BF132" s="12"/>
      <c r="BG132" s="12"/>
      <c r="BH132" s="12"/>
      <c r="BI132" s="12"/>
      <c r="BJ132" s="12"/>
      <c r="BK132" s="12"/>
    </row>
    <row r="133" spans="33:63" x14ac:dyDescent="0.15">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E133" s="12"/>
      <c r="BF133" s="12"/>
      <c r="BG133" s="12"/>
      <c r="BH133" s="12"/>
      <c r="BI133" s="12"/>
      <c r="BJ133" s="12"/>
      <c r="BK133" s="12"/>
    </row>
    <row r="134" spans="33:63" x14ac:dyDescent="0.15">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E134" s="12"/>
      <c r="BF134" s="12"/>
      <c r="BG134" s="12"/>
      <c r="BH134" s="12"/>
      <c r="BI134" s="12"/>
      <c r="BJ134" s="12"/>
      <c r="BK134" s="12"/>
    </row>
    <row r="135" spans="33:63" x14ac:dyDescent="0.15">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E135" s="12"/>
      <c r="BF135" s="12"/>
      <c r="BG135" s="12"/>
      <c r="BH135" s="12"/>
      <c r="BI135" s="12"/>
      <c r="BJ135" s="12"/>
      <c r="BK135" s="12"/>
    </row>
    <row r="136" spans="33:63" x14ac:dyDescent="0.15">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E136" s="12"/>
      <c r="BF136" s="12"/>
      <c r="BG136" s="12"/>
      <c r="BH136" s="12"/>
      <c r="BI136" s="12"/>
      <c r="BJ136" s="12"/>
      <c r="BK136" s="12"/>
    </row>
    <row r="137" spans="33:63" x14ac:dyDescent="0.15">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E137" s="12"/>
      <c r="BF137" s="12"/>
      <c r="BG137" s="12"/>
      <c r="BH137" s="12"/>
      <c r="BI137" s="12"/>
      <c r="BJ137" s="12"/>
      <c r="BK137" s="12"/>
    </row>
    <row r="138" spans="33:63" x14ac:dyDescent="0.15">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E138" s="12"/>
      <c r="BF138" s="12"/>
      <c r="BG138" s="12"/>
      <c r="BH138" s="12"/>
      <c r="BI138" s="12"/>
      <c r="BJ138" s="12"/>
      <c r="BK138" s="12"/>
    </row>
    <row r="139" spans="33:63" x14ac:dyDescent="0.15">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E139" s="12"/>
      <c r="BF139" s="12"/>
      <c r="BG139" s="12"/>
      <c r="BH139" s="12"/>
      <c r="BI139" s="12"/>
      <c r="BJ139" s="12"/>
      <c r="BK139" s="12"/>
    </row>
    <row r="140" spans="33:63" x14ac:dyDescent="0.15">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E140" s="12"/>
      <c r="BF140" s="12"/>
      <c r="BG140" s="12"/>
      <c r="BH140" s="12"/>
      <c r="BI140" s="12"/>
      <c r="BJ140" s="12"/>
      <c r="BK140" s="12"/>
    </row>
    <row r="141" spans="33:63" x14ac:dyDescent="0.15">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E141" s="12"/>
      <c r="BF141" s="12"/>
      <c r="BG141" s="12"/>
      <c r="BH141" s="12"/>
      <c r="BI141" s="12"/>
      <c r="BJ141" s="12"/>
      <c r="BK141" s="12"/>
    </row>
    <row r="142" spans="33:63" x14ac:dyDescent="0.15">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E142" s="12"/>
      <c r="BF142" s="12"/>
      <c r="BG142" s="12"/>
      <c r="BH142" s="12"/>
      <c r="BI142" s="12"/>
      <c r="BJ142" s="12"/>
      <c r="BK142" s="12"/>
    </row>
    <row r="143" spans="33:63" x14ac:dyDescent="0.15">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E143" s="12"/>
      <c r="BF143" s="12"/>
      <c r="BG143" s="12"/>
      <c r="BH143" s="12"/>
      <c r="BI143" s="12"/>
      <c r="BJ143" s="12"/>
      <c r="BK143" s="12"/>
    </row>
    <row r="144" spans="33:63" x14ac:dyDescent="0.15">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E144" s="12"/>
      <c r="BF144" s="12"/>
      <c r="BG144" s="12"/>
      <c r="BH144" s="12"/>
      <c r="BI144" s="12"/>
      <c r="BJ144" s="12"/>
      <c r="BK144" s="12"/>
    </row>
    <row r="145" spans="33:63" x14ac:dyDescent="0.15">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E145" s="12"/>
      <c r="BF145" s="12"/>
      <c r="BG145" s="12"/>
      <c r="BH145" s="12"/>
      <c r="BI145" s="12"/>
      <c r="BJ145" s="12"/>
      <c r="BK145" s="12"/>
    </row>
    <row r="146" spans="33:63" x14ac:dyDescent="0.15">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E146" s="12"/>
      <c r="BF146" s="12"/>
      <c r="BG146" s="12"/>
      <c r="BH146" s="12"/>
      <c r="BI146" s="12"/>
      <c r="BJ146" s="12"/>
      <c r="BK146" s="12"/>
    </row>
    <row r="147" spans="33:63" x14ac:dyDescent="0.15">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E147" s="12"/>
      <c r="BF147" s="12"/>
      <c r="BG147" s="12"/>
      <c r="BH147" s="12"/>
      <c r="BI147" s="12"/>
      <c r="BJ147" s="12"/>
      <c r="BK147" s="12"/>
    </row>
    <row r="148" spans="33:63" x14ac:dyDescent="0.15">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E148" s="12"/>
      <c r="BF148" s="12"/>
      <c r="BG148" s="12"/>
      <c r="BH148" s="12"/>
      <c r="BI148" s="12"/>
      <c r="BJ148" s="12"/>
      <c r="BK148" s="12"/>
    </row>
    <row r="149" spans="33:63" x14ac:dyDescent="0.15">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E149" s="12"/>
      <c r="BF149" s="12"/>
      <c r="BG149" s="12"/>
      <c r="BH149" s="12"/>
      <c r="BI149" s="12"/>
      <c r="BJ149" s="12"/>
      <c r="BK149" s="12"/>
    </row>
    <row r="150" spans="33:63" x14ac:dyDescent="0.15">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E150" s="12"/>
      <c r="BF150" s="12"/>
      <c r="BG150" s="12"/>
      <c r="BH150" s="12"/>
      <c r="BI150" s="12"/>
      <c r="BJ150" s="12"/>
      <c r="BK150" s="12"/>
    </row>
    <row r="151" spans="33:63" x14ac:dyDescent="0.15">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E151" s="12"/>
      <c r="BF151" s="12"/>
      <c r="BG151" s="12"/>
      <c r="BH151" s="12"/>
      <c r="BI151" s="12"/>
      <c r="BJ151" s="12"/>
      <c r="BK151" s="12"/>
    </row>
    <row r="152" spans="33:63" x14ac:dyDescent="0.15">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E152" s="12"/>
      <c r="BF152" s="12"/>
      <c r="BG152" s="12"/>
      <c r="BH152" s="12"/>
      <c r="BI152" s="12"/>
      <c r="BJ152" s="12"/>
      <c r="BK152" s="12"/>
    </row>
    <row r="153" spans="33:63" x14ac:dyDescent="0.15">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E153" s="12"/>
      <c r="BF153" s="12"/>
      <c r="BG153" s="12"/>
      <c r="BH153" s="12"/>
      <c r="BI153" s="12"/>
      <c r="BJ153" s="12"/>
      <c r="BK153" s="12"/>
    </row>
    <row r="154" spans="33:63" x14ac:dyDescent="0.15">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E154" s="12"/>
      <c r="BF154" s="12"/>
      <c r="BG154" s="12"/>
      <c r="BH154" s="12"/>
      <c r="BI154" s="12"/>
      <c r="BJ154" s="12"/>
      <c r="BK154" s="12"/>
    </row>
    <row r="155" spans="33:63" x14ac:dyDescent="0.15">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E155" s="12"/>
      <c r="BF155" s="12"/>
      <c r="BG155" s="12"/>
      <c r="BH155" s="12"/>
      <c r="BI155" s="12"/>
      <c r="BJ155" s="12"/>
      <c r="BK155" s="12"/>
    </row>
    <row r="156" spans="33:63" x14ac:dyDescent="0.15">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E156" s="12"/>
      <c r="BF156" s="12"/>
      <c r="BG156" s="12"/>
      <c r="BH156" s="12"/>
      <c r="BI156" s="12"/>
      <c r="BJ156" s="12"/>
      <c r="BK156" s="12"/>
    </row>
    <row r="157" spans="33:63" x14ac:dyDescent="0.15">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E157" s="12"/>
      <c r="BF157" s="12"/>
      <c r="BG157" s="12"/>
      <c r="BH157" s="12"/>
      <c r="BI157" s="12"/>
      <c r="BJ157" s="12"/>
      <c r="BK157" s="12"/>
    </row>
    <row r="158" spans="33:63" x14ac:dyDescent="0.15">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E158" s="12"/>
      <c r="BF158" s="12"/>
      <c r="BG158" s="12"/>
      <c r="BH158" s="12"/>
      <c r="BI158" s="12"/>
      <c r="BJ158" s="12"/>
      <c r="BK158" s="12"/>
    </row>
    <row r="159" spans="33:63" x14ac:dyDescent="0.15">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E159" s="12"/>
      <c r="BF159" s="12"/>
      <c r="BG159" s="12"/>
      <c r="BH159" s="12"/>
      <c r="BI159" s="12"/>
      <c r="BJ159" s="12"/>
      <c r="BK159" s="12"/>
    </row>
    <row r="160" spans="33:63" x14ac:dyDescent="0.15">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E160" s="12"/>
      <c r="BF160" s="12"/>
      <c r="BG160" s="12"/>
      <c r="BH160" s="12"/>
      <c r="BI160" s="12"/>
      <c r="BJ160" s="12"/>
      <c r="BK160" s="12"/>
    </row>
    <row r="161" spans="33:63" x14ac:dyDescent="0.15">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E161" s="12"/>
      <c r="BF161" s="12"/>
      <c r="BG161" s="12"/>
      <c r="BH161" s="12"/>
      <c r="BI161" s="12"/>
      <c r="BJ161" s="12"/>
      <c r="BK161" s="12"/>
    </row>
    <row r="162" spans="33:63" x14ac:dyDescent="0.15">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E162" s="12"/>
      <c r="BF162" s="12"/>
      <c r="BG162" s="12"/>
      <c r="BH162" s="12"/>
      <c r="BI162" s="12"/>
      <c r="BJ162" s="12"/>
      <c r="BK162" s="12"/>
    </row>
    <row r="163" spans="33:63" x14ac:dyDescent="0.15">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E163" s="12"/>
      <c r="BF163" s="12"/>
      <c r="BG163" s="12"/>
      <c r="BH163" s="12"/>
      <c r="BI163" s="12"/>
      <c r="BJ163" s="12"/>
      <c r="BK163" s="12"/>
    </row>
    <row r="164" spans="33:63" x14ac:dyDescent="0.15">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E164" s="12"/>
      <c r="BF164" s="12"/>
      <c r="BG164" s="12"/>
      <c r="BH164" s="12"/>
      <c r="BI164" s="12"/>
      <c r="BJ164" s="12"/>
      <c r="BK164" s="12"/>
    </row>
    <row r="165" spans="33:63" x14ac:dyDescent="0.15">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E165" s="12"/>
      <c r="BF165" s="12"/>
      <c r="BG165" s="12"/>
      <c r="BH165" s="12"/>
      <c r="BI165" s="12"/>
      <c r="BJ165" s="12"/>
      <c r="BK165" s="12"/>
    </row>
    <row r="166" spans="33:63" x14ac:dyDescent="0.15">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E166" s="12"/>
      <c r="BF166" s="12"/>
      <c r="BG166" s="12"/>
      <c r="BH166" s="12"/>
      <c r="BI166" s="12"/>
      <c r="BJ166" s="12"/>
      <c r="BK166" s="12"/>
    </row>
    <row r="167" spans="33:63" x14ac:dyDescent="0.15">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E167" s="12"/>
      <c r="BF167" s="12"/>
      <c r="BG167" s="12"/>
      <c r="BH167" s="12"/>
      <c r="BI167" s="12"/>
      <c r="BJ167" s="12"/>
      <c r="BK167" s="12"/>
    </row>
    <row r="168" spans="33:63" x14ac:dyDescent="0.15">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E168" s="12"/>
      <c r="BF168" s="12"/>
      <c r="BG168" s="12"/>
      <c r="BH168" s="12"/>
      <c r="BI168" s="12"/>
      <c r="BJ168" s="12"/>
      <c r="BK168" s="12"/>
    </row>
    <row r="169" spans="33:63" x14ac:dyDescent="0.15">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E169" s="12"/>
      <c r="BF169" s="12"/>
      <c r="BG169" s="12"/>
      <c r="BH169" s="12"/>
      <c r="BI169" s="12"/>
      <c r="BJ169" s="12"/>
      <c r="BK169" s="12"/>
    </row>
    <row r="170" spans="33:63" x14ac:dyDescent="0.15">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E170" s="12"/>
      <c r="BF170" s="12"/>
      <c r="BG170" s="12"/>
      <c r="BH170" s="12"/>
      <c r="BI170" s="12"/>
      <c r="BJ170" s="12"/>
      <c r="BK170" s="12"/>
    </row>
    <row r="171" spans="33:63" x14ac:dyDescent="0.15">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E171" s="12"/>
      <c r="BF171" s="12"/>
      <c r="BG171" s="12"/>
      <c r="BH171" s="12"/>
      <c r="BI171" s="12"/>
      <c r="BJ171" s="12"/>
      <c r="BK171" s="12"/>
    </row>
    <row r="172" spans="33:63" x14ac:dyDescent="0.15">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E172" s="12"/>
      <c r="BF172" s="12"/>
      <c r="BG172" s="12"/>
      <c r="BH172" s="12"/>
      <c r="BI172" s="12"/>
      <c r="BJ172" s="12"/>
      <c r="BK172" s="12"/>
    </row>
    <row r="173" spans="33:63" x14ac:dyDescent="0.15">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E173" s="12"/>
      <c r="BF173" s="12"/>
      <c r="BG173" s="12"/>
      <c r="BH173" s="12"/>
      <c r="BI173" s="12"/>
      <c r="BJ173" s="12"/>
      <c r="BK173" s="12"/>
    </row>
    <row r="174" spans="33:63" x14ac:dyDescent="0.15">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E174" s="12"/>
      <c r="BF174" s="12"/>
      <c r="BG174" s="12"/>
      <c r="BH174" s="12"/>
      <c r="BI174" s="12"/>
      <c r="BJ174" s="12"/>
      <c r="BK174" s="12"/>
    </row>
    <row r="175" spans="33:63" x14ac:dyDescent="0.15">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E175" s="12"/>
      <c r="BF175" s="12"/>
      <c r="BG175" s="12"/>
      <c r="BH175" s="12"/>
      <c r="BI175" s="12"/>
      <c r="BJ175" s="12"/>
      <c r="BK175" s="12"/>
    </row>
    <row r="176" spans="33:63" x14ac:dyDescent="0.15">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E176" s="12"/>
      <c r="BF176" s="12"/>
      <c r="BG176" s="12"/>
      <c r="BH176" s="12"/>
      <c r="BI176" s="12"/>
      <c r="BJ176" s="12"/>
      <c r="BK176" s="12"/>
    </row>
    <row r="177" spans="33:63" x14ac:dyDescent="0.15">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E177" s="12"/>
      <c r="BF177" s="12"/>
      <c r="BG177" s="12"/>
      <c r="BH177" s="12"/>
      <c r="BI177" s="12"/>
      <c r="BJ177" s="12"/>
      <c r="BK177" s="12"/>
    </row>
    <row r="178" spans="33:63" x14ac:dyDescent="0.15">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E178" s="12"/>
      <c r="BF178" s="12"/>
      <c r="BG178" s="12"/>
      <c r="BH178" s="12"/>
      <c r="BI178" s="12"/>
      <c r="BJ178" s="12"/>
      <c r="BK178" s="12"/>
    </row>
    <row r="179" spans="33:63" x14ac:dyDescent="0.15">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E179" s="12"/>
      <c r="BF179" s="12"/>
      <c r="BG179" s="12"/>
      <c r="BH179" s="12"/>
      <c r="BI179" s="12"/>
      <c r="BJ179" s="12"/>
      <c r="BK179" s="12"/>
    </row>
    <row r="180" spans="33:63" x14ac:dyDescent="0.15">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E180" s="12"/>
      <c r="BF180" s="12"/>
      <c r="BG180" s="12"/>
      <c r="BH180" s="12"/>
      <c r="BI180" s="12"/>
      <c r="BJ180" s="12"/>
      <c r="BK180" s="12"/>
    </row>
    <row r="181" spans="33:63" x14ac:dyDescent="0.15">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E181" s="12"/>
      <c r="BF181" s="12"/>
      <c r="BG181" s="12"/>
      <c r="BH181" s="12"/>
      <c r="BI181" s="12"/>
      <c r="BJ181" s="12"/>
      <c r="BK181" s="12"/>
    </row>
    <row r="182" spans="33:63" x14ac:dyDescent="0.15">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E182" s="12"/>
      <c r="BF182" s="12"/>
      <c r="BG182" s="12"/>
      <c r="BH182" s="12"/>
      <c r="BI182" s="12"/>
      <c r="BJ182" s="12"/>
      <c r="BK182" s="12"/>
    </row>
    <row r="183" spans="33:63" x14ac:dyDescent="0.15">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E183" s="12"/>
      <c r="BF183" s="12"/>
      <c r="BG183" s="12"/>
      <c r="BH183" s="12"/>
      <c r="BI183" s="12"/>
      <c r="BJ183" s="12"/>
      <c r="BK183" s="12"/>
    </row>
    <row r="184" spans="33:63" x14ac:dyDescent="0.15">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E184" s="12"/>
      <c r="BF184" s="12"/>
      <c r="BG184" s="12"/>
      <c r="BH184" s="12"/>
      <c r="BI184" s="12"/>
      <c r="BJ184" s="12"/>
      <c r="BK184" s="12"/>
    </row>
    <row r="185" spans="33:63" x14ac:dyDescent="0.15">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E185" s="12"/>
      <c r="BF185" s="12"/>
      <c r="BG185" s="12"/>
      <c r="BH185" s="12"/>
      <c r="BI185" s="12"/>
      <c r="BJ185" s="12"/>
      <c r="BK185" s="12"/>
    </row>
    <row r="186" spans="33:63" x14ac:dyDescent="0.15">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E186" s="12"/>
      <c r="BF186" s="12"/>
      <c r="BG186" s="12"/>
      <c r="BH186" s="12"/>
      <c r="BI186" s="12"/>
      <c r="BJ186" s="12"/>
      <c r="BK186" s="12"/>
    </row>
    <row r="187" spans="33:63" x14ac:dyDescent="0.15">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E187" s="12"/>
      <c r="BF187" s="12"/>
      <c r="BG187" s="12"/>
      <c r="BH187" s="12"/>
      <c r="BI187" s="12"/>
      <c r="BJ187" s="12"/>
      <c r="BK187" s="12"/>
    </row>
    <row r="188" spans="33:63" x14ac:dyDescent="0.15">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E188" s="12"/>
      <c r="BF188" s="12"/>
      <c r="BG188" s="12"/>
      <c r="BH188" s="12"/>
      <c r="BI188" s="12"/>
      <c r="BJ188" s="12"/>
      <c r="BK188" s="12"/>
    </row>
    <row r="189" spans="33:63" x14ac:dyDescent="0.15">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E189" s="12"/>
      <c r="BF189" s="12"/>
      <c r="BG189" s="12"/>
      <c r="BH189" s="12"/>
      <c r="BI189" s="12"/>
      <c r="BJ189" s="12"/>
      <c r="BK189" s="12"/>
    </row>
    <row r="190" spans="33:63" x14ac:dyDescent="0.15">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E190" s="12"/>
      <c r="BF190" s="12"/>
      <c r="BG190" s="12"/>
      <c r="BH190" s="12"/>
      <c r="BI190" s="12"/>
      <c r="BJ190" s="12"/>
      <c r="BK190" s="12"/>
    </row>
    <row r="191" spans="33:63" x14ac:dyDescent="0.15">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E191" s="12"/>
      <c r="BF191" s="12"/>
      <c r="BG191" s="12"/>
      <c r="BH191" s="12"/>
      <c r="BI191" s="12"/>
      <c r="BJ191" s="12"/>
      <c r="BK191" s="12"/>
    </row>
    <row r="192" spans="33:63" x14ac:dyDescent="0.15">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E192" s="12"/>
      <c r="BF192" s="12"/>
      <c r="BG192" s="12"/>
      <c r="BH192" s="12"/>
      <c r="BI192" s="12"/>
      <c r="BJ192" s="12"/>
      <c r="BK192" s="12"/>
    </row>
    <row r="193" spans="33:63" x14ac:dyDescent="0.15">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E193" s="12"/>
      <c r="BF193" s="12"/>
      <c r="BG193" s="12"/>
      <c r="BH193" s="12"/>
      <c r="BI193" s="12"/>
      <c r="BJ193" s="12"/>
      <c r="BK193" s="12"/>
    </row>
    <row r="194" spans="33:63" x14ac:dyDescent="0.15">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E194" s="12"/>
      <c r="BF194" s="12"/>
      <c r="BG194" s="12"/>
      <c r="BH194" s="12"/>
      <c r="BI194" s="12"/>
      <c r="BJ194" s="12"/>
      <c r="BK194" s="12"/>
    </row>
    <row r="195" spans="33:63" x14ac:dyDescent="0.15">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E195" s="12"/>
      <c r="BF195" s="12"/>
      <c r="BG195" s="12"/>
      <c r="BH195" s="12"/>
      <c r="BI195" s="12"/>
      <c r="BJ195" s="12"/>
      <c r="BK195" s="12"/>
    </row>
    <row r="196" spans="33:63" x14ac:dyDescent="0.15">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E196" s="12"/>
      <c r="BF196" s="12"/>
      <c r="BG196" s="12"/>
      <c r="BH196" s="12"/>
      <c r="BI196" s="12"/>
      <c r="BJ196" s="12"/>
      <c r="BK196" s="12"/>
    </row>
    <row r="197" spans="33:63" x14ac:dyDescent="0.15">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E197" s="12"/>
      <c r="BF197" s="12"/>
      <c r="BG197" s="12"/>
      <c r="BH197" s="12"/>
      <c r="BI197" s="12"/>
      <c r="BJ197" s="12"/>
      <c r="BK197" s="12"/>
    </row>
    <row r="198" spans="33:63" x14ac:dyDescent="0.15">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E198" s="12"/>
      <c r="BF198" s="12"/>
      <c r="BG198" s="12"/>
      <c r="BH198" s="12"/>
      <c r="BI198" s="12"/>
      <c r="BJ198" s="12"/>
      <c r="BK198" s="12"/>
    </row>
    <row r="199" spans="33:63" x14ac:dyDescent="0.15">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E199" s="12"/>
      <c r="BF199" s="12"/>
      <c r="BG199" s="12"/>
      <c r="BH199" s="12"/>
      <c r="BI199" s="12"/>
      <c r="BJ199" s="12"/>
      <c r="BK199" s="12"/>
    </row>
    <row r="200" spans="33:63" x14ac:dyDescent="0.15">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E200" s="12"/>
      <c r="BF200" s="12"/>
      <c r="BG200" s="12"/>
      <c r="BH200" s="12"/>
      <c r="BI200" s="12"/>
      <c r="BJ200" s="12"/>
      <c r="BK200" s="12"/>
    </row>
    <row r="201" spans="33:63" x14ac:dyDescent="0.15">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E201" s="12"/>
      <c r="BF201" s="12"/>
      <c r="BG201" s="12"/>
      <c r="BH201" s="12"/>
      <c r="BI201" s="12"/>
      <c r="BJ201" s="12"/>
      <c r="BK201" s="12"/>
    </row>
    <row r="202" spans="33:63" x14ac:dyDescent="0.15">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E202" s="12"/>
      <c r="BF202" s="12"/>
      <c r="BG202" s="12"/>
      <c r="BH202" s="12"/>
      <c r="BI202" s="12"/>
      <c r="BJ202" s="12"/>
      <c r="BK202" s="12"/>
    </row>
    <row r="203" spans="33:63" x14ac:dyDescent="0.15">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E203" s="12"/>
      <c r="BF203" s="12"/>
      <c r="BG203" s="12"/>
      <c r="BH203" s="12"/>
      <c r="BI203" s="12"/>
      <c r="BJ203" s="12"/>
      <c r="BK203" s="12"/>
    </row>
    <row r="204" spans="33:63" x14ac:dyDescent="0.15">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E204" s="12"/>
      <c r="BF204" s="12"/>
      <c r="BG204" s="12"/>
      <c r="BH204" s="12"/>
      <c r="BI204" s="12"/>
      <c r="BJ204" s="12"/>
      <c r="BK204" s="12"/>
    </row>
    <row r="205" spans="33:63" x14ac:dyDescent="0.15">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E205" s="12"/>
      <c r="BF205" s="12"/>
      <c r="BG205" s="12"/>
      <c r="BH205" s="12"/>
      <c r="BI205" s="12"/>
      <c r="BJ205" s="12"/>
      <c r="BK205" s="12"/>
    </row>
    <row r="206" spans="33:63" x14ac:dyDescent="0.15">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E206" s="12"/>
      <c r="BF206" s="12"/>
      <c r="BG206" s="12"/>
      <c r="BH206" s="12"/>
      <c r="BI206" s="12"/>
      <c r="BJ206" s="12"/>
      <c r="BK206" s="12"/>
    </row>
    <row r="207" spans="33:63" x14ac:dyDescent="0.15">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E207" s="12"/>
      <c r="BF207" s="12"/>
      <c r="BG207" s="12"/>
      <c r="BH207" s="12"/>
      <c r="BI207" s="12"/>
      <c r="BJ207" s="12"/>
      <c r="BK207" s="12"/>
    </row>
    <row r="208" spans="33:63" x14ac:dyDescent="0.15">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E208" s="12"/>
      <c r="BF208" s="12"/>
      <c r="BG208" s="12"/>
      <c r="BH208" s="12"/>
      <c r="BI208" s="12"/>
      <c r="BJ208" s="12"/>
      <c r="BK208" s="12"/>
    </row>
    <row r="209" spans="33:63" x14ac:dyDescent="0.15">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E209" s="12"/>
      <c r="BF209" s="12"/>
      <c r="BG209" s="12"/>
      <c r="BH209" s="12"/>
      <c r="BI209" s="12"/>
      <c r="BJ209" s="12"/>
      <c r="BK209" s="12"/>
    </row>
    <row r="210" spans="33:63" x14ac:dyDescent="0.15">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E210" s="12"/>
      <c r="BF210" s="12"/>
      <c r="BG210" s="12"/>
      <c r="BH210" s="12"/>
      <c r="BI210" s="12"/>
      <c r="BJ210" s="12"/>
      <c r="BK210" s="12"/>
    </row>
    <row r="211" spans="33:63" x14ac:dyDescent="0.15">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E211" s="12"/>
      <c r="BF211" s="12"/>
      <c r="BG211" s="12"/>
      <c r="BH211" s="12"/>
      <c r="BI211" s="12"/>
      <c r="BJ211" s="12"/>
      <c r="BK211" s="12"/>
    </row>
    <row r="212" spans="33:63" x14ac:dyDescent="0.15">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E212" s="12"/>
      <c r="BF212" s="12"/>
      <c r="BG212" s="12"/>
      <c r="BH212" s="12"/>
      <c r="BI212" s="12"/>
      <c r="BJ212" s="12"/>
      <c r="BK212" s="12"/>
    </row>
    <row r="213" spans="33:63" x14ac:dyDescent="0.15">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E213" s="12"/>
      <c r="BF213" s="12"/>
      <c r="BG213" s="12"/>
      <c r="BH213" s="12"/>
      <c r="BI213" s="12"/>
      <c r="BJ213" s="12"/>
      <c r="BK213" s="12"/>
    </row>
    <row r="214" spans="33:63" x14ac:dyDescent="0.15">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E214" s="12"/>
      <c r="BF214" s="12"/>
      <c r="BG214" s="12"/>
      <c r="BH214" s="12"/>
      <c r="BI214" s="12"/>
      <c r="BJ214" s="12"/>
      <c r="BK214" s="12"/>
    </row>
    <row r="215" spans="33:63" x14ac:dyDescent="0.15">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E215" s="12"/>
      <c r="BF215" s="12"/>
      <c r="BG215" s="12"/>
      <c r="BH215" s="12"/>
      <c r="BI215" s="12"/>
      <c r="BJ215" s="12"/>
      <c r="BK215" s="12"/>
    </row>
    <row r="216" spans="33:63" x14ac:dyDescent="0.15">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E216" s="12"/>
      <c r="BF216" s="12"/>
      <c r="BG216" s="12"/>
      <c r="BH216" s="12"/>
      <c r="BI216" s="12"/>
      <c r="BJ216" s="12"/>
      <c r="BK216" s="12"/>
    </row>
    <row r="217" spans="33:63" x14ac:dyDescent="0.15">
      <c r="AG217" s="12"/>
      <c r="AH217" s="12"/>
      <c r="AI217" s="12"/>
      <c r="AJ217" s="12"/>
      <c r="AK217" s="12"/>
      <c r="AL217" s="12"/>
      <c r="AM217" s="12"/>
      <c r="AN217" s="12"/>
      <c r="AO217" s="12"/>
      <c r="AP217" s="12"/>
      <c r="AQ217" s="12"/>
      <c r="AR217" s="12"/>
      <c r="AS217" s="12"/>
      <c r="AT217" s="12"/>
      <c r="AU217" s="12"/>
      <c r="AV217" s="12"/>
      <c r="AW217" s="12"/>
      <c r="AX217" s="12"/>
      <c r="AY217" s="12"/>
      <c r="AZ217" s="12"/>
      <c r="BA217" s="12"/>
      <c r="BB217" s="12"/>
      <c r="BC217" s="12"/>
      <c r="BE217" s="12"/>
      <c r="BF217" s="12"/>
      <c r="BG217" s="12"/>
      <c r="BH217" s="12"/>
      <c r="BI217" s="12"/>
      <c r="BJ217" s="12"/>
      <c r="BK217" s="12"/>
    </row>
    <row r="218" spans="33:63" x14ac:dyDescent="0.15">
      <c r="AG218" s="12"/>
      <c r="AH218" s="12"/>
      <c r="AI218" s="12"/>
      <c r="AJ218" s="12"/>
      <c r="AK218" s="12"/>
      <c r="AL218" s="12"/>
      <c r="AM218" s="12"/>
      <c r="AN218" s="12"/>
      <c r="AO218" s="12"/>
      <c r="AP218" s="12"/>
      <c r="AQ218" s="12"/>
      <c r="AR218" s="12"/>
      <c r="AS218" s="12"/>
      <c r="AT218" s="12"/>
      <c r="AU218" s="12"/>
      <c r="AV218" s="12"/>
      <c r="AW218" s="12"/>
      <c r="AX218" s="12"/>
      <c r="AY218" s="12"/>
      <c r="AZ218" s="12"/>
      <c r="BA218" s="12"/>
      <c r="BB218" s="12"/>
      <c r="BC218" s="12"/>
      <c r="BE218" s="12"/>
      <c r="BF218" s="12"/>
      <c r="BG218" s="12"/>
      <c r="BH218" s="12"/>
      <c r="BI218" s="12"/>
      <c r="BJ218" s="12"/>
      <c r="BK218" s="12"/>
    </row>
    <row r="219" spans="33:63" x14ac:dyDescent="0.15">
      <c r="AG219" s="12"/>
      <c r="AH219" s="12"/>
      <c r="AI219" s="12"/>
      <c r="AJ219" s="12"/>
      <c r="AK219" s="12"/>
      <c r="AL219" s="12"/>
      <c r="AM219" s="12"/>
      <c r="AN219" s="12"/>
      <c r="AO219" s="12"/>
      <c r="AP219" s="12"/>
      <c r="AQ219" s="12"/>
      <c r="AR219" s="12"/>
      <c r="AS219" s="12"/>
      <c r="AT219" s="12"/>
      <c r="AU219" s="12"/>
      <c r="AV219" s="12"/>
      <c r="AW219" s="12"/>
      <c r="AX219" s="12"/>
      <c r="AY219" s="12"/>
      <c r="AZ219" s="12"/>
      <c r="BA219" s="12"/>
      <c r="BB219" s="12"/>
      <c r="BC219" s="12"/>
      <c r="BE219" s="12"/>
      <c r="BF219" s="12"/>
      <c r="BG219" s="12"/>
      <c r="BH219" s="12"/>
      <c r="BI219" s="12"/>
      <c r="BJ219" s="12"/>
      <c r="BK219" s="12"/>
    </row>
    <row r="220" spans="33:63" x14ac:dyDescent="0.15">
      <c r="AG220" s="12"/>
      <c r="AH220" s="12"/>
      <c r="AI220" s="12"/>
      <c r="AJ220" s="12"/>
      <c r="AK220" s="12"/>
      <c r="AL220" s="12"/>
      <c r="AM220" s="12"/>
      <c r="AN220" s="12"/>
      <c r="AO220" s="12"/>
      <c r="AP220" s="12"/>
      <c r="AQ220" s="12"/>
      <c r="AR220" s="12"/>
      <c r="AS220" s="12"/>
      <c r="AT220" s="12"/>
      <c r="AU220" s="12"/>
      <c r="AV220" s="12"/>
      <c r="AW220" s="12"/>
      <c r="AX220" s="12"/>
      <c r="AY220" s="12"/>
      <c r="AZ220" s="12"/>
      <c r="BA220" s="12"/>
      <c r="BB220" s="12"/>
      <c r="BC220" s="12"/>
      <c r="BE220" s="12"/>
      <c r="BF220" s="12"/>
      <c r="BG220" s="12"/>
      <c r="BH220" s="12"/>
      <c r="BI220" s="12"/>
      <c r="BJ220" s="12"/>
      <c r="BK220" s="12"/>
    </row>
    <row r="221" spans="33:63" x14ac:dyDescent="0.15">
      <c r="AG221" s="12"/>
      <c r="AH221" s="12"/>
      <c r="AI221" s="12"/>
      <c r="AJ221" s="12"/>
      <c r="AK221" s="12"/>
      <c r="AL221" s="12"/>
      <c r="AM221" s="12"/>
      <c r="AN221" s="12"/>
      <c r="AO221" s="12"/>
      <c r="AP221" s="12"/>
      <c r="AQ221" s="12"/>
      <c r="AR221" s="12"/>
      <c r="AS221" s="12"/>
      <c r="AT221" s="12"/>
      <c r="AU221" s="12"/>
      <c r="AV221" s="12"/>
      <c r="AW221" s="12"/>
      <c r="AX221" s="12"/>
      <c r="AY221" s="12"/>
      <c r="AZ221" s="12"/>
      <c r="BA221" s="12"/>
      <c r="BB221" s="12"/>
      <c r="BC221" s="12"/>
      <c r="BE221" s="12"/>
      <c r="BF221" s="12"/>
      <c r="BG221" s="12"/>
      <c r="BH221" s="12"/>
      <c r="BI221" s="12"/>
      <c r="BJ221" s="12"/>
      <c r="BK221" s="12"/>
    </row>
    <row r="222" spans="33:63" x14ac:dyDescent="0.15">
      <c r="AG222" s="12"/>
      <c r="AH222" s="12"/>
      <c r="AI222" s="12"/>
      <c r="AJ222" s="12"/>
      <c r="AK222" s="12"/>
      <c r="AL222" s="12"/>
      <c r="AM222" s="12"/>
      <c r="AN222" s="12"/>
      <c r="AO222" s="12"/>
      <c r="AP222" s="12"/>
      <c r="AQ222" s="12"/>
      <c r="AR222" s="12"/>
      <c r="AS222" s="12"/>
      <c r="AT222" s="12"/>
      <c r="AU222" s="12"/>
      <c r="AV222" s="12"/>
      <c r="AW222" s="12"/>
      <c r="AX222" s="12"/>
      <c r="AY222" s="12"/>
      <c r="AZ222" s="12"/>
      <c r="BA222" s="12"/>
      <c r="BB222" s="12"/>
      <c r="BC222" s="12"/>
      <c r="BE222" s="12"/>
      <c r="BF222" s="12"/>
      <c r="BG222" s="12"/>
      <c r="BH222" s="12"/>
      <c r="BI222" s="12"/>
      <c r="BJ222" s="12"/>
      <c r="BK222" s="12"/>
    </row>
    <row r="223" spans="33:63" x14ac:dyDescent="0.15">
      <c r="AG223" s="12"/>
      <c r="AH223" s="12"/>
      <c r="AI223" s="12"/>
      <c r="AJ223" s="12"/>
      <c r="AK223" s="12"/>
      <c r="AL223" s="12"/>
      <c r="AM223" s="12"/>
      <c r="AN223" s="12"/>
      <c r="AO223" s="12"/>
      <c r="AP223" s="12"/>
      <c r="AQ223" s="12"/>
      <c r="AR223" s="12"/>
      <c r="AS223" s="12"/>
      <c r="AT223" s="12"/>
      <c r="AU223" s="12"/>
      <c r="AV223" s="12"/>
      <c r="AW223" s="12"/>
      <c r="AX223" s="12"/>
      <c r="AY223" s="12"/>
      <c r="AZ223" s="12"/>
      <c r="BA223" s="12"/>
      <c r="BB223" s="12"/>
      <c r="BC223" s="12"/>
      <c r="BE223" s="12"/>
      <c r="BF223" s="12"/>
      <c r="BG223" s="12"/>
      <c r="BH223" s="12"/>
      <c r="BI223" s="12"/>
      <c r="BJ223" s="12"/>
      <c r="BK223" s="12"/>
    </row>
    <row r="224" spans="33:63" x14ac:dyDescent="0.15">
      <c r="AG224" s="12"/>
      <c r="AH224" s="12"/>
      <c r="AI224" s="12"/>
      <c r="AJ224" s="12"/>
      <c r="AK224" s="12"/>
      <c r="AL224" s="12"/>
      <c r="AM224" s="12"/>
      <c r="AN224" s="12"/>
      <c r="AO224" s="12"/>
      <c r="AP224" s="12"/>
      <c r="AQ224" s="12"/>
      <c r="AR224" s="12"/>
      <c r="AS224" s="12"/>
      <c r="AT224" s="12"/>
      <c r="AU224" s="12"/>
      <c r="AV224" s="12"/>
      <c r="AW224" s="12"/>
      <c r="AX224" s="12"/>
      <c r="AY224" s="12"/>
      <c r="AZ224" s="12"/>
      <c r="BA224" s="12"/>
      <c r="BB224" s="12"/>
      <c r="BC224" s="12"/>
      <c r="BE224" s="12"/>
      <c r="BF224" s="12"/>
      <c r="BG224" s="12"/>
      <c r="BH224" s="12"/>
      <c r="BI224" s="12"/>
      <c r="BJ224" s="12"/>
      <c r="BK224" s="12"/>
    </row>
    <row r="225" spans="33:63" x14ac:dyDescent="0.15">
      <c r="AG225" s="12"/>
      <c r="AH225" s="12"/>
      <c r="AI225" s="12"/>
      <c r="AJ225" s="12"/>
      <c r="AK225" s="12"/>
      <c r="AL225" s="12"/>
      <c r="AM225" s="12"/>
      <c r="AN225" s="12"/>
      <c r="AO225" s="12"/>
      <c r="AP225" s="12"/>
      <c r="AQ225" s="12"/>
      <c r="AR225" s="12"/>
      <c r="AS225" s="12"/>
      <c r="AT225" s="12"/>
      <c r="AU225" s="12"/>
      <c r="AV225" s="12"/>
      <c r="AW225" s="12"/>
      <c r="AX225" s="12"/>
      <c r="AY225" s="12"/>
      <c r="AZ225" s="12"/>
      <c r="BA225" s="12"/>
      <c r="BB225" s="12"/>
      <c r="BC225" s="12"/>
      <c r="BE225" s="12"/>
      <c r="BF225" s="12"/>
      <c r="BG225" s="12"/>
      <c r="BH225" s="12"/>
      <c r="BI225" s="12"/>
      <c r="BJ225" s="12"/>
      <c r="BK225" s="12"/>
    </row>
    <row r="226" spans="33:63" x14ac:dyDescent="0.15">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E226" s="12"/>
      <c r="BF226" s="12"/>
      <c r="BG226" s="12"/>
      <c r="BH226" s="12"/>
      <c r="BI226" s="12"/>
      <c r="BJ226" s="12"/>
      <c r="BK226" s="12"/>
    </row>
    <row r="227" spans="33:63" x14ac:dyDescent="0.15">
      <c r="AG227" s="12"/>
      <c r="AH227" s="12"/>
      <c r="AI227" s="12"/>
      <c r="AJ227" s="12"/>
      <c r="AK227" s="12"/>
      <c r="AL227" s="12"/>
      <c r="AM227" s="12"/>
      <c r="AN227" s="12"/>
      <c r="AO227" s="12"/>
      <c r="AP227" s="12"/>
      <c r="AQ227" s="12"/>
      <c r="AR227" s="12"/>
      <c r="AS227" s="12"/>
      <c r="AT227" s="12"/>
      <c r="AU227" s="12"/>
      <c r="AV227" s="12"/>
      <c r="AW227" s="12"/>
      <c r="AX227" s="12"/>
      <c r="AY227" s="12"/>
      <c r="AZ227" s="12"/>
      <c r="BA227" s="12"/>
      <c r="BB227" s="12"/>
      <c r="BC227" s="12"/>
      <c r="BE227" s="12"/>
      <c r="BF227" s="12"/>
      <c r="BG227" s="12"/>
      <c r="BH227" s="12"/>
      <c r="BI227" s="12"/>
      <c r="BJ227" s="12"/>
      <c r="BK227" s="12"/>
    </row>
    <row r="228" spans="33:63" x14ac:dyDescent="0.15">
      <c r="AG228" s="12"/>
      <c r="AH228" s="12"/>
      <c r="AI228" s="12"/>
      <c r="AJ228" s="12"/>
      <c r="AK228" s="12"/>
      <c r="AL228" s="12"/>
      <c r="AM228" s="12"/>
      <c r="AN228" s="12"/>
      <c r="AO228" s="12"/>
      <c r="AP228" s="12"/>
      <c r="AQ228" s="12"/>
      <c r="AR228" s="12"/>
      <c r="AS228" s="12"/>
      <c r="AT228" s="12"/>
      <c r="AU228" s="12"/>
      <c r="AV228" s="12"/>
      <c r="AW228" s="12"/>
      <c r="AX228" s="12"/>
      <c r="AY228" s="12"/>
      <c r="AZ228" s="12"/>
      <c r="BA228" s="12"/>
      <c r="BB228" s="12"/>
      <c r="BC228" s="12"/>
      <c r="BE228" s="12"/>
      <c r="BF228" s="12"/>
      <c r="BG228" s="12"/>
      <c r="BH228" s="12"/>
      <c r="BI228" s="12"/>
      <c r="BJ228" s="12"/>
      <c r="BK228" s="12"/>
    </row>
    <row r="229" spans="33:63" x14ac:dyDescent="0.15">
      <c r="AG229" s="12"/>
      <c r="AH229" s="12"/>
      <c r="AI229" s="12"/>
      <c r="AJ229" s="12"/>
      <c r="AK229" s="12"/>
      <c r="AL229" s="12"/>
      <c r="AM229" s="12"/>
      <c r="AN229" s="12"/>
      <c r="AO229" s="12"/>
      <c r="AP229" s="12"/>
      <c r="AQ229" s="12"/>
      <c r="AR229" s="12"/>
      <c r="AS229" s="12"/>
      <c r="AT229" s="12"/>
      <c r="AU229" s="12"/>
      <c r="AV229" s="12"/>
      <c r="AW229" s="12"/>
      <c r="AX229" s="12"/>
      <c r="AY229" s="12"/>
      <c r="AZ229" s="12"/>
      <c r="BA229" s="12"/>
      <c r="BB229" s="12"/>
      <c r="BC229" s="12"/>
      <c r="BE229" s="12"/>
      <c r="BF229" s="12"/>
      <c r="BG229" s="12"/>
      <c r="BH229" s="12"/>
      <c r="BI229" s="12"/>
      <c r="BJ229" s="12"/>
      <c r="BK229" s="12"/>
    </row>
    <row r="230" spans="33:63" x14ac:dyDescent="0.15">
      <c r="AG230" s="12"/>
      <c r="AH230" s="12"/>
      <c r="AI230" s="12"/>
      <c r="AJ230" s="12"/>
      <c r="AK230" s="12"/>
      <c r="AL230" s="12"/>
      <c r="AM230" s="12"/>
      <c r="AN230" s="12"/>
      <c r="AO230" s="12"/>
      <c r="AP230" s="12"/>
      <c r="AQ230" s="12"/>
      <c r="AR230" s="12"/>
      <c r="AS230" s="12"/>
      <c r="AT230" s="12"/>
      <c r="AU230" s="12"/>
      <c r="AV230" s="12"/>
      <c r="AW230" s="12"/>
      <c r="AX230" s="12"/>
      <c r="AY230" s="12"/>
      <c r="AZ230" s="12"/>
      <c r="BA230" s="12"/>
      <c r="BB230" s="12"/>
      <c r="BC230" s="12"/>
      <c r="BE230" s="12"/>
      <c r="BF230" s="12"/>
      <c r="BG230" s="12"/>
      <c r="BH230" s="12"/>
      <c r="BI230" s="12"/>
      <c r="BJ230" s="12"/>
      <c r="BK230" s="12"/>
    </row>
    <row r="231" spans="33:63" x14ac:dyDescent="0.15">
      <c r="AG231" s="12"/>
      <c r="AH231" s="12"/>
      <c r="AI231" s="12"/>
      <c r="AJ231" s="12"/>
      <c r="AK231" s="12"/>
      <c r="AL231" s="12"/>
      <c r="AM231" s="12"/>
      <c r="AN231" s="12"/>
      <c r="AO231" s="12"/>
      <c r="AP231" s="12"/>
      <c r="AQ231" s="12"/>
      <c r="AR231" s="12"/>
      <c r="AS231" s="12"/>
      <c r="AT231" s="12"/>
      <c r="AU231" s="12"/>
      <c r="AV231" s="12"/>
      <c r="AW231" s="12"/>
      <c r="AX231" s="12"/>
      <c r="AY231" s="12"/>
      <c r="AZ231" s="12"/>
      <c r="BA231" s="12"/>
      <c r="BB231" s="12"/>
      <c r="BC231" s="12"/>
      <c r="BE231" s="12"/>
      <c r="BF231" s="12"/>
      <c r="BG231" s="12"/>
      <c r="BH231" s="12"/>
      <c r="BI231" s="12"/>
      <c r="BJ231" s="12"/>
      <c r="BK231" s="12"/>
    </row>
    <row r="232" spans="33:63" x14ac:dyDescent="0.15">
      <c r="AG232" s="12"/>
      <c r="AH232" s="12"/>
      <c r="AI232" s="12"/>
      <c r="AJ232" s="12"/>
      <c r="AK232" s="12"/>
      <c r="AL232" s="12"/>
      <c r="AM232" s="12"/>
      <c r="AN232" s="12"/>
      <c r="AO232" s="12"/>
      <c r="AP232" s="12"/>
      <c r="AQ232" s="12"/>
      <c r="AR232" s="12"/>
      <c r="AS232" s="12"/>
      <c r="AT232" s="12"/>
      <c r="AU232" s="12"/>
      <c r="AV232" s="12"/>
      <c r="AW232" s="12"/>
      <c r="AX232" s="12"/>
      <c r="AY232" s="12"/>
      <c r="AZ232" s="12"/>
      <c r="BA232" s="12"/>
      <c r="BB232" s="12"/>
      <c r="BC232" s="12"/>
      <c r="BE232" s="12"/>
      <c r="BF232" s="12"/>
      <c r="BG232" s="12"/>
      <c r="BH232" s="12"/>
      <c r="BI232" s="12"/>
      <c r="BJ232" s="12"/>
      <c r="BK232" s="12"/>
    </row>
    <row r="233" spans="33:63" x14ac:dyDescent="0.15">
      <c r="AG233" s="12"/>
      <c r="AH233" s="12"/>
      <c r="AI233" s="12"/>
      <c r="AJ233" s="12"/>
      <c r="AK233" s="12"/>
      <c r="AL233" s="12"/>
      <c r="AM233" s="12"/>
      <c r="AN233" s="12"/>
      <c r="AO233" s="12"/>
      <c r="AP233" s="12"/>
      <c r="AQ233" s="12"/>
      <c r="AR233" s="12"/>
      <c r="AS233" s="12"/>
      <c r="AT233" s="12"/>
      <c r="AU233" s="12"/>
      <c r="AV233" s="12"/>
      <c r="AW233" s="12"/>
      <c r="AX233" s="12"/>
      <c r="AY233" s="12"/>
      <c r="AZ233" s="12"/>
      <c r="BA233" s="12"/>
      <c r="BB233" s="12"/>
      <c r="BC233" s="12"/>
      <c r="BE233" s="12"/>
      <c r="BF233" s="12"/>
      <c r="BG233" s="12"/>
      <c r="BH233" s="12"/>
      <c r="BI233" s="12"/>
      <c r="BJ233" s="12"/>
      <c r="BK233" s="12"/>
    </row>
    <row r="234" spans="33:63" x14ac:dyDescent="0.15">
      <c r="AG234" s="12"/>
      <c r="AH234" s="12"/>
      <c r="AI234" s="12"/>
      <c r="AJ234" s="12"/>
      <c r="AK234" s="12"/>
      <c r="AL234" s="12"/>
      <c r="AM234" s="12"/>
      <c r="AN234" s="12"/>
      <c r="AO234" s="12"/>
      <c r="AP234" s="12"/>
      <c r="AQ234" s="12"/>
      <c r="AR234" s="12"/>
      <c r="AS234" s="12"/>
      <c r="AT234" s="12"/>
      <c r="AU234" s="12"/>
      <c r="AV234" s="12"/>
      <c r="AW234" s="12"/>
      <c r="AX234" s="12"/>
      <c r="AY234" s="12"/>
      <c r="AZ234" s="12"/>
      <c r="BA234" s="12"/>
      <c r="BB234" s="12"/>
      <c r="BC234" s="12"/>
      <c r="BE234" s="12"/>
      <c r="BF234" s="12"/>
      <c r="BG234" s="12"/>
      <c r="BH234" s="12"/>
      <c r="BI234" s="12"/>
      <c r="BJ234" s="12"/>
      <c r="BK234" s="12"/>
    </row>
    <row r="235" spans="33:63" x14ac:dyDescent="0.15">
      <c r="AG235" s="12"/>
      <c r="AH235" s="12"/>
      <c r="AI235" s="12"/>
      <c r="AJ235" s="12"/>
      <c r="AK235" s="12"/>
      <c r="AL235" s="12"/>
      <c r="AM235" s="12"/>
      <c r="AN235" s="12"/>
      <c r="AO235" s="12"/>
      <c r="AP235" s="12"/>
      <c r="AQ235" s="12"/>
      <c r="AR235" s="12"/>
      <c r="AS235" s="12"/>
      <c r="AT235" s="12"/>
      <c r="AU235" s="12"/>
      <c r="AV235" s="12"/>
      <c r="AW235" s="12"/>
      <c r="AX235" s="12"/>
      <c r="AY235" s="12"/>
      <c r="AZ235" s="12"/>
      <c r="BA235" s="12"/>
      <c r="BB235" s="12"/>
      <c r="BC235" s="12"/>
      <c r="BE235" s="12"/>
      <c r="BF235" s="12"/>
      <c r="BG235" s="12"/>
      <c r="BH235" s="12"/>
      <c r="BI235" s="12"/>
      <c r="BJ235" s="12"/>
      <c r="BK235" s="12"/>
    </row>
    <row r="236" spans="33:63" x14ac:dyDescent="0.15">
      <c r="AG236" s="12"/>
      <c r="AH236" s="12"/>
      <c r="AI236" s="12"/>
      <c r="AJ236" s="12"/>
      <c r="AK236" s="12"/>
      <c r="AL236" s="12"/>
      <c r="AM236" s="12"/>
      <c r="AN236" s="12"/>
      <c r="AO236" s="12"/>
      <c r="AP236" s="12"/>
      <c r="AQ236" s="12"/>
      <c r="AR236" s="12"/>
      <c r="AS236" s="12"/>
      <c r="AT236" s="12"/>
      <c r="AU236" s="12"/>
      <c r="AV236" s="12"/>
      <c r="AW236" s="12"/>
      <c r="AX236" s="12"/>
      <c r="AY236" s="12"/>
      <c r="AZ236" s="12"/>
      <c r="BA236" s="12"/>
      <c r="BB236" s="12"/>
      <c r="BC236" s="12"/>
      <c r="BE236" s="12"/>
      <c r="BF236" s="12"/>
      <c r="BG236" s="12"/>
      <c r="BH236" s="12"/>
      <c r="BI236" s="12"/>
      <c r="BJ236" s="12"/>
      <c r="BK236" s="12"/>
    </row>
    <row r="237" spans="33:63" x14ac:dyDescent="0.15">
      <c r="AG237" s="12"/>
      <c r="AH237" s="12"/>
      <c r="AI237" s="12"/>
      <c r="AJ237" s="12"/>
      <c r="AK237" s="12"/>
      <c r="AL237" s="12"/>
      <c r="AM237" s="12"/>
      <c r="AN237" s="12"/>
      <c r="AO237" s="12"/>
      <c r="AP237" s="12"/>
      <c r="AQ237" s="12"/>
      <c r="AR237" s="12"/>
      <c r="AS237" s="12"/>
      <c r="AT237" s="12"/>
      <c r="AU237" s="12"/>
      <c r="AV237" s="12"/>
      <c r="AW237" s="12"/>
      <c r="AX237" s="12"/>
      <c r="AY237" s="12"/>
      <c r="AZ237" s="12"/>
      <c r="BA237" s="12"/>
      <c r="BB237" s="12"/>
      <c r="BC237" s="12"/>
      <c r="BE237" s="12"/>
      <c r="BF237" s="12"/>
      <c r="BG237" s="12"/>
      <c r="BH237" s="12"/>
      <c r="BI237" s="12"/>
      <c r="BJ237" s="12"/>
      <c r="BK237" s="12"/>
    </row>
    <row r="238" spans="33:63" x14ac:dyDescent="0.15">
      <c r="AG238" s="12"/>
      <c r="AH238" s="12"/>
      <c r="AI238" s="12"/>
      <c r="AJ238" s="12"/>
      <c r="AK238" s="12"/>
      <c r="AL238" s="12"/>
      <c r="AM238" s="12"/>
      <c r="AN238" s="12"/>
      <c r="AO238" s="12"/>
      <c r="AP238" s="12"/>
      <c r="AQ238" s="12"/>
      <c r="AR238" s="12"/>
      <c r="AS238" s="12"/>
      <c r="AT238" s="12"/>
      <c r="AU238" s="12"/>
      <c r="AV238" s="12"/>
      <c r="AW238" s="12"/>
      <c r="AX238" s="12"/>
      <c r="AY238" s="12"/>
      <c r="AZ238" s="12"/>
      <c r="BA238" s="12"/>
      <c r="BB238" s="12"/>
      <c r="BC238" s="12"/>
      <c r="BE238" s="12"/>
      <c r="BF238" s="12"/>
      <c r="BG238" s="12"/>
      <c r="BH238" s="12"/>
      <c r="BI238" s="12"/>
      <c r="BJ238" s="12"/>
      <c r="BK238" s="12"/>
    </row>
    <row r="239" spans="33:63" x14ac:dyDescent="0.15">
      <c r="AG239" s="12"/>
      <c r="AH239" s="12"/>
      <c r="AI239" s="12"/>
      <c r="AJ239" s="12"/>
      <c r="AK239" s="12"/>
      <c r="AL239" s="12"/>
      <c r="AM239" s="12"/>
      <c r="AN239" s="12"/>
      <c r="AO239" s="12"/>
      <c r="AP239" s="12"/>
      <c r="AQ239" s="12"/>
      <c r="AR239" s="12"/>
      <c r="AS239" s="12"/>
      <c r="AT239" s="12"/>
      <c r="AU239" s="12"/>
      <c r="AV239" s="12"/>
      <c r="AW239" s="12"/>
      <c r="AX239" s="12"/>
      <c r="AY239" s="12"/>
      <c r="AZ239" s="12"/>
      <c r="BA239" s="12"/>
      <c r="BB239" s="12"/>
      <c r="BC239" s="12"/>
      <c r="BE239" s="12"/>
      <c r="BF239" s="12"/>
      <c r="BG239" s="12"/>
      <c r="BH239" s="12"/>
      <c r="BI239" s="12"/>
      <c r="BJ239" s="12"/>
      <c r="BK239" s="12"/>
    </row>
    <row r="240" spans="33:63" x14ac:dyDescent="0.15">
      <c r="AG240" s="12"/>
      <c r="AH240" s="12"/>
      <c r="AI240" s="12"/>
      <c r="AJ240" s="12"/>
      <c r="AK240" s="12"/>
      <c r="AL240" s="12"/>
      <c r="AM240" s="12"/>
      <c r="AN240" s="12"/>
      <c r="AO240" s="12"/>
      <c r="AP240" s="12"/>
      <c r="AQ240" s="12"/>
      <c r="AR240" s="12"/>
      <c r="AS240" s="12"/>
      <c r="AT240" s="12"/>
      <c r="AU240" s="12"/>
      <c r="AV240" s="12"/>
      <c r="AW240" s="12"/>
      <c r="AX240" s="12"/>
      <c r="AY240" s="12"/>
      <c r="AZ240" s="12"/>
      <c r="BA240" s="12"/>
      <c r="BB240" s="12"/>
      <c r="BC240" s="12"/>
      <c r="BE240" s="12"/>
      <c r="BF240" s="12"/>
      <c r="BG240" s="12"/>
      <c r="BH240" s="12"/>
      <c r="BI240" s="12"/>
      <c r="BJ240" s="12"/>
      <c r="BK240" s="12"/>
    </row>
    <row r="241" spans="33:63" x14ac:dyDescent="0.15">
      <c r="AG241" s="12"/>
      <c r="AH241" s="12"/>
      <c r="AI241" s="12"/>
      <c r="AJ241" s="12"/>
      <c r="AK241" s="12"/>
      <c r="AL241" s="12"/>
      <c r="AM241" s="12"/>
      <c r="AN241" s="12"/>
      <c r="AO241" s="12"/>
      <c r="AP241" s="12"/>
      <c r="AQ241" s="12"/>
      <c r="AR241" s="12"/>
      <c r="AS241" s="12"/>
      <c r="AT241" s="12"/>
      <c r="AU241" s="12"/>
      <c r="AV241" s="12"/>
      <c r="AW241" s="12"/>
      <c r="AX241" s="12"/>
      <c r="AY241" s="12"/>
      <c r="AZ241" s="12"/>
      <c r="BA241" s="12"/>
      <c r="BB241" s="12"/>
      <c r="BC241" s="12"/>
      <c r="BE241" s="12"/>
      <c r="BF241" s="12"/>
      <c r="BG241" s="12"/>
      <c r="BH241" s="12"/>
      <c r="BI241" s="12"/>
      <c r="BJ241" s="12"/>
      <c r="BK241" s="12"/>
    </row>
    <row r="242" spans="33:63" x14ac:dyDescent="0.15">
      <c r="AG242" s="12"/>
      <c r="AH242" s="12"/>
      <c r="AI242" s="12"/>
      <c r="AJ242" s="12"/>
      <c r="AK242" s="12"/>
      <c r="AL242" s="12"/>
      <c r="AM242" s="12"/>
      <c r="AN242" s="12"/>
      <c r="AO242" s="12"/>
      <c r="AP242" s="12"/>
      <c r="AQ242" s="12"/>
      <c r="AR242" s="12"/>
      <c r="AS242" s="12"/>
      <c r="AT242" s="12"/>
      <c r="AU242" s="12"/>
      <c r="AV242" s="12"/>
      <c r="AW242" s="12"/>
      <c r="AX242" s="12"/>
      <c r="AY242" s="12"/>
      <c r="AZ242" s="12"/>
      <c r="BA242" s="12"/>
      <c r="BB242" s="12"/>
      <c r="BC242" s="12"/>
      <c r="BE242" s="12"/>
      <c r="BF242" s="12"/>
      <c r="BG242" s="12"/>
      <c r="BH242" s="12"/>
      <c r="BI242" s="12"/>
      <c r="BJ242" s="12"/>
      <c r="BK242" s="12"/>
    </row>
    <row r="243" spans="33:63" x14ac:dyDescent="0.15">
      <c r="AG243" s="12"/>
      <c r="AH243" s="12"/>
      <c r="AI243" s="12"/>
      <c r="AJ243" s="12"/>
      <c r="AK243" s="12"/>
      <c r="AL243" s="12"/>
      <c r="AM243" s="12"/>
      <c r="AN243" s="12"/>
      <c r="AO243" s="12"/>
      <c r="AP243" s="12"/>
      <c r="AQ243" s="12"/>
      <c r="AR243" s="12"/>
      <c r="AS243" s="12"/>
      <c r="AT243" s="12"/>
      <c r="AU243" s="12"/>
      <c r="AV243" s="12"/>
      <c r="AW243" s="12"/>
      <c r="AX243" s="12"/>
      <c r="AY243" s="12"/>
      <c r="AZ243" s="12"/>
      <c r="BA243" s="12"/>
      <c r="BB243" s="12"/>
      <c r="BC243" s="12"/>
      <c r="BE243" s="12"/>
      <c r="BF243" s="12"/>
      <c r="BG243" s="12"/>
      <c r="BH243" s="12"/>
      <c r="BI243" s="12"/>
      <c r="BJ243" s="12"/>
      <c r="BK243" s="12"/>
    </row>
    <row r="244" spans="33:63" x14ac:dyDescent="0.15">
      <c r="AG244" s="12"/>
      <c r="AH244" s="12"/>
      <c r="AI244" s="12"/>
      <c r="AJ244" s="12"/>
      <c r="AK244" s="12"/>
      <c r="AL244" s="12"/>
      <c r="AM244" s="12"/>
      <c r="AN244" s="12"/>
      <c r="AO244" s="12"/>
      <c r="AP244" s="12"/>
      <c r="AQ244" s="12"/>
      <c r="AR244" s="12"/>
      <c r="AS244" s="12"/>
      <c r="AT244" s="12"/>
      <c r="AU244" s="12"/>
      <c r="AV244" s="12"/>
      <c r="AW244" s="12"/>
      <c r="AX244" s="12"/>
      <c r="AY244" s="12"/>
      <c r="AZ244" s="12"/>
      <c r="BA244" s="12"/>
      <c r="BB244" s="12"/>
      <c r="BC244" s="12"/>
      <c r="BE244" s="12"/>
      <c r="BF244" s="12"/>
      <c r="BG244" s="12"/>
      <c r="BH244" s="12"/>
      <c r="BI244" s="12"/>
      <c r="BJ244" s="12"/>
      <c r="BK244" s="12"/>
    </row>
    <row r="245" spans="33:63" x14ac:dyDescent="0.15">
      <c r="AG245" s="12"/>
      <c r="AH245" s="12"/>
      <c r="AI245" s="12"/>
      <c r="AJ245" s="12"/>
      <c r="AK245" s="12"/>
      <c r="AL245" s="12"/>
      <c r="AM245" s="12"/>
      <c r="AN245" s="12"/>
      <c r="AO245" s="12"/>
      <c r="AP245" s="12"/>
      <c r="AQ245" s="12"/>
      <c r="AR245" s="12"/>
      <c r="AS245" s="12"/>
      <c r="AT245" s="12"/>
      <c r="AU245" s="12"/>
      <c r="AV245" s="12"/>
      <c r="AW245" s="12"/>
      <c r="AX245" s="12"/>
      <c r="AY245" s="12"/>
      <c r="AZ245" s="12"/>
      <c r="BA245" s="12"/>
      <c r="BB245" s="12"/>
      <c r="BC245" s="12"/>
      <c r="BE245" s="12"/>
      <c r="BF245" s="12"/>
      <c r="BG245" s="12"/>
      <c r="BH245" s="12"/>
      <c r="BI245" s="12"/>
      <c r="BJ245" s="12"/>
      <c r="BK245" s="12"/>
    </row>
    <row r="246" spans="33:63" x14ac:dyDescent="0.15">
      <c r="AG246" s="12"/>
      <c r="AH246" s="12"/>
      <c r="AI246" s="12"/>
      <c r="AJ246" s="12"/>
      <c r="AK246" s="12"/>
      <c r="AL246" s="12"/>
      <c r="AM246" s="12"/>
      <c r="AN246" s="12"/>
      <c r="AO246" s="12"/>
      <c r="AP246" s="12"/>
      <c r="AQ246" s="12"/>
      <c r="AR246" s="12"/>
      <c r="AS246" s="12"/>
      <c r="AT246" s="12"/>
      <c r="AU246" s="12"/>
      <c r="AV246" s="12"/>
      <c r="AW246" s="12"/>
      <c r="AX246" s="12"/>
      <c r="AY246" s="12"/>
      <c r="AZ246" s="12"/>
      <c r="BA246" s="12"/>
      <c r="BB246" s="12"/>
      <c r="BC246" s="12"/>
      <c r="BE246" s="12"/>
      <c r="BF246" s="12"/>
      <c r="BG246" s="12"/>
      <c r="BH246" s="12"/>
      <c r="BI246" s="12"/>
      <c r="BJ246" s="12"/>
      <c r="BK246" s="12"/>
    </row>
    <row r="247" spans="33:63" x14ac:dyDescent="0.15">
      <c r="AG247" s="12"/>
      <c r="AH247" s="12"/>
      <c r="AI247" s="12"/>
      <c r="AJ247" s="12"/>
      <c r="AK247" s="12"/>
      <c r="AL247" s="12"/>
      <c r="AM247" s="12"/>
      <c r="AN247" s="12"/>
      <c r="AO247" s="12"/>
      <c r="AP247" s="12"/>
      <c r="AQ247" s="12"/>
      <c r="AR247" s="12"/>
      <c r="AS247" s="12"/>
      <c r="AT247" s="12"/>
      <c r="AU247" s="12"/>
      <c r="AV247" s="12"/>
      <c r="AW247" s="12"/>
      <c r="AX247" s="12"/>
      <c r="AY247" s="12"/>
      <c r="AZ247" s="12"/>
      <c r="BA247" s="12"/>
      <c r="BB247" s="12"/>
      <c r="BC247" s="12"/>
      <c r="BE247" s="12"/>
      <c r="BF247" s="12"/>
      <c r="BG247" s="12"/>
      <c r="BH247" s="12"/>
      <c r="BI247" s="12"/>
      <c r="BJ247" s="12"/>
      <c r="BK247" s="12"/>
    </row>
    <row r="248" spans="33:63" x14ac:dyDescent="0.15">
      <c r="AG248" s="12"/>
      <c r="AH248" s="12"/>
      <c r="AI248" s="12"/>
      <c r="AJ248" s="12"/>
      <c r="AK248" s="12"/>
      <c r="AL248" s="12"/>
      <c r="AM248" s="12"/>
      <c r="AN248" s="12"/>
      <c r="AO248" s="12"/>
      <c r="AP248" s="12"/>
      <c r="AQ248" s="12"/>
      <c r="AR248" s="12"/>
      <c r="AS248" s="12"/>
      <c r="AT248" s="12"/>
      <c r="AU248" s="12"/>
      <c r="AV248" s="12"/>
      <c r="AW248" s="12"/>
      <c r="AX248" s="12"/>
      <c r="AY248" s="12"/>
      <c r="AZ248" s="12"/>
      <c r="BA248" s="12"/>
      <c r="BB248" s="12"/>
      <c r="BC248" s="12"/>
      <c r="BE248" s="12"/>
      <c r="BF248" s="12"/>
      <c r="BG248" s="12"/>
      <c r="BH248" s="12"/>
      <c r="BI248" s="12"/>
      <c r="BJ248" s="12"/>
      <c r="BK248" s="12"/>
    </row>
    <row r="249" spans="33:63" x14ac:dyDescent="0.15">
      <c r="AG249" s="12"/>
      <c r="AH249" s="12"/>
      <c r="AI249" s="12"/>
      <c r="AJ249" s="12"/>
      <c r="AK249" s="12"/>
      <c r="AL249" s="12"/>
      <c r="AM249" s="12"/>
      <c r="AN249" s="12"/>
      <c r="AO249" s="12"/>
      <c r="AP249" s="12"/>
      <c r="AQ249" s="12"/>
      <c r="AR249" s="12"/>
      <c r="AS249" s="12"/>
      <c r="AT249" s="12"/>
      <c r="AU249" s="12"/>
      <c r="AV249" s="12"/>
      <c r="AW249" s="12"/>
      <c r="AX249" s="12"/>
      <c r="AY249" s="12"/>
      <c r="AZ249" s="12"/>
      <c r="BA249" s="12"/>
      <c r="BB249" s="12"/>
      <c r="BC249" s="12"/>
      <c r="BE249" s="12"/>
      <c r="BF249" s="12"/>
      <c r="BG249" s="12"/>
      <c r="BH249" s="12"/>
      <c r="BI249" s="12"/>
      <c r="BJ249" s="12"/>
      <c r="BK249" s="12"/>
    </row>
    <row r="250" spans="33:63" x14ac:dyDescent="0.15">
      <c r="AG250" s="12"/>
      <c r="AH250" s="12"/>
      <c r="AI250" s="12"/>
      <c r="AJ250" s="12"/>
      <c r="AK250" s="12"/>
      <c r="AL250" s="12"/>
      <c r="AM250" s="12"/>
      <c r="AN250" s="12"/>
      <c r="AO250" s="12"/>
      <c r="AP250" s="12"/>
      <c r="AQ250" s="12"/>
      <c r="AR250" s="12"/>
      <c r="AS250" s="12"/>
      <c r="AT250" s="12"/>
      <c r="AU250" s="12"/>
      <c r="AV250" s="12"/>
      <c r="AW250" s="12"/>
      <c r="AX250" s="12"/>
      <c r="AY250" s="12"/>
      <c r="AZ250" s="12"/>
      <c r="BA250" s="12"/>
      <c r="BB250" s="12"/>
      <c r="BC250" s="12"/>
      <c r="BE250" s="12"/>
      <c r="BF250" s="12"/>
      <c r="BG250" s="12"/>
      <c r="BH250" s="12"/>
      <c r="BI250" s="12"/>
      <c r="BJ250" s="12"/>
      <c r="BK250" s="12"/>
    </row>
    <row r="251" spans="33:63" x14ac:dyDescent="0.15">
      <c r="AG251" s="12"/>
      <c r="AH251" s="12"/>
      <c r="AI251" s="12"/>
      <c r="AJ251" s="12"/>
      <c r="AK251" s="12"/>
      <c r="AL251" s="12"/>
      <c r="AM251" s="12"/>
      <c r="AN251" s="12"/>
      <c r="AO251" s="12"/>
      <c r="AP251" s="12"/>
      <c r="AQ251" s="12"/>
      <c r="AR251" s="12"/>
      <c r="AS251" s="12"/>
      <c r="AT251" s="12"/>
      <c r="AU251" s="12"/>
      <c r="AV251" s="12"/>
      <c r="AW251" s="12"/>
      <c r="AX251" s="12"/>
      <c r="AY251" s="12"/>
      <c r="AZ251" s="12"/>
      <c r="BA251" s="12"/>
      <c r="BB251" s="12"/>
      <c r="BC251" s="12"/>
      <c r="BE251" s="12"/>
      <c r="BF251" s="12"/>
      <c r="BG251" s="12"/>
      <c r="BH251" s="12"/>
      <c r="BI251" s="12"/>
      <c r="BJ251" s="12"/>
      <c r="BK251" s="12"/>
    </row>
    <row r="252" spans="33:63" x14ac:dyDescent="0.15">
      <c r="AG252" s="12"/>
      <c r="AH252" s="12"/>
      <c r="AI252" s="12"/>
      <c r="AJ252" s="12"/>
      <c r="AK252" s="12"/>
      <c r="AL252" s="12"/>
      <c r="AM252" s="12"/>
      <c r="AN252" s="12"/>
      <c r="AO252" s="12"/>
      <c r="AP252" s="12"/>
      <c r="AQ252" s="12"/>
      <c r="AR252" s="12"/>
      <c r="AS252" s="12"/>
      <c r="AT252" s="12"/>
      <c r="AU252" s="12"/>
      <c r="AV252" s="12"/>
      <c r="AW252" s="12"/>
      <c r="AX252" s="12"/>
      <c r="AY252" s="12"/>
      <c r="AZ252" s="12"/>
      <c r="BA252" s="12"/>
      <c r="BB252" s="12"/>
      <c r="BC252" s="12"/>
      <c r="BE252" s="12"/>
      <c r="BF252" s="12"/>
      <c r="BG252" s="12"/>
      <c r="BH252" s="12"/>
      <c r="BI252" s="12"/>
      <c r="BJ252" s="12"/>
      <c r="BK252" s="12"/>
    </row>
    <row r="253" spans="33:63" x14ac:dyDescent="0.15">
      <c r="AG253" s="12"/>
      <c r="AH253" s="12"/>
      <c r="AI253" s="12"/>
      <c r="AJ253" s="12"/>
      <c r="AK253" s="12"/>
      <c r="AL253" s="12"/>
      <c r="AM253" s="12"/>
      <c r="AN253" s="12"/>
      <c r="AO253" s="12"/>
      <c r="AP253" s="12"/>
      <c r="AQ253" s="12"/>
      <c r="AR253" s="12"/>
      <c r="AS253" s="12"/>
      <c r="AT253" s="12"/>
      <c r="AU253" s="12"/>
      <c r="AV253" s="12"/>
      <c r="AW253" s="12"/>
      <c r="AX253" s="12"/>
      <c r="AY253" s="12"/>
      <c r="AZ253" s="12"/>
      <c r="BA253" s="12"/>
      <c r="BB253" s="12"/>
      <c r="BC253" s="12"/>
      <c r="BE253" s="12"/>
      <c r="BF253" s="12"/>
      <c r="BG253" s="12"/>
      <c r="BH253" s="12"/>
      <c r="BI253" s="12"/>
      <c r="BJ253" s="12"/>
      <c r="BK253" s="12"/>
    </row>
    <row r="254" spans="33:63" x14ac:dyDescent="0.15">
      <c r="AG254" s="12"/>
      <c r="AH254" s="12"/>
      <c r="AI254" s="12"/>
      <c r="AJ254" s="12"/>
      <c r="AK254" s="12"/>
      <c r="AL254" s="12"/>
      <c r="AM254" s="12"/>
      <c r="AN254" s="12"/>
      <c r="AO254" s="12"/>
      <c r="AP254" s="12"/>
      <c r="AQ254" s="12"/>
      <c r="AR254" s="12"/>
      <c r="AS254" s="12"/>
      <c r="AT254" s="12"/>
      <c r="AU254" s="12"/>
      <c r="AV254" s="12"/>
      <c r="AW254" s="12"/>
      <c r="AX254" s="12"/>
      <c r="AY254" s="12"/>
      <c r="AZ254" s="12"/>
      <c r="BA254" s="12"/>
      <c r="BB254" s="12"/>
      <c r="BC254" s="12"/>
      <c r="BE254" s="12"/>
      <c r="BF254" s="12"/>
      <c r="BG254" s="12"/>
      <c r="BH254" s="12"/>
      <c r="BI254" s="12"/>
      <c r="BJ254" s="12"/>
      <c r="BK254" s="12"/>
    </row>
    <row r="255" spans="33:63" x14ac:dyDescent="0.15">
      <c r="AG255" s="12"/>
      <c r="AH255" s="12"/>
      <c r="AI255" s="12"/>
      <c r="AJ255" s="12"/>
      <c r="AK255" s="12"/>
      <c r="AL255" s="12"/>
      <c r="AM255" s="12"/>
      <c r="AN255" s="12"/>
      <c r="AO255" s="12"/>
      <c r="AP255" s="12"/>
      <c r="AQ255" s="12"/>
      <c r="AR255" s="12"/>
      <c r="AS255" s="12"/>
      <c r="AT255" s="12"/>
      <c r="AU255" s="12"/>
      <c r="AV255" s="12"/>
      <c r="AW255" s="12"/>
      <c r="AX255" s="12"/>
      <c r="AY255" s="12"/>
      <c r="AZ255" s="12"/>
      <c r="BA255" s="12"/>
      <c r="BB255" s="12"/>
      <c r="BC255" s="12"/>
      <c r="BE255" s="12"/>
      <c r="BF255" s="12"/>
      <c r="BG255" s="12"/>
      <c r="BH255" s="12"/>
      <c r="BI255" s="12"/>
      <c r="BJ255" s="12"/>
      <c r="BK255" s="12"/>
    </row>
    <row r="256" spans="33:63" x14ac:dyDescent="0.15">
      <c r="AG256" s="12"/>
      <c r="AH256" s="12"/>
      <c r="AI256" s="12"/>
      <c r="AJ256" s="12"/>
      <c r="AK256" s="12"/>
      <c r="AL256" s="12"/>
      <c r="AM256" s="12"/>
      <c r="AN256" s="12"/>
      <c r="AO256" s="12"/>
      <c r="AP256" s="12"/>
      <c r="AQ256" s="12"/>
      <c r="AR256" s="12"/>
      <c r="AS256" s="12"/>
      <c r="AT256" s="12"/>
      <c r="AU256" s="12"/>
      <c r="AV256" s="12"/>
      <c r="AW256" s="12"/>
      <c r="AX256" s="12"/>
      <c r="AY256" s="12"/>
      <c r="AZ256" s="12"/>
      <c r="BA256" s="12"/>
      <c r="BB256" s="12"/>
      <c r="BC256" s="12"/>
      <c r="BE256" s="12"/>
      <c r="BF256" s="12"/>
      <c r="BG256" s="12"/>
      <c r="BH256" s="12"/>
      <c r="BI256" s="12"/>
      <c r="BJ256" s="12"/>
      <c r="BK256" s="12"/>
    </row>
    <row r="257" spans="33:63" x14ac:dyDescent="0.15">
      <c r="AG257" s="12"/>
      <c r="AH257" s="12"/>
      <c r="AI257" s="12"/>
      <c r="AJ257" s="12"/>
      <c r="AK257" s="12"/>
      <c r="AL257" s="12"/>
      <c r="AM257" s="12"/>
      <c r="AN257" s="12"/>
      <c r="AO257" s="12"/>
      <c r="AP257" s="12"/>
      <c r="AQ257" s="12"/>
      <c r="AR257" s="12"/>
      <c r="AS257" s="12"/>
      <c r="AT257" s="12"/>
      <c r="AU257" s="12"/>
      <c r="AV257" s="12"/>
      <c r="AW257" s="12"/>
      <c r="AX257" s="12"/>
      <c r="AY257" s="12"/>
      <c r="AZ257" s="12"/>
      <c r="BA257" s="12"/>
      <c r="BB257" s="12"/>
      <c r="BC257" s="12"/>
      <c r="BE257" s="12"/>
      <c r="BF257" s="12"/>
      <c r="BG257" s="12"/>
      <c r="BH257" s="12"/>
      <c r="BI257" s="12"/>
      <c r="BJ257" s="12"/>
      <c r="BK257" s="12"/>
    </row>
    <row r="258" spans="33:63" x14ac:dyDescent="0.15">
      <c r="AG258" s="12"/>
      <c r="AH258" s="12"/>
      <c r="AI258" s="12"/>
      <c r="AJ258" s="12"/>
      <c r="AK258" s="12"/>
      <c r="AL258" s="12"/>
      <c r="AM258" s="12"/>
      <c r="AN258" s="12"/>
      <c r="AO258" s="12"/>
      <c r="AP258" s="12"/>
      <c r="AQ258" s="12"/>
      <c r="AR258" s="12"/>
      <c r="AS258" s="12"/>
      <c r="AT258" s="12"/>
      <c r="AU258" s="12"/>
      <c r="AV258" s="12"/>
      <c r="AW258" s="12"/>
      <c r="AX258" s="12"/>
      <c r="AY258" s="12"/>
      <c r="AZ258" s="12"/>
      <c r="BA258" s="12"/>
      <c r="BB258" s="12"/>
      <c r="BC258" s="12"/>
      <c r="BE258" s="12"/>
      <c r="BF258" s="12"/>
      <c r="BG258" s="12"/>
      <c r="BH258" s="12"/>
      <c r="BI258" s="12"/>
      <c r="BJ258" s="12"/>
      <c r="BK258" s="12"/>
    </row>
    <row r="259" spans="33:63" x14ac:dyDescent="0.15">
      <c r="AG259" s="12"/>
      <c r="AH259" s="12"/>
      <c r="AI259" s="12"/>
      <c r="AJ259" s="12"/>
      <c r="AK259" s="12"/>
      <c r="AL259" s="12"/>
      <c r="AM259" s="12"/>
      <c r="AN259" s="12"/>
      <c r="AO259" s="12"/>
      <c r="AP259" s="12"/>
      <c r="AQ259" s="12"/>
      <c r="AR259" s="12"/>
      <c r="AS259" s="12"/>
      <c r="AT259" s="12"/>
      <c r="AU259" s="12"/>
      <c r="AV259" s="12"/>
      <c r="AW259" s="12"/>
      <c r="AX259" s="12"/>
      <c r="AY259" s="12"/>
      <c r="AZ259" s="12"/>
      <c r="BA259" s="12"/>
      <c r="BB259" s="12"/>
      <c r="BC259" s="12"/>
      <c r="BE259" s="12"/>
      <c r="BF259" s="12"/>
      <c r="BG259" s="12"/>
      <c r="BH259" s="12"/>
      <c r="BI259" s="12"/>
      <c r="BJ259" s="12"/>
      <c r="BK259" s="12"/>
    </row>
    <row r="260" spans="33:63" x14ac:dyDescent="0.15">
      <c r="AG260" s="12"/>
      <c r="AH260" s="12"/>
      <c r="AI260" s="12"/>
      <c r="AJ260" s="12"/>
      <c r="AK260" s="12"/>
      <c r="AL260" s="12"/>
      <c r="AM260" s="12"/>
      <c r="AN260" s="12"/>
      <c r="AO260" s="12"/>
      <c r="AP260" s="12"/>
      <c r="AQ260" s="12"/>
      <c r="AR260" s="12"/>
      <c r="AS260" s="12"/>
      <c r="AT260" s="12"/>
      <c r="AU260" s="12"/>
      <c r="AV260" s="12"/>
      <c r="AW260" s="12"/>
      <c r="AX260" s="12"/>
      <c r="AY260" s="12"/>
      <c r="AZ260" s="12"/>
      <c r="BA260" s="12"/>
      <c r="BB260" s="12"/>
      <c r="BC260" s="12"/>
      <c r="BE260" s="12"/>
      <c r="BF260" s="12"/>
      <c r="BG260" s="12"/>
      <c r="BH260" s="12"/>
      <c r="BI260" s="12"/>
      <c r="BJ260" s="12"/>
      <c r="BK260" s="12"/>
    </row>
    <row r="261" spans="33:63" x14ac:dyDescent="0.15">
      <c r="AG261" s="12"/>
      <c r="AH261" s="12"/>
      <c r="AI261" s="12"/>
      <c r="AJ261" s="12"/>
      <c r="AK261" s="12"/>
      <c r="AL261" s="12"/>
      <c r="AM261" s="12"/>
      <c r="AN261" s="12"/>
      <c r="AO261" s="12"/>
      <c r="AP261" s="12"/>
      <c r="AQ261" s="12"/>
      <c r="AR261" s="12"/>
      <c r="AS261" s="12"/>
      <c r="AT261" s="12"/>
      <c r="AU261" s="12"/>
      <c r="AV261" s="12"/>
      <c r="AW261" s="12"/>
      <c r="AX261" s="12"/>
      <c r="AY261" s="12"/>
      <c r="AZ261" s="12"/>
      <c r="BA261" s="12"/>
      <c r="BB261" s="12"/>
      <c r="BC261" s="12"/>
      <c r="BE261" s="12"/>
      <c r="BF261" s="12"/>
      <c r="BG261" s="12"/>
      <c r="BH261" s="12"/>
      <c r="BI261" s="12"/>
      <c r="BJ261" s="12"/>
      <c r="BK261" s="12"/>
    </row>
    <row r="262" spans="33:63" x14ac:dyDescent="0.15">
      <c r="AG262" s="12"/>
      <c r="AH262" s="12"/>
      <c r="AI262" s="12"/>
      <c r="AJ262" s="12"/>
      <c r="AK262" s="12"/>
      <c r="AL262" s="12"/>
      <c r="AM262" s="12"/>
      <c r="AN262" s="12"/>
      <c r="AO262" s="12"/>
      <c r="AP262" s="12"/>
      <c r="AQ262" s="12"/>
      <c r="AR262" s="12"/>
      <c r="AS262" s="12"/>
      <c r="AT262" s="12"/>
      <c r="AU262" s="12"/>
      <c r="AV262" s="12"/>
      <c r="AW262" s="12"/>
      <c r="AX262" s="12"/>
      <c r="AY262" s="12"/>
      <c r="AZ262" s="12"/>
      <c r="BA262" s="12"/>
      <c r="BB262" s="12"/>
      <c r="BC262" s="12"/>
      <c r="BE262" s="12"/>
      <c r="BF262" s="12"/>
      <c r="BG262" s="12"/>
      <c r="BH262" s="12"/>
      <c r="BI262" s="12"/>
      <c r="BJ262" s="12"/>
      <c r="BK262" s="12"/>
    </row>
    <row r="263" spans="33:63" x14ac:dyDescent="0.15">
      <c r="AG263" s="12"/>
      <c r="AH263" s="12"/>
      <c r="AI263" s="12"/>
      <c r="AJ263" s="12"/>
      <c r="AK263" s="12"/>
      <c r="AL263" s="12"/>
      <c r="AM263" s="12"/>
      <c r="AN263" s="12"/>
      <c r="AO263" s="12"/>
      <c r="AP263" s="12"/>
      <c r="AQ263" s="12"/>
      <c r="AR263" s="12"/>
      <c r="AS263" s="12"/>
      <c r="AT263" s="12"/>
      <c r="AU263" s="12"/>
      <c r="AV263" s="12"/>
      <c r="AW263" s="12"/>
      <c r="AX263" s="12"/>
      <c r="AY263" s="12"/>
      <c r="AZ263" s="12"/>
      <c r="BA263" s="12"/>
      <c r="BB263" s="12"/>
      <c r="BC263" s="12"/>
      <c r="BE263" s="12"/>
      <c r="BF263" s="12"/>
      <c r="BG263" s="12"/>
      <c r="BH263" s="12"/>
      <c r="BI263" s="12"/>
      <c r="BJ263" s="12"/>
      <c r="BK263" s="12"/>
    </row>
    <row r="264" spans="33:63" x14ac:dyDescent="0.15">
      <c r="AG264" s="12"/>
      <c r="AH264" s="12"/>
      <c r="AI264" s="12"/>
      <c r="AJ264" s="12"/>
      <c r="AK264" s="12"/>
      <c r="AL264" s="12"/>
      <c r="AM264" s="12"/>
      <c r="AN264" s="12"/>
      <c r="AO264" s="12"/>
      <c r="AP264" s="12"/>
      <c r="AQ264" s="12"/>
      <c r="AR264" s="12"/>
      <c r="AS264" s="12"/>
      <c r="AT264" s="12"/>
      <c r="AU264" s="12"/>
      <c r="AV264" s="12"/>
      <c r="AW264" s="12"/>
      <c r="AX264" s="12"/>
      <c r="AY264" s="12"/>
      <c r="AZ264" s="12"/>
      <c r="BA264" s="12"/>
      <c r="BB264" s="12"/>
      <c r="BC264" s="12"/>
      <c r="BE264" s="12"/>
      <c r="BF264" s="12"/>
      <c r="BG264" s="12"/>
      <c r="BH264" s="12"/>
      <c r="BI264" s="12"/>
      <c r="BJ264" s="12"/>
      <c r="BK264" s="12"/>
    </row>
    <row r="265" spans="33:63" x14ac:dyDescent="0.15">
      <c r="AG265" s="12"/>
      <c r="AH265" s="12"/>
      <c r="AI265" s="12"/>
      <c r="AJ265" s="12"/>
      <c r="AK265" s="12"/>
      <c r="AL265" s="12"/>
      <c r="AM265" s="12"/>
      <c r="AN265" s="12"/>
      <c r="AO265" s="12"/>
      <c r="AP265" s="12"/>
      <c r="AQ265" s="12"/>
      <c r="AR265" s="12"/>
      <c r="AS265" s="12"/>
      <c r="AT265" s="12"/>
      <c r="AU265" s="12"/>
      <c r="AV265" s="12"/>
      <c r="AW265" s="12"/>
      <c r="AX265" s="12"/>
      <c r="AY265" s="12"/>
      <c r="AZ265" s="12"/>
      <c r="BA265" s="12"/>
      <c r="BB265" s="12"/>
      <c r="BC265" s="12"/>
      <c r="BE265" s="12"/>
      <c r="BF265" s="12"/>
      <c r="BG265" s="12"/>
      <c r="BH265" s="12"/>
      <c r="BI265" s="12"/>
      <c r="BJ265" s="12"/>
      <c r="BK265" s="12"/>
    </row>
    <row r="266" spans="33:63" x14ac:dyDescent="0.15">
      <c r="AG266" s="12"/>
      <c r="AH266" s="12"/>
      <c r="AI266" s="12"/>
      <c r="AJ266" s="12"/>
      <c r="AK266" s="12"/>
      <c r="AL266" s="12"/>
      <c r="AM266" s="12"/>
      <c r="AN266" s="12"/>
      <c r="AO266" s="12"/>
      <c r="AP266" s="12"/>
      <c r="AQ266" s="12"/>
      <c r="AR266" s="12"/>
      <c r="AS266" s="12"/>
      <c r="AT266" s="12"/>
      <c r="AU266" s="12"/>
      <c r="AV266" s="12"/>
      <c r="AW266" s="12"/>
      <c r="AX266" s="12"/>
      <c r="AY266" s="12"/>
      <c r="AZ266" s="12"/>
      <c r="BA266" s="12"/>
      <c r="BB266" s="12"/>
      <c r="BC266" s="12"/>
      <c r="BE266" s="12"/>
      <c r="BF266" s="12"/>
      <c r="BG266" s="12"/>
      <c r="BH266" s="12"/>
      <c r="BI266" s="12"/>
      <c r="BJ266" s="12"/>
      <c r="BK266" s="12"/>
    </row>
    <row r="267" spans="33:63" x14ac:dyDescent="0.15">
      <c r="AG267" s="12"/>
      <c r="AH267" s="12"/>
      <c r="AI267" s="12"/>
      <c r="AJ267" s="12"/>
      <c r="AK267" s="12"/>
      <c r="AL267" s="12"/>
      <c r="AM267" s="12"/>
      <c r="AN267" s="12"/>
      <c r="AO267" s="12"/>
      <c r="AP267" s="12"/>
      <c r="AQ267" s="12"/>
      <c r="AR267" s="12"/>
      <c r="AS267" s="12"/>
      <c r="AT267" s="12"/>
      <c r="AU267" s="12"/>
      <c r="AV267" s="12"/>
      <c r="AW267" s="12"/>
      <c r="AX267" s="12"/>
      <c r="AY267" s="12"/>
      <c r="AZ267" s="12"/>
      <c r="BA267" s="12"/>
      <c r="BB267" s="12"/>
      <c r="BC267" s="12"/>
      <c r="BE267" s="12"/>
      <c r="BF267" s="12"/>
      <c r="BG267" s="12"/>
      <c r="BH267" s="12"/>
      <c r="BI267" s="12"/>
      <c r="BJ267" s="12"/>
      <c r="BK267" s="12"/>
    </row>
    <row r="268" spans="33:63" x14ac:dyDescent="0.15">
      <c r="AG268" s="12"/>
      <c r="AH268" s="12"/>
      <c r="AI268" s="12"/>
      <c r="AJ268" s="12"/>
      <c r="AK268" s="12"/>
      <c r="AL268" s="12"/>
      <c r="AM268" s="12"/>
      <c r="AN268" s="12"/>
      <c r="AO268" s="12"/>
      <c r="AP268" s="12"/>
      <c r="AQ268" s="12"/>
      <c r="AR268" s="12"/>
      <c r="AS268" s="12"/>
      <c r="AT268" s="12"/>
      <c r="AU268" s="12"/>
      <c r="AV268" s="12"/>
      <c r="AW268" s="12"/>
      <c r="AX268" s="12"/>
      <c r="AY268" s="12"/>
      <c r="AZ268" s="12"/>
      <c r="BA268" s="12"/>
      <c r="BB268" s="12"/>
      <c r="BC268" s="12"/>
      <c r="BE268" s="12"/>
      <c r="BF268" s="12"/>
      <c r="BG268" s="12"/>
      <c r="BH268" s="12"/>
      <c r="BI268" s="12"/>
      <c r="BJ268" s="12"/>
      <c r="BK268" s="12"/>
    </row>
    <row r="269" spans="33:63" x14ac:dyDescent="0.15">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E269" s="12"/>
      <c r="BF269" s="12"/>
      <c r="BG269" s="12"/>
      <c r="BH269" s="12"/>
      <c r="BI269" s="12"/>
      <c r="BJ269" s="12"/>
      <c r="BK269" s="12"/>
    </row>
    <row r="270" spans="33:63" x14ac:dyDescent="0.15">
      <c r="AG270" s="12"/>
      <c r="AH270" s="12"/>
      <c r="AI270" s="12"/>
      <c r="AJ270" s="12"/>
      <c r="AK270" s="12"/>
      <c r="AL270" s="12"/>
      <c r="AM270" s="12"/>
      <c r="AN270" s="12"/>
      <c r="AO270" s="12"/>
      <c r="AP270" s="12"/>
      <c r="AQ270" s="12"/>
      <c r="AR270" s="12"/>
      <c r="AS270" s="12"/>
      <c r="AT270" s="12"/>
      <c r="AU270" s="12"/>
      <c r="AV270" s="12"/>
      <c r="AW270" s="12"/>
      <c r="AX270" s="12"/>
      <c r="AY270" s="12"/>
      <c r="AZ270" s="12"/>
      <c r="BA270" s="12"/>
      <c r="BB270" s="12"/>
      <c r="BC270" s="12"/>
      <c r="BE270" s="12"/>
      <c r="BF270" s="12"/>
      <c r="BG270" s="12"/>
      <c r="BH270" s="12"/>
      <c r="BI270" s="12"/>
      <c r="BJ270" s="12"/>
      <c r="BK270" s="12"/>
    </row>
    <row r="271" spans="33:63" x14ac:dyDescent="0.15">
      <c r="AG271" s="12"/>
      <c r="AH271" s="12"/>
      <c r="AI271" s="12"/>
      <c r="AJ271" s="12"/>
      <c r="AK271" s="12"/>
      <c r="AL271" s="12"/>
      <c r="AM271" s="12"/>
      <c r="AN271" s="12"/>
      <c r="AO271" s="12"/>
      <c r="AP271" s="12"/>
      <c r="AQ271" s="12"/>
      <c r="AR271" s="12"/>
      <c r="AS271" s="12"/>
      <c r="AT271" s="12"/>
      <c r="AU271" s="12"/>
      <c r="AV271" s="12"/>
      <c r="AW271" s="12"/>
      <c r="AX271" s="12"/>
      <c r="AY271" s="12"/>
      <c r="AZ271" s="12"/>
      <c r="BA271" s="12"/>
      <c r="BB271" s="12"/>
      <c r="BC271" s="12"/>
      <c r="BE271" s="12"/>
      <c r="BF271" s="12"/>
      <c r="BG271" s="12"/>
      <c r="BH271" s="12"/>
      <c r="BI271" s="12"/>
      <c r="BJ271" s="12"/>
      <c r="BK271" s="12"/>
    </row>
    <row r="272" spans="33:63" x14ac:dyDescent="0.15">
      <c r="AG272" s="12"/>
      <c r="AH272" s="12"/>
      <c r="AI272" s="12"/>
      <c r="AJ272" s="12"/>
      <c r="AK272" s="12"/>
      <c r="AL272" s="12"/>
      <c r="AM272" s="12"/>
      <c r="AN272" s="12"/>
      <c r="AO272" s="12"/>
      <c r="AP272" s="12"/>
      <c r="AQ272" s="12"/>
      <c r="AR272" s="12"/>
      <c r="AS272" s="12"/>
      <c r="AT272" s="12"/>
      <c r="AU272" s="12"/>
      <c r="AV272" s="12"/>
      <c r="AW272" s="12"/>
      <c r="AX272" s="12"/>
      <c r="AY272" s="12"/>
      <c r="AZ272" s="12"/>
      <c r="BA272" s="12"/>
      <c r="BB272" s="12"/>
      <c r="BC272" s="12"/>
      <c r="BE272" s="12"/>
      <c r="BF272" s="12"/>
      <c r="BG272" s="12"/>
      <c r="BH272" s="12"/>
      <c r="BI272" s="12"/>
      <c r="BJ272" s="12"/>
      <c r="BK272" s="12"/>
    </row>
    <row r="273" spans="33:63" x14ac:dyDescent="0.15">
      <c r="AG273" s="12"/>
      <c r="AH273" s="12"/>
      <c r="AI273" s="12"/>
      <c r="AJ273" s="12"/>
      <c r="AK273" s="12"/>
      <c r="AL273" s="12"/>
      <c r="AM273" s="12"/>
      <c r="AN273" s="12"/>
      <c r="AO273" s="12"/>
      <c r="AP273" s="12"/>
      <c r="AQ273" s="12"/>
      <c r="AR273" s="12"/>
      <c r="AS273" s="12"/>
      <c r="AT273" s="12"/>
      <c r="AU273" s="12"/>
      <c r="AV273" s="12"/>
      <c r="AW273" s="12"/>
      <c r="AX273" s="12"/>
      <c r="AY273" s="12"/>
      <c r="AZ273" s="12"/>
      <c r="BA273" s="12"/>
      <c r="BB273" s="12"/>
      <c r="BC273" s="12"/>
      <c r="BE273" s="12"/>
      <c r="BF273" s="12"/>
      <c r="BG273" s="12"/>
      <c r="BH273" s="12"/>
      <c r="BI273" s="12"/>
      <c r="BJ273" s="12"/>
      <c r="BK273" s="12"/>
    </row>
    <row r="274" spans="33:63" x14ac:dyDescent="0.15">
      <c r="AG274" s="12"/>
      <c r="AH274" s="12"/>
      <c r="AI274" s="12"/>
      <c r="AJ274" s="12"/>
      <c r="AK274" s="12"/>
      <c r="AL274" s="12"/>
      <c r="AM274" s="12"/>
      <c r="AN274" s="12"/>
      <c r="AO274" s="12"/>
      <c r="AP274" s="12"/>
      <c r="AQ274" s="12"/>
      <c r="AR274" s="12"/>
      <c r="AS274" s="12"/>
      <c r="AT274" s="12"/>
      <c r="AU274" s="12"/>
      <c r="AV274" s="12"/>
      <c r="AW274" s="12"/>
      <c r="AX274" s="12"/>
      <c r="AY274" s="12"/>
      <c r="AZ274" s="12"/>
      <c r="BA274" s="12"/>
      <c r="BB274" s="12"/>
      <c r="BC274" s="12"/>
      <c r="BE274" s="12"/>
      <c r="BF274" s="12"/>
      <c r="BG274" s="12"/>
      <c r="BH274" s="12"/>
      <c r="BI274" s="12"/>
      <c r="BJ274" s="12"/>
      <c r="BK274" s="12"/>
    </row>
    <row r="275" spans="33:63" x14ac:dyDescent="0.15">
      <c r="AG275" s="12"/>
      <c r="AH275" s="12"/>
      <c r="AI275" s="12"/>
      <c r="AJ275" s="12"/>
      <c r="AK275" s="12"/>
      <c r="AL275" s="12"/>
      <c r="AM275" s="12"/>
      <c r="AN275" s="12"/>
      <c r="AO275" s="12"/>
      <c r="AP275" s="12"/>
      <c r="AQ275" s="12"/>
      <c r="AR275" s="12"/>
      <c r="AS275" s="12"/>
      <c r="AT275" s="12"/>
      <c r="AU275" s="12"/>
      <c r="AV275" s="12"/>
      <c r="AW275" s="12"/>
      <c r="AX275" s="12"/>
      <c r="AY275" s="12"/>
      <c r="AZ275" s="12"/>
      <c r="BA275" s="12"/>
      <c r="BB275" s="12"/>
      <c r="BC275" s="12"/>
      <c r="BE275" s="12"/>
      <c r="BF275" s="12"/>
      <c r="BG275" s="12"/>
      <c r="BH275" s="12"/>
      <c r="BI275" s="12"/>
      <c r="BJ275" s="12"/>
      <c r="BK275" s="12"/>
    </row>
    <row r="276" spans="33:63" x14ac:dyDescent="0.15">
      <c r="AG276" s="12"/>
      <c r="AH276" s="12"/>
      <c r="AI276" s="12"/>
      <c r="AJ276" s="12"/>
      <c r="AK276" s="12"/>
      <c r="AL276" s="12"/>
      <c r="AM276" s="12"/>
      <c r="AN276" s="12"/>
      <c r="AO276" s="12"/>
      <c r="AP276" s="12"/>
      <c r="AQ276" s="12"/>
      <c r="AR276" s="12"/>
      <c r="AS276" s="12"/>
      <c r="AT276" s="12"/>
      <c r="AU276" s="12"/>
      <c r="AV276" s="12"/>
      <c r="AW276" s="12"/>
      <c r="AX276" s="12"/>
      <c r="AY276" s="12"/>
      <c r="AZ276" s="12"/>
      <c r="BA276" s="12"/>
      <c r="BB276" s="12"/>
      <c r="BC276" s="12"/>
      <c r="BE276" s="12"/>
      <c r="BF276" s="12"/>
      <c r="BG276" s="12"/>
      <c r="BH276" s="12"/>
      <c r="BI276" s="12"/>
      <c r="BJ276" s="12"/>
      <c r="BK276" s="12"/>
    </row>
    <row r="277" spans="33:63" x14ac:dyDescent="0.15">
      <c r="AG277" s="12"/>
      <c r="AH277" s="12"/>
      <c r="AI277" s="12"/>
      <c r="AJ277" s="12"/>
      <c r="AK277" s="12"/>
      <c r="AL277" s="12"/>
      <c r="AM277" s="12"/>
      <c r="AN277" s="12"/>
      <c r="AO277" s="12"/>
      <c r="AP277" s="12"/>
      <c r="AQ277" s="12"/>
      <c r="AR277" s="12"/>
      <c r="AS277" s="12"/>
      <c r="AT277" s="12"/>
      <c r="AU277" s="12"/>
      <c r="AV277" s="12"/>
      <c r="AW277" s="12"/>
      <c r="AX277" s="12"/>
      <c r="AY277" s="12"/>
      <c r="AZ277" s="12"/>
      <c r="BA277" s="12"/>
      <c r="BB277" s="12"/>
      <c r="BC277" s="12"/>
      <c r="BE277" s="12"/>
      <c r="BF277" s="12"/>
      <c r="BG277" s="12"/>
      <c r="BH277" s="12"/>
      <c r="BI277" s="12"/>
      <c r="BJ277" s="12"/>
      <c r="BK277" s="12"/>
    </row>
    <row r="278" spans="33:63" x14ac:dyDescent="0.15">
      <c r="AG278" s="12"/>
      <c r="AH278" s="12"/>
      <c r="AI278" s="12"/>
      <c r="AJ278" s="12"/>
      <c r="AK278" s="12"/>
      <c r="AL278" s="12"/>
      <c r="AM278" s="12"/>
      <c r="AN278" s="12"/>
      <c r="AO278" s="12"/>
      <c r="AP278" s="12"/>
      <c r="AQ278" s="12"/>
      <c r="AR278" s="12"/>
      <c r="AS278" s="12"/>
      <c r="AT278" s="12"/>
      <c r="AU278" s="12"/>
      <c r="AV278" s="12"/>
      <c r="AW278" s="12"/>
      <c r="AX278" s="12"/>
      <c r="AY278" s="12"/>
      <c r="AZ278" s="12"/>
      <c r="BA278" s="12"/>
      <c r="BB278" s="12"/>
      <c r="BC278" s="12"/>
      <c r="BE278" s="12"/>
      <c r="BF278" s="12"/>
      <c r="BG278" s="12"/>
      <c r="BH278" s="12"/>
      <c r="BI278" s="12"/>
      <c r="BJ278" s="12"/>
      <c r="BK278" s="12"/>
    </row>
    <row r="279" spans="33:63" x14ac:dyDescent="0.15">
      <c r="AG279" s="12"/>
      <c r="AH279" s="12"/>
      <c r="AI279" s="12"/>
      <c r="AJ279" s="12"/>
      <c r="AK279" s="12"/>
      <c r="AL279" s="12"/>
      <c r="AM279" s="12"/>
      <c r="AN279" s="12"/>
      <c r="AO279" s="12"/>
      <c r="AP279" s="12"/>
      <c r="AQ279" s="12"/>
      <c r="AR279" s="12"/>
      <c r="AS279" s="12"/>
      <c r="AT279" s="12"/>
      <c r="AU279" s="12"/>
      <c r="AV279" s="12"/>
      <c r="AW279" s="12"/>
      <c r="AX279" s="12"/>
      <c r="AY279" s="12"/>
      <c r="AZ279" s="12"/>
      <c r="BA279" s="12"/>
      <c r="BB279" s="12"/>
      <c r="BC279" s="12"/>
      <c r="BE279" s="12"/>
      <c r="BF279" s="12"/>
      <c r="BG279" s="12"/>
      <c r="BH279" s="12"/>
      <c r="BI279" s="12"/>
      <c r="BJ279" s="12"/>
      <c r="BK279" s="12"/>
    </row>
    <row r="280" spans="33:63" x14ac:dyDescent="0.15">
      <c r="AG280" s="12"/>
      <c r="AH280" s="12"/>
      <c r="AI280" s="12"/>
      <c r="AJ280" s="12"/>
      <c r="AK280" s="12"/>
      <c r="AL280" s="12"/>
      <c r="AM280" s="12"/>
      <c r="AN280" s="12"/>
      <c r="AO280" s="12"/>
      <c r="AP280" s="12"/>
      <c r="AQ280" s="12"/>
      <c r="AR280" s="12"/>
      <c r="AS280" s="12"/>
      <c r="AT280" s="12"/>
      <c r="AU280" s="12"/>
      <c r="AV280" s="12"/>
      <c r="AW280" s="12"/>
      <c r="AX280" s="12"/>
      <c r="AY280" s="12"/>
      <c r="AZ280" s="12"/>
      <c r="BA280" s="12"/>
      <c r="BB280" s="12"/>
      <c r="BC280" s="12"/>
      <c r="BE280" s="12"/>
      <c r="BF280" s="12"/>
      <c r="BG280" s="12"/>
      <c r="BH280" s="12"/>
      <c r="BI280" s="12"/>
      <c r="BJ280" s="12"/>
      <c r="BK280" s="12"/>
    </row>
    <row r="281" spans="33:63" x14ac:dyDescent="0.15">
      <c r="AG281" s="12"/>
      <c r="AH281" s="12"/>
      <c r="AI281" s="12"/>
      <c r="AJ281" s="12"/>
      <c r="AK281" s="12"/>
      <c r="AL281" s="12"/>
      <c r="AM281" s="12"/>
      <c r="AN281" s="12"/>
      <c r="AO281" s="12"/>
      <c r="AP281" s="12"/>
      <c r="AQ281" s="12"/>
      <c r="AR281" s="12"/>
      <c r="AS281" s="12"/>
      <c r="AT281" s="12"/>
      <c r="AU281" s="12"/>
      <c r="AV281" s="12"/>
      <c r="AW281" s="12"/>
      <c r="AX281" s="12"/>
      <c r="AY281" s="12"/>
      <c r="AZ281" s="12"/>
      <c r="BA281" s="12"/>
      <c r="BB281" s="12"/>
      <c r="BC281" s="12"/>
      <c r="BE281" s="12"/>
      <c r="BF281" s="12"/>
      <c r="BG281" s="12"/>
      <c r="BH281" s="12"/>
      <c r="BI281" s="12"/>
      <c r="BJ281" s="12"/>
      <c r="BK281" s="12"/>
    </row>
    <row r="282" spans="33:63" x14ac:dyDescent="0.15">
      <c r="AG282" s="12"/>
      <c r="AH282" s="12"/>
      <c r="AI282" s="12"/>
      <c r="AJ282" s="12"/>
      <c r="AK282" s="12"/>
      <c r="AL282" s="12"/>
      <c r="AM282" s="12"/>
      <c r="AN282" s="12"/>
      <c r="AO282" s="12"/>
      <c r="AP282" s="12"/>
      <c r="AQ282" s="12"/>
      <c r="AR282" s="12"/>
      <c r="AS282" s="12"/>
      <c r="AT282" s="12"/>
      <c r="AU282" s="12"/>
      <c r="AV282" s="12"/>
      <c r="AW282" s="12"/>
      <c r="AX282" s="12"/>
      <c r="AY282" s="12"/>
      <c r="AZ282" s="12"/>
      <c r="BA282" s="12"/>
      <c r="BB282" s="12"/>
      <c r="BC282" s="12"/>
      <c r="BE282" s="12"/>
      <c r="BF282" s="12"/>
      <c r="BG282" s="12"/>
      <c r="BH282" s="12"/>
      <c r="BI282" s="12"/>
      <c r="BJ282" s="12"/>
      <c r="BK282" s="12"/>
    </row>
    <row r="283" spans="33:63" x14ac:dyDescent="0.15">
      <c r="AG283" s="12"/>
      <c r="AH283" s="12"/>
      <c r="AI283" s="12"/>
      <c r="AJ283" s="12"/>
      <c r="AK283" s="12"/>
      <c r="AL283" s="12"/>
      <c r="AM283" s="12"/>
      <c r="AN283" s="12"/>
      <c r="AO283" s="12"/>
      <c r="AP283" s="12"/>
      <c r="AQ283" s="12"/>
      <c r="AR283" s="12"/>
      <c r="AS283" s="12"/>
      <c r="AT283" s="12"/>
      <c r="AU283" s="12"/>
      <c r="AV283" s="12"/>
      <c r="AW283" s="12"/>
      <c r="AX283" s="12"/>
      <c r="AY283" s="12"/>
      <c r="AZ283" s="12"/>
      <c r="BA283" s="12"/>
      <c r="BB283" s="12"/>
      <c r="BC283" s="12"/>
      <c r="BE283" s="12"/>
      <c r="BF283" s="12"/>
      <c r="BG283" s="12"/>
      <c r="BH283" s="12"/>
      <c r="BI283" s="12"/>
      <c r="BJ283" s="12"/>
      <c r="BK283" s="12"/>
    </row>
    <row r="284" spans="33:63" x14ac:dyDescent="0.15">
      <c r="AG284" s="12"/>
      <c r="AH284" s="12"/>
      <c r="AI284" s="12"/>
      <c r="AJ284" s="12"/>
      <c r="AK284" s="12"/>
      <c r="AL284" s="12"/>
      <c r="AM284" s="12"/>
      <c r="AN284" s="12"/>
      <c r="AO284" s="12"/>
      <c r="AP284" s="12"/>
      <c r="AQ284" s="12"/>
      <c r="AR284" s="12"/>
      <c r="AS284" s="12"/>
      <c r="AT284" s="12"/>
      <c r="AU284" s="12"/>
      <c r="AV284" s="12"/>
      <c r="AW284" s="12"/>
      <c r="AX284" s="12"/>
      <c r="AY284" s="12"/>
      <c r="AZ284" s="12"/>
      <c r="BA284" s="12"/>
      <c r="BB284" s="12"/>
      <c r="BC284" s="12"/>
      <c r="BE284" s="12"/>
      <c r="BF284" s="12"/>
      <c r="BG284" s="12"/>
      <c r="BH284" s="12"/>
      <c r="BI284" s="12"/>
      <c r="BJ284" s="12"/>
      <c r="BK284" s="12"/>
    </row>
    <row r="285" spans="33:63" x14ac:dyDescent="0.15">
      <c r="AG285" s="12"/>
      <c r="AH285" s="12"/>
      <c r="AI285" s="12"/>
      <c r="AJ285" s="12"/>
      <c r="AK285" s="12"/>
      <c r="AL285" s="12"/>
      <c r="AM285" s="12"/>
      <c r="AN285" s="12"/>
      <c r="AO285" s="12"/>
      <c r="AP285" s="12"/>
      <c r="AQ285" s="12"/>
      <c r="AR285" s="12"/>
      <c r="AS285" s="12"/>
      <c r="AT285" s="12"/>
      <c r="AU285" s="12"/>
      <c r="AV285" s="12"/>
      <c r="AW285" s="12"/>
      <c r="AX285" s="12"/>
      <c r="AY285" s="12"/>
      <c r="AZ285" s="12"/>
      <c r="BA285" s="12"/>
      <c r="BB285" s="12"/>
      <c r="BC285" s="12"/>
      <c r="BE285" s="12"/>
      <c r="BF285" s="12"/>
      <c r="BG285" s="12"/>
      <c r="BH285" s="12"/>
      <c r="BI285" s="12"/>
      <c r="BJ285" s="12"/>
      <c r="BK285" s="12"/>
    </row>
    <row r="286" spans="33:63" x14ac:dyDescent="0.15">
      <c r="AG286" s="12"/>
      <c r="AH286" s="12"/>
      <c r="AI286" s="12"/>
      <c r="AJ286" s="12"/>
      <c r="AK286" s="12"/>
      <c r="AL286" s="12"/>
      <c r="AM286" s="12"/>
      <c r="AN286" s="12"/>
      <c r="AO286" s="12"/>
      <c r="AP286" s="12"/>
      <c r="AQ286" s="12"/>
      <c r="AR286" s="12"/>
      <c r="AS286" s="12"/>
      <c r="AT286" s="12"/>
      <c r="AU286" s="12"/>
      <c r="AV286" s="12"/>
      <c r="AW286" s="12"/>
      <c r="AX286" s="12"/>
      <c r="AY286" s="12"/>
      <c r="AZ286" s="12"/>
      <c r="BA286" s="12"/>
      <c r="BB286" s="12"/>
      <c r="BC286" s="12"/>
      <c r="BE286" s="12"/>
      <c r="BF286" s="12"/>
      <c r="BG286" s="12"/>
      <c r="BH286" s="12"/>
      <c r="BI286" s="12"/>
      <c r="BJ286" s="12"/>
      <c r="BK286" s="12"/>
    </row>
    <row r="287" spans="33:63" x14ac:dyDescent="0.15">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E287" s="12"/>
      <c r="BF287" s="12"/>
      <c r="BG287" s="12"/>
      <c r="BH287" s="12"/>
      <c r="BI287" s="12"/>
      <c r="BJ287" s="12"/>
      <c r="BK287" s="12"/>
    </row>
    <row r="288" spans="33:63" x14ac:dyDescent="0.15">
      <c r="AG288" s="12"/>
      <c r="AH288" s="12"/>
      <c r="AI288" s="12"/>
      <c r="AJ288" s="12"/>
      <c r="AK288" s="12"/>
      <c r="AL288" s="12"/>
      <c r="AM288" s="12"/>
      <c r="AN288" s="12"/>
      <c r="AO288" s="12"/>
      <c r="AP288" s="12"/>
      <c r="AQ288" s="12"/>
      <c r="AR288" s="12"/>
      <c r="AS288" s="12"/>
      <c r="AT288" s="12"/>
      <c r="AU288" s="12"/>
      <c r="AV288" s="12"/>
      <c r="AW288" s="12"/>
      <c r="AX288" s="12"/>
      <c r="AY288" s="12"/>
      <c r="AZ288" s="12"/>
      <c r="BA288" s="12"/>
      <c r="BB288" s="12"/>
      <c r="BC288" s="12"/>
      <c r="BE288" s="12"/>
      <c r="BF288" s="12"/>
      <c r="BG288" s="12"/>
      <c r="BH288" s="12"/>
      <c r="BI288" s="12"/>
      <c r="BJ288" s="12"/>
      <c r="BK288" s="12"/>
    </row>
    <row r="289" spans="33:63" x14ac:dyDescent="0.15">
      <c r="AG289" s="12"/>
      <c r="AH289" s="12"/>
      <c r="AI289" s="12"/>
      <c r="AJ289" s="12"/>
      <c r="AK289" s="12"/>
      <c r="AL289" s="12"/>
      <c r="AM289" s="12"/>
      <c r="AN289" s="12"/>
      <c r="AO289" s="12"/>
      <c r="AP289" s="12"/>
      <c r="AQ289" s="12"/>
      <c r="AR289" s="12"/>
      <c r="AS289" s="12"/>
      <c r="AT289" s="12"/>
      <c r="AU289" s="12"/>
      <c r="AV289" s="12"/>
      <c r="AW289" s="12"/>
      <c r="AX289" s="12"/>
      <c r="AY289" s="12"/>
      <c r="AZ289" s="12"/>
      <c r="BA289" s="12"/>
      <c r="BB289" s="12"/>
      <c r="BC289" s="12"/>
      <c r="BE289" s="12"/>
      <c r="BF289" s="12"/>
      <c r="BG289" s="12"/>
      <c r="BH289" s="12"/>
      <c r="BI289" s="12"/>
      <c r="BJ289" s="12"/>
      <c r="BK289" s="12"/>
    </row>
    <row r="290" spans="33:63" x14ac:dyDescent="0.15">
      <c r="AG290" s="12"/>
      <c r="AH290" s="12"/>
      <c r="AI290" s="12"/>
      <c r="AJ290" s="12"/>
      <c r="AK290" s="12"/>
      <c r="AL290" s="12"/>
      <c r="AM290" s="12"/>
      <c r="AN290" s="12"/>
      <c r="AO290" s="12"/>
      <c r="AP290" s="12"/>
      <c r="AQ290" s="12"/>
      <c r="AR290" s="12"/>
      <c r="AS290" s="12"/>
      <c r="AT290" s="12"/>
      <c r="AU290" s="12"/>
      <c r="AV290" s="12"/>
      <c r="AW290" s="12"/>
      <c r="AX290" s="12"/>
      <c r="AY290" s="12"/>
      <c r="AZ290" s="12"/>
      <c r="BA290" s="12"/>
      <c r="BB290" s="12"/>
      <c r="BC290" s="12"/>
      <c r="BE290" s="12"/>
      <c r="BF290" s="12"/>
      <c r="BG290" s="12"/>
      <c r="BH290" s="12"/>
      <c r="BI290" s="12"/>
      <c r="BJ290" s="12"/>
      <c r="BK290" s="12"/>
    </row>
    <row r="291" spans="33:63" x14ac:dyDescent="0.15">
      <c r="AG291" s="12"/>
      <c r="AH291" s="12"/>
      <c r="AI291" s="12"/>
      <c r="AJ291" s="12"/>
      <c r="AK291" s="12"/>
      <c r="AL291" s="12"/>
      <c r="AM291" s="12"/>
      <c r="AN291" s="12"/>
      <c r="AO291" s="12"/>
      <c r="AP291" s="12"/>
      <c r="AQ291" s="12"/>
      <c r="AR291" s="12"/>
      <c r="AS291" s="12"/>
      <c r="AT291" s="12"/>
      <c r="AU291" s="12"/>
      <c r="AV291" s="12"/>
      <c r="AW291" s="12"/>
      <c r="AX291" s="12"/>
      <c r="AY291" s="12"/>
      <c r="AZ291" s="12"/>
      <c r="BA291" s="12"/>
      <c r="BB291" s="12"/>
      <c r="BC291" s="12"/>
      <c r="BE291" s="12"/>
      <c r="BF291" s="12"/>
      <c r="BG291" s="12"/>
      <c r="BH291" s="12"/>
      <c r="BI291" s="12"/>
      <c r="BJ291" s="12"/>
      <c r="BK291" s="12"/>
    </row>
    <row r="292" spans="33:63" x14ac:dyDescent="0.15">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E292" s="12"/>
      <c r="BF292" s="12"/>
      <c r="BG292" s="12"/>
      <c r="BH292" s="12"/>
      <c r="BI292" s="12"/>
      <c r="BJ292" s="12"/>
      <c r="BK292" s="12"/>
    </row>
    <row r="293" spans="33:63" x14ac:dyDescent="0.15">
      <c r="AG293" s="12"/>
      <c r="AH293" s="12"/>
      <c r="AI293" s="12"/>
      <c r="AJ293" s="12"/>
      <c r="AK293" s="12"/>
      <c r="AL293" s="12"/>
      <c r="AM293" s="12"/>
      <c r="AN293" s="12"/>
      <c r="AO293" s="12"/>
      <c r="AP293" s="12"/>
      <c r="AQ293" s="12"/>
      <c r="AR293" s="12"/>
      <c r="AS293" s="12"/>
      <c r="AT293" s="12"/>
      <c r="AU293" s="12"/>
      <c r="AV293" s="12"/>
      <c r="AW293" s="12"/>
      <c r="AX293" s="12"/>
      <c r="AY293" s="12"/>
      <c r="AZ293" s="12"/>
      <c r="BA293" s="12"/>
      <c r="BB293" s="12"/>
      <c r="BC293" s="12"/>
      <c r="BE293" s="12"/>
      <c r="BF293" s="12"/>
      <c r="BG293" s="12"/>
      <c r="BH293" s="12"/>
      <c r="BI293" s="12"/>
      <c r="BJ293" s="12"/>
      <c r="BK293" s="12"/>
    </row>
    <row r="294" spans="33:63" x14ac:dyDescent="0.15">
      <c r="AG294" s="12"/>
      <c r="AH294" s="12"/>
      <c r="AI294" s="12"/>
      <c r="AJ294" s="12"/>
      <c r="AK294" s="12"/>
      <c r="AL294" s="12"/>
      <c r="AM294" s="12"/>
      <c r="AN294" s="12"/>
      <c r="AO294" s="12"/>
      <c r="AP294" s="12"/>
      <c r="AQ294" s="12"/>
      <c r="AR294" s="12"/>
      <c r="AS294" s="12"/>
      <c r="AT294" s="12"/>
      <c r="AU294" s="12"/>
      <c r="AV294" s="12"/>
      <c r="AW294" s="12"/>
      <c r="AX294" s="12"/>
      <c r="AY294" s="12"/>
      <c r="AZ294" s="12"/>
      <c r="BA294" s="12"/>
      <c r="BB294" s="12"/>
      <c r="BC294" s="12"/>
      <c r="BE294" s="12"/>
      <c r="BF294" s="12"/>
      <c r="BG294" s="12"/>
      <c r="BH294" s="12"/>
      <c r="BI294" s="12"/>
      <c r="BJ294" s="12"/>
      <c r="BK294" s="12"/>
    </row>
    <row r="295" spans="33:63" x14ac:dyDescent="0.15">
      <c r="AG295" s="12"/>
      <c r="AH295" s="12"/>
      <c r="AI295" s="12"/>
      <c r="AJ295" s="12"/>
      <c r="AK295" s="12"/>
      <c r="AL295" s="12"/>
      <c r="AM295" s="12"/>
      <c r="AN295" s="12"/>
      <c r="AO295" s="12"/>
      <c r="AP295" s="12"/>
      <c r="AQ295" s="12"/>
      <c r="AR295" s="12"/>
      <c r="AS295" s="12"/>
      <c r="AT295" s="12"/>
      <c r="AU295" s="12"/>
      <c r="AV295" s="12"/>
      <c r="AW295" s="12"/>
      <c r="AX295" s="12"/>
      <c r="AY295" s="12"/>
      <c r="AZ295" s="12"/>
      <c r="BA295" s="12"/>
      <c r="BB295" s="12"/>
      <c r="BC295" s="12"/>
      <c r="BE295" s="12"/>
      <c r="BF295" s="12"/>
      <c r="BG295" s="12"/>
      <c r="BH295" s="12"/>
      <c r="BI295" s="12"/>
      <c r="BJ295" s="12"/>
      <c r="BK295" s="12"/>
    </row>
    <row r="296" spans="33:63" x14ac:dyDescent="0.15">
      <c r="AG296" s="12"/>
      <c r="AH296" s="12"/>
      <c r="AI296" s="12"/>
      <c r="AJ296" s="12"/>
      <c r="AK296" s="12"/>
      <c r="AL296" s="12"/>
      <c r="AM296" s="12"/>
      <c r="AN296" s="12"/>
      <c r="AO296" s="12"/>
      <c r="AP296" s="12"/>
      <c r="AQ296" s="12"/>
      <c r="AR296" s="12"/>
      <c r="AS296" s="12"/>
      <c r="AT296" s="12"/>
      <c r="AU296" s="12"/>
      <c r="AV296" s="12"/>
      <c r="AW296" s="12"/>
      <c r="AX296" s="12"/>
      <c r="AY296" s="12"/>
      <c r="AZ296" s="12"/>
      <c r="BA296" s="12"/>
      <c r="BB296" s="12"/>
      <c r="BC296" s="12"/>
      <c r="BE296" s="12"/>
      <c r="BF296" s="12"/>
      <c r="BG296" s="12"/>
      <c r="BH296" s="12"/>
      <c r="BI296" s="12"/>
      <c r="BJ296" s="12"/>
      <c r="BK296" s="12"/>
    </row>
    <row r="297" spans="33:63" x14ac:dyDescent="0.15">
      <c r="AG297" s="12"/>
      <c r="AH297" s="12"/>
      <c r="AI297" s="12"/>
      <c r="AJ297" s="12"/>
      <c r="AK297" s="12"/>
      <c r="AL297" s="12"/>
      <c r="AM297" s="12"/>
      <c r="AN297" s="12"/>
      <c r="AO297" s="12"/>
      <c r="AP297" s="12"/>
      <c r="AQ297" s="12"/>
      <c r="AR297" s="12"/>
      <c r="AS297" s="12"/>
      <c r="AT297" s="12"/>
      <c r="AU297" s="12"/>
      <c r="AV297" s="12"/>
      <c r="AW297" s="12"/>
      <c r="AX297" s="12"/>
      <c r="AY297" s="12"/>
      <c r="AZ297" s="12"/>
      <c r="BA297" s="12"/>
      <c r="BB297" s="12"/>
      <c r="BC297" s="12"/>
      <c r="BE297" s="12"/>
      <c r="BF297" s="12"/>
      <c r="BG297" s="12"/>
      <c r="BH297" s="12"/>
      <c r="BI297" s="12"/>
      <c r="BJ297" s="12"/>
      <c r="BK297" s="12"/>
    </row>
    <row r="298" spans="33:63" x14ac:dyDescent="0.15">
      <c r="AG298" s="12"/>
      <c r="AH298" s="12"/>
      <c r="AI298" s="12"/>
      <c r="AJ298" s="12"/>
      <c r="AK298" s="12"/>
      <c r="AL298" s="12"/>
      <c r="AM298" s="12"/>
      <c r="AN298" s="12"/>
      <c r="AO298" s="12"/>
      <c r="AP298" s="12"/>
      <c r="AQ298" s="12"/>
      <c r="AR298" s="12"/>
      <c r="AS298" s="12"/>
      <c r="AT298" s="12"/>
      <c r="AU298" s="12"/>
      <c r="AV298" s="12"/>
      <c r="AW298" s="12"/>
      <c r="AX298" s="12"/>
      <c r="AY298" s="12"/>
      <c r="AZ298" s="12"/>
      <c r="BA298" s="12"/>
      <c r="BB298" s="12"/>
      <c r="BC298" s="12"/>
      <c r="BE298" s="12"/>
      <c r="BF298" s="12"/>
      <c r="BG298" s="12"/>
      <c r="BH298" s="12"/>
      <c r="BI298" s="12"/>
      <c r="BJ298" s="12"/>
      <c r="BK298" s="12"/>
    </row>
    <row r="299" spans="33:63" x14ac:dyDescent="0.15">
      <c r="AG299" s="12"/>
      <c r="AH299" s="12"/>
      <c r="AI299" s="12"/>
      <c r="AJ299" s="12"/>
      <c r="AK299" s="12"/>
      <c r="AL299" s="12"/>
      <c r="AM299" s="12"/>
      <c r="AN299" s="12"/>
      <c r="AO299" s="12"/>
      <c r="AP299" s="12"/>
      <c r="AQ299" s="12"/>
      <c r="AR299" s="12"/>
      <c r="AS299" s="12"/>
      <c r="AT299" s="12"/>
      <c r="AU299" s="12"/>
      <c r="AV299" s="12"/>
      <c r="AW299" s="12"/>
      <c r="AX299" s="12"/>
      <c r="AY299" s="12"/>
      <c r="AZ299" s="12"/>
      <c r="BA299" s="12"/>
      <c r="BB299" s="12"/>
      <c r="BC299" s="12"/>
      <c r="BE299" s="12"/>
      <c r="BF299" s="12"/>
      <c r="BG299" s="12"/>
      <c r="BH299" s="12"/>
      <c r="BI299" s="12"/>
      <c r="BJ299" s="12"/>
      <c r="BK299" s="12"/>
    </row>
    <row r="300" spans="33:63" x14ac:dyDescent="0.15">
      <c r="AG300" s="12"/>
      <c r="AH300" s="12"/>
      <c r="AI300" s="12"/>
      <c r="AJ300" s="12"/>
      <c r="AK300" s="12"/>
      <c r="AL300" s="12"/>
      <c r="AM300" s="12"/>
      <c r="AN300" s="12"/>
      <c r="AO300" s="12"/>
      <c r="AP300" s="12"/>
      <c r="AQ300" s="12"/>
      <c r="AR300" s="12"/>
      <c r="AS300" s="12"/>
      <c r="AT300" s="12"/>
      <c r="AU300" s="12"/>
      <c r="AV300" s="12"/>
      <c r="AW300" s="12"/>
      <c r="AX300" s="12"/>
      <c r="AY300" s="12"/>
      <c r="AZ300" s="12"/>
      <c r="BA300" s="12"/>
      <c r="BB300" s="12"/>
      <c r="BC300" s="12"/>
      <c r="BE300" s="12"/>
      <c r="BF300" s="12"/>
      <c r="BG300" s="12"/>
      <c r="BH300" s="12"/>
      <c r="BI300" s="12"/>
      <c r="BJ300" s="12"/>
      <c r="BK300" s="12"/>
    </row>
    <row r="301" spans="33:63" x14ac:dyDescent="0.15">
      <c r="AG301" s="12"/>
      <c r="AH301" s="12"/>
      <c r="AI301" s="12"/>
      <c r="AJ301" s="12"/>
      <c r="AK301" s="12"/>
      <c r="AL301" s="12"/>
      <c r="AM301" s="12"/>
      <c r="AN301" s="12"/>
      <c r="AO301" s="12"/>
      <c r="AP301" s="12"/>
      <c r="AQ301" s="12"/>
      <c r="AR301" s="12"/>
      <c r="AS301" s="12"/>
      <c r="AT301" s="12"/>
      <c r="AU301" s="12"/>
      <c r="AV301" s="12"/>
      <c r="AW301" s="12"/>
      <c r="AX301" s="12"/>
      <c r="AY301" s="12"/>
      <c r="AZ301" s="12"/>
      <c r="BA301" s="12"/>
      <c r="BB301" s="12"/>
      <c r="BC301" s="12"/>
      <c r="BE301" s="12"/>
      <c r="BF301" s="12"/>
      <c r="BG301" s="12"/>
      <c r="BH301" s="12"/>
      <c r="BI301" s="12"/>
      <c r="BJ301" s="12"/>
      <c r="BK301" s="12"/>
    </row>
    <row r="302" spans="33:63" x14ac:dyDescent="0.15">
      <c r="AG302" s="12"/>
      <c r="AH302" s="12"/>
      <c r="AI302" s="12"/>
      <c r="AJ302" s="12"/>
      <c r="AK302" s="12"/>
      <c r="AL302" s="12"/>
      <c r="AM302" s="12"/>
      <c r="AN302" s="12"/>
      <c r="AO302" s="12"/>
      <c r="AP302" s="12"/>
      <c r="AQ302" s="12"/>
      <c r="AR302" s="12"/>
      <c r="AS302" s="12"/>
      <c r="AT302" s="12"/>
      <c r="AU302" s="12"/>
      <c r="AV302" s="12"/>
      <c r="AW302" s="12"/>
      <c r="AX302" s="12"/>
      <c r="AY302" s="12"/>
      <c r="AZ302" s="12"/>
      <c r="BA302" s="12"/>
      <c r="BB302" s="12"/>
      <c r="BC302" s="12"/>
      <c r="BE302" s="12"/>
      <c r="BF302" s="12"/>
      <c r="BG302" s="12"/>
      <c r="BH302" s="12"/>
      <c r="BI302" s="12"/>
      <c r="BJ302" s="12"/>
      <c r="BK302" s="12"/>
    </row>
    <row r="303" spans="33:63" x14ac:dyDescent="0.15">
      <c r="AG303" s="12"/>
      <c r="AH303" s="12"/>
      <c r="AI303" s="12"/>
      <c r="AJ303" s="12"/>
      <c r="AK303" s="12"/>
      <c r="AL303" s="12"/>
      <c r="AM303" s="12"/>
      <c r="AN303" s="12"/>
      <c r="AO303" s="12"/>
      <c r="AP303" s="12"/>
      <c r="AQ303" s="12"/>
      <c r="AR303" s="12"/>
      <c r="AS303" s="12"/>
      <c r="AT303" s="12"/>
      <c r="AU303" s="12"/>
      <c r="AV303" s="12"/>
      <c r="AW303" s="12"/>
      <c r="AX303" s="12"/>
      <c r="AY303" s="12"/>
      <c r="AZ303" s="12"/>
      <c r="BA303" s="12"/>
      <c r="BB303" s="12"/>
      <c r="BC303" s="12"/>
      <c r="BE303" s="12"/>
      <c r="BF303" s="12"/>
      <c r="BG303" s="12"/>
      <c r="BH303" s="12"/>
      <c r="BI303" s="12"/>
      <c r="BJ303" s="12"/>
      <c r="BK303" s="12"/>
    </row>
    <row r="304" spans="33:63" x14ac:dyDescent="0.15">
      <c r="AG304" s="12"/>
      <c r="AH304" s="12"/>
      <c r="AI304" s="12"/>
      <c r="AJ304" s="12"/>
      <c r="AK304" s="12"/>
      <c r="AL304" s="12"/>
      <c r="AM304" s="12"/>
      <c r="AN304" s="12"/>
      <c r="AO304" s="12"/>
      <c r="AP304" s="12"/>
      <c r="AQ304" s="12"/>
      <c r="AR304" s="12"/>
      <c r="AS304" s="12"/>
      <c r="AT304" s="12"/>
      <c r="AU304" s="12"/>
      <c r="AV304" s="12"/>
      <c r="AW304" s="12"/>
      <c r="AX304" s="12"/>
      <c r="AY304" s="12"/>
      <c r="AZ304" s="12"/>
      <c r="BA304" s="12"/>
      <c r="BB304" s="12"/>
      <c r="BC304" s="12"/>
      <c r="BE304" s="12"/>
      <c r="BF304" s="12"/>
      <c r="BG304" s="12"/>
      <c r="BH304" s="12"/>
      <c r="BI304" s="12"/>
      <c r="BJ304" s="12"/>
      <c r="BK304" s="12"/>
    </row>
    <row r="305" spans="33:63" x14ac:dyDescent="0.15">
      <c r="AG305" s="12"/>
      <c r="AH305" s="12"/>
      <c r="AI305" s="12"/>
      <c r="AJ305" s="12"/>
      <c r="AK305" s="12"/>
      <c r="AL305" s="12"/>
      <c r="AM305" s="12"/>
      <c r="AN305" s="12"/>
      <c r="AO305" s="12"/>
      <c r="AP305" s="12"/>
      <c r="AQ305" s="12"/>
      <c r="AR305" s="12"/>
      <c r="AS305" s="12"/>
      <c r="AT305" s="12"/>
      <c r="AU305" s="12"/>
      <c r="AV305" s="12"/>
      <c r="AW305" s="12"/>
      <c r="AX305" s="12"/>
      <c r="AY305" s="12"/>
      <c r="AZ305" s="12"/>
      <c r="BA305" s="12"/>
      <c r="BB305" s="12"/>
      <c r="BC305" s="12"/>
      <c r="BE305" s="12"/>
      <c r="BF305" s="12"/>
      <c r="BG305" s="12"/>
      <c r="BH305" s="12"/>
      <c r="BI305" s="12"/>
      <c r="BJ305" s="12"/>
      <c r="BK305" s="12"/>
    </row>
    <row r="306" spans="33:63" x14ac:dyDescent="0.15">
      <c r="AG306" s="12"/>
      <c r="AH306" s="12"/>
      <c r="AI306" s="12"/>
      <c r="AJ306" s="12"/>
      <c r="AK306" s="12"/>
      <c r="AL306" s="12"/>
      <c r="AM306" s="12"/>
      <c r="AN306" s="12"/>
      <c r="AO306" s="12"/>
      <c r="AP306" s="12"/>
      <c r="AQ306" s="12"/>
      <c r="AR306" s="12"/>
      <c r="AS306" s="12"/>
      <c r="AT306" s="12"/>
      <c r="AU306" s="12"/>
      <c r="AV306" s="12"/>
      <c r="AW306" s="12"/>
      <c r="AX306" s="12"/>
      <c r="AY306" s="12"/>
      <c r="AZ306" s="12"/>
      <c r="BA306" s="12"/>
      <c r="BB306" s="12"/>
      <c r="BC306" s="12"/>
      <c r="BE306" s="12"/>
      <c r="BF306" s="12"/>
      <c r="BG306" s="12"/>
      <c r="BH306" s="12"/>
      <c r="BI306" s="12"/>
      <c r="BJ306" s="12"/>
      <c r="BK306" s="12"/>
    </row>
    <row r="307" spans="33:63" x14ac:dyDescent="0.15">
      <c r="AG307" s="12"/>
      <c r="AH307" s="12"/>
      <c r="AI307" s="12"/>
      <c r="AJ307" s="12"/>
      <c r="AK307" s="12"/>
      <c r="AL307" s="12"/>
      <c r="AM307" s="12"/>
      <c r="AN307" s="12"/>
      <c r="AO307" s="12"/>
      <c r="AP307" s="12"/>
      <c r="AQ307" s="12"/>
      <c r="AR307" s="12"/>
      <c r="AS307" s="12"/>
      <c r="AT307" s="12"/>
      <c r="AU307" s="12"/>
      <c r="AV307" s="12"/>
      <c r="AW307" s="12"/>
      <c r="AX307" s="12"/>
      <c r="AY307" s="12"/>
      <c r="AZ307" s="12"/>
      <c r="BA307" s="12"/>
      <c r="BB307" s="12"/>
      <c r="BC307" s="12"/>
      <c r="BE307" s="12"/>
      <c r="BF307" s="12"/>
      <c r="BG307" s="12"/>
      <c r="BH307" s="12"/>
      <c r="BI307" s="12"/>
      <c r="BJ307" s="12"/>
      <c r="BK307" s="12"/>
    </row>
    <row r="308" spans="33:63" x14ac:dyDescent="0.15">
      <c r="AG308" s="12"/>
      <c r="AH308" s="12"/>
      <c r="AI308" s="12"/>
      <c r="AJ308" s="12"/>
      <c r="AK308" s="12"/>
      <c r="AL308" s="12"/>
      <c r="AM308" s="12"/>
      <c r="AN308" s="12"/>
      <c r="AO308" s="12"/>
      <c r="AP308" s="12"/>
      <c r="AQ308" s="12"/>
      <c r="AR308" s="12"/>
      <c r="AS308" s="12"/>
      <c r="AT308" s="12"/>
      <c r="AU308" s="12"/>
      <c r="AV308" s="12"/>
      <c r="AW308" s="12"/>
      <c r="AX308" s="12"/>
      <c r="AY308" s="12"/>
      <c r="AZ308" s="12"/>
      <c r="BA308" s="12"/>
      <c r="BB308" s="12"/>
      <c r="BC308" s="12"/>
      <c r="BE308" s="12"/>
      <c r="BF308" s="12"/>
      <c r="BG308" s="12"/>
      <c r="BH308" s="12"/>
      <c r="BI308" s="12"/>
      <c r="BJ308" s="12"/>
      <c r="BK308" s="12"/>
    </row>
    <row r="309" spans="33:63" x14ac:dyDescent="0.15">
      <c r="AG309" s="12"/>
      <c r="AH309" s="12"/>
      <c r="AI309" s="12"/>
      <c r="AJ309" s="12"/>
      <c r="AK309" s="12"/>
      <c r="AL309" s="12"/>
      <c r="AM309" s="12"/>
      <c r="AN309" s="12"/>
      <c r="AO309" s="12"/>
      <c r="AP309" s="12"/>
      <c r="AQ309" s="12"/>
      <c r="AR309" s="12"/>
      <c r="AS309" s="12"/>
      <c r="AT309" s="12"/>
      <c r="AU309" s="12"/>
      <c r="AV309" s="12"/>
      <c r="AW309" s="12"/>
      <c r="AX309" s="12"/>
      <c r="AY309" s="12"/>
      <c r="AZ309" s="12"/>
      <c r="BA309" s="12"/>
      <c r="BB309" s="12"/>
      <c r="BC309" s="12"/>
      <c r="BE309" s="12"/>
      <c r="BF309" s="12"/>
      <c r="BG309" s="12"/>
      <c r="BH309" s="12"/>
      <c r="BI309" s="12"/>
      <c r="BJ309" s="12"/>
      <c r="BK309" s="12"/>
    </row>
    <row r="310" spans="33:63" x14ac:dyDescent="0.15">
      <c r="AG310" s="12"/>
      <c r="AH310" s="12"/>
      <c r="AI310" s="12"/>
      <c r="AJ310" s="12"/>
      <c r="AK310" s="12"/>
      <c r="AL310" s="12"/>
      <c r="AM310" s="12"/>
      <c r="AN310" s="12"/>
      <c r="AO310" s="12"/>
      <c r="AP310" s="12"/>
      <c r="AQ310" s="12"/>
      <c r="AR310" s="12"/>
      <c r="AS310" s="12"/>
      <c r="AT310" s="12"/>
      <c r="AU310" s="12"/>
      <c r="AV310" s="12"/>
      <c r="AW310" s="12"/>
      <c r="AX310" s="12"/>
      <c r="AY310" s="12"/>
      <c r="AZ310" s="12"/>
      <c r="BA310" s="12"/>
      <c r="BB310" s="12"/>
      <c r="BC310" s="12"/>
      <c r="BE310" s="12"/>
      <c r="BF310" s="12"/>
      <c r="BG310" s="12"/>
      <c r="BH310" s="12"/>
      <c r="BI310" s="12"/>
      <c r="BJ310" s="12"/>
      <c r="BK310" s="12"/>
    </row>
    <row r="311" spans="33:63" x14ac:dyDescent="0.15">
      <c r="AG311" s="12"/>
      <c r="AH311" s="12"/>
      <c r="AI311" s="12"/>
      <c r="AJ311" s="12"/>
      <c r="AK311" s="12"/>
      <c r="AL311" s="12"/>
      <c r="AM311" s="12"/>
      <c r="AN311" s="12"/>
      <c r="AO311" s="12"/>
      <c r="AP311" s="12"/>
      <c r="AQ311" s="12"/>
      <c r="AR311" s="12"/>
      <c r="AS311" s="12"/>
      <c r="AT311" s="12"/>
      <c r="AU311" s="12"/>
      <c r="AV311" s="12"/>
      <c r="AW311" s="12"/>
      <c r="AX311" s="12"/>
      <c r="AY311" s="12"/>
      <c r="AZ311" s="12"/>
      <c r="BA311" s="12"/>
      <c r="BB311" s="12"/>
      <c r="BC311" s="12"/>
      <c r="BE311" s="12"/>
      <c r="BF311" s="12"/>
      <c r="BG311" s="12"/>
      <c r="BH311" s="12"/>
      <c r="BI311" s="12"/>
      <c r="BJ311" s="12"/>
      <c r="BK311" s="12"/>
    </row>
    <row r="312" spans="33:63" x14ac:dyDescent="0.15">
      <c r="AG312" s="12"/>
      <c r="AH312" s="12"/>
      <c r="AI312" s="12"/>
      <c r="AJ312" s="12"/>
      <c r="AK312" s="12"/>
      <c r="AL312" s="12"/>
      <c r="AM312" s="12"/>
      <c r="AN312" s="12"/>
      <c r="AO312" s="12"/>
      <c r="AP312" s="12"/>
      <c r="AQ312" s="12"/>
      <c r="AR312" s="12"/>
      <c r="AS312" s="12"/>
      <c r="AT312" s="12"/>
      <c r="AU312" s="12"/>
      <c r="AV312" s="12"/>
      <c r="AW312" s="12"/>
      <c r="AX312" s="12"/>
      <c r="AY312" s="12"/>
      <c r="AZ312" s="12"/>
      <c r="BA312" s="12"/>
      <c r="BB312" s="12"/>
      <c r="BC312" s="12"/>
      <c r="BE312" s="12"/>
      <c r="BF312" s="12"/>
      <c r="BG312" s="12"/>
      <c r="BH312" s="12"/>
      <c r="BI312" s="12"/>
      <c r="BJ312" s="12"/>
      <c r="BK312" s="12"/>
    </row>
    <row r="313" spans="33:63" x14ac:dyDescent="0.15">
      <c r="AG313" s="12"/>
      <c r="AH313" s="12"/>
      <c r="AI313" s="12"/>
      <c r="AJ313" s="12"/>
      <c r="AK313" s="12"/>
      <c r="AL313" s="12"/>
      <c r="AM313" s="12"/>
      <c r="AN313" s="12"/>
      <c r="AO313" s="12"/>
      <c r="AP313" s="12"/>
      <c r="AQ313" s="12"/>
      <c r="AR313" s="12"/>
      <c r="AS313" s="12"/>
      <c r="AT313" s="12"/>
      <c r="AU313" s="12"/>
      <c r="AV313" s="12"/>
      <c r="AW313" s="12"/>
      <c r="AX313" s="12"/>
      <c r="AY313" s="12"/>
      <c r="AZ313" s="12"/>
      <c r="BA313" s="12"/>
      <c r="BB313" s="12"/>
      <c r="BC313" s="12"/>
      <c r="BE313" s="12"/>
      <c r="BF313" s="12"/>
      <c r="BG313" s="12"/>
      <c r="BH313" s="12"/>
      <c r="BI313" s="12"/>
      <c r="BJ313" s="12"/>
      <c r="BK313" s="12"/>
    </row>
    <row r="314" spans="33:63" x14ac:dyDescent="0.15">
      <c r="AG314" s="12"/>
      <c r="AH314" s="12"/>
      <c r="AI314" s="12"/>
      <c r="AJ314" s="12"/>
      <c r="AK314" s="12"/>
      <c r="AL314" s="12"/>
      <c r="AM314" s="12"/>
      <c r="AN314" s="12"/>
      <c r="AO314" s="12"/>
      <c r="AP314" s="12"/>
      <c r="AQ314" s="12"/>
      <c r="AR314" s="12"/>
      <c r="AS314" s="12"/>
      <c r="AT314" s="12"/>
      <c r="AU314" s="12"/>
      <c r="AV314" s="12"/>
      <c r="AW314" s="12"/>
      <c r="AX314" s="12"/>
      <c r="AY314" s="12"/>
      <c r="AZ314" s="12"/>
      <c r="BA314" s="12"/>
      <c r="BB314" s="12"/>
      <c r="BC314" s="12"/>
      <c r="BE314" s="12"/>
      <c r="BF314" s="12"/>
      <c r="BG314" s="12"/>
      <c r="BH314" s="12"/>
      <c r="BI314" s="12"/>
      <c r="BJ314" s="12"/>
      <c r="BK314" s="12"/>
    </row>
    <row r="315" spans="33:63" x14ac:dyDescent="0.15">
      <c r="AG315" s="12"/>
      <c r="AH315" s="12"/>
      <c r="AI315" s="12"/>
      <c r="AJ315" s="12"/>
      <c r="AK315" s="12"/>
      <c r="AL315" s="12"/>
      <c r="AM315" s="12"/>
      <c r="AN315" s="12"/>
      <c r="AO315" s="12"/>
      <c r="AP315" s="12"/>
      <c r="AQ315" s="12"/>
      <c r="AR315" s="12"/>
      <c r="AS315" s="12"/>
      <c r="AT315" s="12"/>
      <c r="AU315" s="12"/>
      <c r="AV315" s="12"/>
      <c r="AW315" s="12"/>
      <c r="AX315" s="12"/>
      <c r="AY315" s="12"/>
      <c r="AZ315" s="12"/>
      <c r="BA315" s="12"/>
      <c r="BB315" s="12"/>
      <c r="BC315" s="12"/>
      <c r="BE315" s="12"/>
      <c r="BF315" s="12"/>
      <c r="BG315" s="12"/>
      <c r="BH315" s="12"/>
      <c r="BI315" s="12"/>
      <c r="BJ315" s="12"/>
      <c r="BK315" s="12"/>
    </row>
    <row r="316" spans="33:63" x14ac:dyDescent="0.15">
      <c r="AG316" s="12"/>
      <c r="AH316" s="12"/>
      <c r="AI316" s="12"/>
      <c r="AJ316" s="12"/>
      <c r="AK316" s="12"/>
      <c r="AL316" s="12"/>
      <c r="AM316" s="12"/>
      <c r="AN316" s="12"/>
      <c r="AO316" s="12"/>
      <c r="AP316" s="12"/>
      <c r="AQ316" s="12"/>
      <c r="AR316" s="12"/>
      <c r="AS316" s="12"/>
      <c r="AT316" s="12"/>
      <c r="AU316" s="12"/>
      <c r="AV316" s="12"/>
      <c r="AW316" s="12"/>
      <c r="AX316" s="12"/>
      <c r="AY316" s="12"/>
      <c r="AZ316" s="12"/>
      <c r="BA316" s="12"/>
      <c r="BB316" s="12"/>
      <c r="BC316" s="12"/>
      <c r="BE316" s="12"/>
      <c r="BF316" s="12"/>
      <c r="BG316" s="12"/>
      <c r="BH316" s="12"/>
      <c r="BI316" s="12"/>
      <c r="BJ316" s="12"/>
      <c r="BK316" s="12"/>
    </row>
    <row r="317" spans="33:63" x14ac:dyDescent="0.15">
      <c r="AG317" s="12"/>
      <c r="AH317" s="12"/>
      <c r="AI317" s="12"/>
      <c r="AJ317" s="12"/>
      <c r="AK317" s="12"/>
      <c r="AL317" s="12"/>
      <c r="AM317" s="12"/>
      <c r="AN317" s="12"/>
      <c r="AO317" s="12"/>
      <c r="AP317" s="12"/>
      <c r="AQ317" s="12"/>
      <c r="AR317" s="12"/>
      <c r="AS317" s="12"/>
      <c r="AT317" s="12"/>
      <c r="AU317" s="12"/>
      <c r="AV317" s="12"/>
      <c r="AW317" s="12"/>
      <c r="AX317" s="12"/>
      <c r="AY317" s="12"/>
      <c r="AZ317" s="12"/>
      <c r="BA317" s="12"/>
      <c r="BB317" s="12"/>
      <c r="BC317" s="12"/>
      <c r="BE317" s="12"/>
      <c r="BF317" s="12"/>
      <c r="BG317" s="12"/>
      <c r="BH317" s="12"/>
      <c r="BI317" s="12"/>
      <c r="BJ317" s="12"/>
      <c r="BK317" s="12"/>
    </row>
    <row r="318" spans="33:63" x14ac:dyDescent="0.15">
      <c r="AG318" s="12"/>
      <c r="AH318" s="12"/>
      <c r="AI318" s="12"/>
      <c r="AJ318" s="12"/>
      <c r="AK318" s="12"/>
      <c r="AL318" s="12"/>
      <c r="AM318" s="12"/>
      <c r="AN318" s="12"/>
      <c r="AO318" s="12"/>
      <c r="AP318" s="12"/>
      <c r="AQ318" s="12"/>
      <c r="AR318" s="12"/>
      <c r="AS318" s="12"/>
      <c r="AT318" s="12"/>
      <c r="AU318" s="12"/>
      <c r="AV318" s="12"/>
      <c r="AW318" s="12"/>
      <c r="AX318" s="12"/>
      <c r="AY318" s="12"/>
      <c r="AZ318" s="12"/>
      <c r="BA318" s="12"/>
      <c r="BB318" s="12"/>
      <c r="BC318" s="12"/>
      <c r="BE318" s="12"/>
      <c r="BF318" s="12"/>
      <c r="BG318" s="12"/>
      <c r="BH318" s="12"/>
      <c r="BI318" s="12"/>
      <c r="BJ318" s="12"/>
      <c r="BK318" s="12"/>
    </row>
    <row r="319" spans="33:63" x14ac:dyDescent="0.15">
      <c r="AG319" s="12"/>
      <c r="AH319" s="12"/>
      <c r="AI319" s="12"/>
      <c r="AJ319" s="12"/>
      <c r="AK319" s="12"/>
      <c r="AL319" s="12"/>
      <c r="AM319" s="12"/>
      <c r="AN319" s="12"/>
      <c r="AO319" s="12"/>
      <c r="AP319" s="12"/>
      <c r="AQ319" s="12"/>
      <c r="AR319" s="12"/>
      <c r="AS319" s="12"/>
      <c r="AT319" s="12"/>
      <c r="AU319" s="12"/>
      <c r="AV319" s="12"/>
      <c r="AW319" s="12"/>
      <c r="AX319" s="12"/>
      <c r="AY319" s="12"/>
      <c r="AZ319" s="12"/>
      <c r="BA319" s="12"/>
      <c r="BB319" s="12"/>
      <c r="BC319" s="12"/>
      <c r="BE319" s="12"/>
      <c r="BF319" s="12"/>
      <c r="BG319" s="12"/>
      <c r="BH319" s="12"/>
      <c r="BI319" s="12"/>
      <c r="BJ319" s="12"/>
      <c r="BK319" s="12"/>
    </row>
    <row r="320" spans="33:63" x14ac:dyDescent="0.15">
      <c r="AG320" s="12"/>
      <c r="AH320" s="12"/>
      <c r="AI320" s="12"/>
      <c r="AJ320" s="12"/>
      <c r="AK320" s="12"/>
      <c r="AL320" s="12"/>
      <c r="AM320" s="12"/>
      <c r="AN320" s="12"/>
      <c r="AO320" s="12"/>
      <c r="AP320" s="12"/>
      <c r="AQ320" s="12"/>
      <c r="AR320" s="12"/>
      <c r="AS320" s="12"/>
      <c r="AT320" s="12"/>
      <c r="AU320" s="12"/>
      <c r="AV320" s="12"/>
      <c r="AW320" s="12"/>
      <c r="AX320" s="12"/>
      <c r="AY320" s="12"/>
      <c r="AZ320" s="12"/>
      <c r="BA320" s="12"/>
      <c r="BB320" s="12"/>
      <c r="BC320" s="12"/>
      <c r="BE320" s="12"/>
      <c r="BF320" s="12"/>
      <c r="BG320" s="12"/>
      <c r="BH320" s="12"/>
      <c r="BI320" s="12"/>
      <c r="BJ320" s="12"/>
      <c r="BK320" s="12"/>
    </row>
    <row r="321" spans="33:63" x14ac:dyDescent="0.15">
      <c r="AG321" s="12"/>
      <c r="AH321" s="12"/>
      <c r="AI321" s="12"/>
      <c r="AJ321" s="12"/>
      <c r="AK321" s="12"/>
      <c r="AL321" s="12"/>
      <c r="AM321" s="12"/>
      <c r="AN321" s="12"/>
      <c r="AO321" s="12"/>
      <c r="AP321" s="12"/>
      <c r="AQ321" s="12"/>
      <c r="AR321" s="12"/>
      <c r="AS321" s="12"/>
      <c r="AT321" s="12"/>
      <c r="AU321" s="12"/>
      <c r="AV321" s="12"/>
      <c r="AW321" s="12"/>
      <c r="AX321" s="12"/>
      <c r="AY321" s="12"/>
      <c r="AZ321" s="12"/>
      <c r="BA321" s="12"/>
      <c r="BB321" s="12"/>
      <c r="BC321" s="12"/>
      <c r="BE321" s="12"/>
      <c r="BF321" s="12"/>
      <c r="BG321" s="12"/>
      <c r="BH321" s="12"/>
      <c r="BI321" s="12"/>
      <c r="BJ321" s="12"/>
      <c r="BK321" s="12"/>
    </row>
    <row r="322" spans="33:63" x14ac:dyDescent="0.15">
      <c r="AG322" s="12"/>
      <c r="AH322" s="12"/>
      <c r="AI322" s="12"/>
      <c r="AJ322" s="12"/>
      <c r="AK322" s="12"/>
      <c r="AL322" s="12"/>
      <c r="AM322" s="12"/>
      <c r="AN322" s="12"/>
      <c r="AO322" s="12"/>
      <c r="AP322" s="12"/>
      <c r="AQ322" s="12"/>
      <c r="AR322" s="12"/>
      <c r="AS322" s="12"/>
      <c r="AT322" s="12"/>
      <c r="AU322" s="12"/>
      <c r="AV322" s="12"/>
      <c r="AW322" s="12"/>
      <c r="AX322" s="12"/>
      <c r="AY322" s="12"/>
      <c r="AZ322" s="12"/>
      <c r="BA322" s="12"/>
      <c r="BB322" s="12"/>
      <c r="BC322" s="12"/>
      <c r="BE322" s="12"/>
      <c r="BF322" s="12"/>
      <c r="BG322" s="12"/>
      <c r="BH322" s="12"/>
      <c r="BI322" s="12"/>
      <c r="BJ322" s="12"/>
      <c r="BK322" s="12"/>
    </row>
    <row r="323" spans="33:63" x14ac:dyDescent="0.15">
      <c r="AG323" s="12"/>
      <c r="AH323" s="12"/>
      <c r="AI323" s="12"/>
      <c r="AJ323" s="12"/>
      <c r="AK323" s="12"/>
      <c r="AL323" s="12"/>
      <c r="AM323" s="12"/>
      <c r="AN323" s="12"/>
      <c r="AO323" s="12"/>
      <c r="AP323" s="12"/>
      <c r="AQ323" s="12"/>
      <c r="AR323" s="12"/>
      <c r="AS323" s="12"/>
      <c r="AT323" s="12"/>
      <c r="AU323" s="12"/>
      <c r="AV323" s="12"/>
      <c r="AW323" s="12"/>
      <c r="AX323" s="12"/>
      <c r="AY323" s="12"/>
      <c r="AZ323" s="12"/>
      <c r="BA323" s="12"/>
      <c r="BB323" s="12"/>
      <c r="BC323" s="12"/>
      <c r="BE323" s="12"/>
      <c r="BF323" s="12"/>
      <c r="BG323" s="12"/>
      <c r="BH323" s="12"/>
      <c r="BI323" s="12"/>
      <c r="BJ323" s="12"/>
      <c r="BK323" s="12"/>
    </row>
    <row r="324" spans="33:63" x14ac:dyDescent="0.15">
      <c r="AG324" s="12"/>
      <c r="AH324" s="12"/>
      <c r="AI324" s="12"/>
      <c r="AJ324" s="12"/>
      <c r="AK324" s="12"/>
      <c r="AL324" s="12"/>
      <c r="AM324" s="12"/>
      <c r="AN324" s="12"/>
      <c r="AO324" s="12"/>
      <c r="AP324" s="12"/>
      <c r="AQ324" s="12"/>
      <c r="AR324" s="12"/>
      <c r="AS324" s="12"/>
      <c r="AT324" s="12"/>
      <c r="AU324" s="12"/>
      <c r="AV324" s="12"/>
      <c r="AW324" s="12"/>
      <c r="AX324" s="12"/>
      <c r="AY324" s="12"/>
      <c r="AZ324" s="12"/>
      <c r="BA324" s="12"/>
      <c r="BB324" s="12"/>
      <c r="BC324" s="12"/>
      <c r="BE324" s="12"/>
      <c r="BF324" s="12"/>
      <c r="BG324" s="12"/>
      <c r="BH324" s="12"/>
      <c r="BI324" s="12"/>
      <c r="BJ324" s="12"/>
      <c r="BK324" s="12"/>
    </row>
    <row r="325" spans="33:63" x14ac:dyDescent="0.15">
      <c r="AG325" s="12"/>
      <c r="AH325" s="12"/>
      <c r="AI325" s="12"/>
      <c r="AJ325" s="12"/>
      <c r="AK325" s="12"/>
      <c r="AL325" s="12"/>
      <c r="AM325" s="12"/>
      <c r="AN325" s="12"/>
      <c r="AO325" s="12"/>
      <c r="AP325" s="12"/>
      <c r="AQ325" s="12"/>
      <c r="AR325" s="12"/>
      <c r="AS325" s="12"/>
      <c r="AT325" s="12"/>
      <c r="AU325" s="12"/>
      <c r="AV325" s="12"/>
      <c r="AW325" s="12"/>
      <c r="AX325" s="12"/>
      <c r="AY325" s="12"/>
      <c r="AZ325" s="12"/>
      <c r="BA325" s="12"/>
      <c r="BB325" s="12"/>
      <c r="BC325" s="12"/>
      <c r="BE325" s="12"/>
      <c r="BF325" s="12"/>
      <c r="BG325" s="12"/>
      <c r="BH325" s="12"/>
      <c r="BI325" s="12"/>
      <c r="BJ325" s="12"/>
      <c r="BK325" s="12"/>
    </row>
    <row r="326" spans="33:63" x14ac:dyDescent="0.15">
      <c r="AG326" s="12"/>
      <c r="AH326" s="12"/>
      <c r="AI326" s="12"/>
      <c r="AJ326" s="12"/>
      <c r="AK326" s="12"/>
      <c r="AL326" s="12"/>
      <c r="AM326" s="12"/>
      <c r="AN326" s="12"/>
      <c r="AO326" s="12"/>
      <c r="AP326" s="12"/>
      <c r="AQ326" s="12"/>
      <c r="AR326" s="12"/>
      <c r="AS326" s="12"/>
      <c r="AT326" s="12"/>
      <c r="AU326" s="12"/>
      <c r="AV326" s="12"/>
      <c r="AW326" s="12"/>
      <c r="AX326" s="12"/>
      <c r="AY326" s="12"/>
      <c r="AZ326" s="12"/>
      <c r="BA326" s="12"/>
      <c r="BB326" s="12"/>
      <c r="BC326" s="12"/>
      <c r="BE326" s="12"/>
      <c r="BF326" s="12"/>
      <c r="BG326" s="12"/>
      <c r="BH326" s="12"/>
      <c r="BI326" s="12"/>
      <c r="BJ326" s="12"/>
      <c r="BK326" s="12"/>
    </row>
    <row r="327" spans="33:63" x14ac:dyDescent="0.15">
      <c r="AG327" s="12"/>
      <c r="AH327" s="12"/>
      <c r="AI327" s="12"/>
      <c r="AJ327" s="12"/>
      <c r="AK327" s="12"/>
      <c r="AL327" s="12"/>
      <c r="AM327" s="12"/>
      <c r="AN327" s="12"/>
      <c r="AO327" s="12"/>
      <c r="AP327" s="12"/>
      <c r="AQ327" s="12"/>
      <c r="AR327" s="12"/>
      <c r="AS327" s="12"/>
      <c r="AT327" s="12"/>
      <c r="AU327" s="12"/>
      <c r="AV327" s="12"/>
      <c r="AW327" s="12"/>
      <c r="AX327" s="12"/>
      <c r="AY327" s="12"/>
      <c r="AZ327" s="12"/>
      <c r="BA327" s="12"/>
      <c r="BB327" s="12"/>
      <c r="BC327" s="12"/>
      <c r="BE327" s="12"/>
      <c r="BF327" s="12"/>
      <c r="BG327" s="12"/>
      <c r="BH327" s="12"/>
      <c r="BI327" s="12"/>
      <c r="BJ327" s="12"/>
      <c r="BK327" s="12"/>
    </row>
    <row r="328" spans="33:63" x14ac:dyDescent="0.15">
      <c r="AG328" s="12"/>
      <c r="AH328" s="12"/>
      <c r="AI328" s="12"/>
      <c r="AJ328" s="12"/>
      <c r="AK328" s="12"/>
      <c r="AL328" s="12"/>
      <c r="AM328" s="12"/>
      <c r="AN328" s="12"/>
      <c r="AO328" s="12"/>
      <c r="AP328" s="12"/>
      <c r="AQ328" s="12"/>
      <c r="AR328" s="12"/>
      <c r="AS328" s="12"/>
      <c r="AT328" s="12"/>
      <c r="AU328" s="12"/>
      <c r="AV328" s="12"/>
      <c r="AW328" s="12"/>
      <c r="AX328" s="12"/>
      <c r="AY328" s="12"/>
      <c r="AZ328" s="12"/>
      <c r="BA328" s="12"/>
      <c r="BB328" s="12"/>
      <c r="BC328" s="12"/>
      <c r="BE328" s="12"/>
      <c r="BF328" s="12"/>
      <c r="BG328" s="12"/>
      <c r="BH328" s="12"/>
      <c r="BI328" s="12"/>
      <c r="BJ328" s="12"/>
      <c r="BK328" s="12"/>
    </row>
    <row r="329" spans="33:63" x14ac:dyDescent="0.15">
      <c r="AG329" s="12"/>
      <c r="AH329" s="12"/>
      <c r="AI329" s="12"/>
      <c r="AJ329" s="12"/>
      <c r="AK329" s="12"/>
      <c r="AL329" s="12"/>
      <c r="AM329" s="12"/>
      <c r="AN329" s="12"/>
      <c r="AO329" s="12"/>
      <c r="AP329" s="12"/>
      <c r="AQ329" s="12"/>
      <c r="AR329" s="12"/>
      <c r="AS329" s="12"/>
      <c r="AT329" s="12"/>
      <c r="AU329" s="12"/>
      <c r="AV329" s="12"/>
      <c r="AW329" s="12"/>
      <c r="AX329" s="12"/>
      <c r="AY329" s="12"/>
      <c r="AZ329" s="12"/>
      <c r="BA329" s="12"/>
      <c r="BB329" s="12"/>
      <c r="BC329" s="12"/>
      <c r="BE329" s="12"/>
      <c r="BF329" s="12"/>
      <c r="BG329" s="12"/>
      <c r="BH329" s="12"/>
      <c r="BI329" s="12"/>
      <c r="BJ329" s="12"/>
      <c r="BK329" s="12"/>
    </row>
    <row r="330" spans="33:63" x14ac:dyDescent="0.15">
      <c r="AG330" s="12"/>
      <c r="AH330" s="12"/>
      <c r="AI330" s="12"/>
      <c r="AJ330" s="12"/>
      <c r="AK330" s="12"/>
      <c r="AL330" s="12"/>
      <c r="AM330" s="12"/>
      <c r="AN330" s="12"/>
      <c r="AO330" s="12"/>
      <c r="AP330" s="12"/>
      <c r="AQ330" s="12"/>
      <c r="AR330" s="12"/>
      <c r="AS330" s="12"/>
      <c r="AT330" s="12"/>
      <c r="AU330" s="12"/>
      <c r="AV330" s="12"/>
      <c r="AW330" s="12"/>
      <c r="AX330" s="12"/>
      <c r="AY330" s="12"/>
      <c r="AZ330" s="12"/>
      <c r="BA330" s="12"/>
      <c r="BB330" s="12"/>
      <c r="BC330" s="12"/>
      <c r="BE330" s="12"/>
      <c r="BF330" s="12"/>
      <c r="BG330" s="12"/>
      <c r="BH330" s="12"/>
      <c r="BI330" s="12"/>
      <c r="BJ330" s="12"/>
      <c r="BK330" s="12"/>
    </row>
    <row r="331" spans="33:63" x14ac:dyDescent="0.15">
      <c r="AG331" s="12"/>
      <c r="AH331" s="12"/>
      <c r="AI331" s="12"/>
      <c r="AJ331" s="12"/>
      <c r="AK331" s="12"/>
      <c r="AL331" s="12"/>
      <c r="AM331" s="12"/>
      <c r="AN331" s="12"/>
      <c r="AO331" s="12"/>
      <c r="AP331" s="12"/>
      <c r="AQ331" s="12"/>
      <c r="AR331" s="12"/>
      <c r="AS331" s="12"/>
      <c r="AT331" s="12"/>
      <c r="AU331" s="12"/>
      <c r="AV331" s="12"/>
      <c r="AW331" s="12"/>
      <c r="AX331" s="12"/>
      <c r="AY331" s="12"/>
      <c r="AZ331" s="12"/>
      <c r="BA331" s="12"/>
      <c r="BB331" s="12"/>
      <c r="BC331" s="12"/>
      <c r="BE331" s="12"/>
      <c r="BF331" s="12"/>
      <c r="BG331" s="12"/>
      <c r="BH331" s="12"/>
      <c r="BI331" s="12"/>
      <c r="BJ331" s="12"/>
      <c r="BK331" s="12"/>
    </row>
    <row r="332" spans="33:63" x14ac:dyDescent="0.15">
      <c r="AG332" s="12"/>
      <c r="AH332" s="12"/>
      <c r="AI332" s="12"/>
      <c r="AJ332" s="12"/>
      <c r="AK332" s="12"/>
      <c r="AL332" s="12"/>
      <c r="AM332" s="12"/>
      <c r="AN332" s="12"/>
      <c r="AO332" s="12"/>
      <c r="AP332" s="12"/>
      <c r="AQ332" s="12"/>
      <c r="AR332" s="12"/>
      <c r="AS332" s="12"/>
      <c r="AT332" s="12"/>
      <c r="AU332" s="12"/>
      <c r="AV332" s="12"/>
      <c r="AW332" s="12"/>
      <c r="AX332" s="12"/>
      <c r="AY332" s="12"/>
      <c r="AZ332" s="12"/>
      <c r="BA332" s="12"/>
      <c r="BB332" s="12"/>
      <c r="BC332" s="12"/>
      <c r="BE332" s="12"/>
      <c r="BF332" s="12"/>
      <c r="BG332" s="12"/>
      <c r="BH332" s="12"/>
      <c r="BI332" s="12"/>
      <c r="BJ332" s="12"/>
      <c r="BK332" s="12"/>
    </row>
    <row r="333" spans="33:63" x14ac:dyDescent="0.15">
      <c r="AG333" s="12"/>
      <c r="AH333" s="12"/>
      <c r="AI333" s="12"/>
      <c r="AJ333" s="12"/>
      <c r="AK333" s="12"/>
      <c r="AL333" s="12"/>
      <c r="AM333" s="12"/>
      <c r="AN333" s="12"/>
      <c r="AO333" s="12"/>
      <c r="AP333" s="12"/>
      <c r="AQ333" s="12"/>
      <c r="AR333" s="12"/>
      <c r="AS333" s="12"/>
      <c r="AT333" s="12"/>
      <c r="AU333" s="12"/>
      <c r="AV333" s="12"/>
      <c r="AW333" s="12"/>
      <c r="AX333" s="12"/>
      <c r="AY333" s="12"/>
      <c r="AZ333" s="12"/>
      <c r="BA333" s="12"/>
      <c r="BB333" s="12"/>
      <c r="BC333" s="12"/>
      <c r="BE333" s="12"/>
      <c r="BF333" s="12"/>
      <c r="BG333" s="12"/>
      <c r="BH333" s="12"/>
      <c r="BI333" s="12"/>
      <c r="BJ333" s="12"/>
      <c r="BK333" s="12"/>
    </row>
    <row r="334" spans="33:63" x14ac:dyDescent="0.15">
      <c r="AG334" s="12"/>
      <c r="AH334" s="12"/>
      <c r="AI334" s="12"/>
      <c r="AJ334" s="12"/>
      <c r="AK334" s="12"/>
      <c r="AL334" s="12"/>
      <c r="AM334" s="12"/>
      <c r="AN334" s="12"/>
      <c r="AO334" s="12"/>
      <c r="AP334" s="12"/>
      <c r="AQ334" s="12"/>
      <c r="AR334" s="12"/>
      <c r="AS334" s="12"/>
      <c r="AT334" s="12"/>
      <c r="AU334" s="12"/>
      <c r="AV334" s="12"/>
      <c r="AW334" s="12"/>
      <c r="AX334" s="12"/>
      <c r="AY334" s="12"/>
      <c r="AZ334" s="12"/>
      <c r="BA334" s="12"/>
      <c r="BB334" s="12"/>
      <c r="BC334" s="12"/>
      <c r="BE334" s="12"/>
      <c r="BF334" s="12"/>
      <c r="BG334" s="12"/>
      <c r="BH334" s="12"/>
      <c r="BI334" s="12"/>
      <c r="BJ334" s="12"/>
      <c r="BK334" s="12"/>
    </row>
    <row r="335" spans="33:63" x14ac:dyDescent="0.15">
      <c r="AG335" s="12"/>
      <c r="AH335" s="12"/>
      <c r="AI335" s="12"/>
      <c r="AJ335" s="12"/>
      <c r="AK335" s="12"/>
      <c r="AL335" s="12"/>
      <c r="AM335" s="12"/>
      <c r="AN335" s="12"/>
      <c r="AO335" s="12"/>
      <c r="AP335" s="12"/>
      <c r="AQ335" s="12"/>
      <c r="AR335" s="12"/>
      <c r="AS335" s="12"/>
      <c r="AT335" s="12"/>
      <c r="AU335" s="12"/>
      <c r="AV335" s="12"/>
      <c r="AW335" s="12"/>
      <c r="AX335" s="12"/>
      <c r="AY335" s="12"/>
      <c r="AZ335" s="12"/>
      <c r="BA335" s="12"/>
      <c r="BB335" s="12"/>
      <c r="BC335" s="12"/>
      <c r="BE335" s="12"/>
      <c r="BF335" s="12"/>
      <c r="BG335" s="12"/>
      <c r="BH335" s="12"/>
      <c r="BI335" s="12"/>
      <c r="BJ335" s="12"/>
      <c r="BK335" s="12"/>
    </row>
    <row r="336" spans="33:63" x14ac:dyDescent="0.15">
      <c r="AG336" s="12"/>
      <c r="AH336" s="12"/>
      <c r="AI336" s="12"/>
      <c r="AJ336" s="12"/>
      <c r="AK336" s="12"/>
      <c r="AL336" s="12"/>
      <c r="AM336" s="12"/>
      <c r="AN336" s="12"/>
      <c r="AO336" s="12"/>
      <c r="AP336" s="12"/>
      <c r="AQ336" s="12"/>
      <c r="AR336" s="12"/>
      <c r="AS336" s="12"/>
      <c r="AT336" s="12"/>
      <c r="AU336" s="12"/>
      <c r="AV336" s="12"/>
      <c r="AW336" s="12"/>
      <c r="AX336" s="12"/>
      <c r="AY336" s="12"/>
      <c r="AZ336" s="12"/>
      <c r="BA336" s="12"/>
      <c r="BB336" s="12"/>
      <c r="BC336" s="12"/>
      <c r="BE336" s="12"/>
      <c r="BF336" s="12"/>
      <c r="BG336" s="12"/>
      <c r="BH336" s="12"/>
      <c r="BI336" s="12"/>
      <c r="BJ336" s="12"/>
      <c r="BK336" s="12"/>
    </row>
    <row r="337" spans="33:63" x14ac:dyDescent="0.15">
      <c r="AG337" s="12"/>
      <c r="AH337" s="12"/>
      <c r="AI337" s="12"/>
      <c r="AJ337" s="12"/>
      <c r="AK337" s="12"/>
      <c r="AL337" s="12"/>
      <c r="AM337" s="12"/>
      <c r="AN337" s="12"/>
      <c r="AO337" s="12"/>
      <c r="AP337" s="12"/>
      <c r="AQ337" s="12"/>
      <c r="AR337" s="12"/>
      <c r="AS337" s="12"/>
      <c r="AT337" s="12"/>
      <c r="AU337" s="12"/>
      <c r="AV337" s="12"/>
      <c r="AW337" s="12"/>
      <c r="AX337" s="12"/>
      <c r="AY337" s="12"/>
      <c r="AZ337" s="12"/>
      <c r="BA337" s="12"/>
      <c r="BB337" s="12"/>
      <c r="BC337" s="12"/>
      <c r="BE337" s="12"/>
      <c r="BF337" s="12"/>
      <c r="BG337" s="12"/>
      <c r="BH337" s="12"/>
      <c r="BI337" s="12"/>
      <c r="BJ337" s="12"/>
      <c r="BK337" s="12"/>
    </row>
    <row r="338" spans="33:63" x14ac:dyDescent="0.15">
      <c r="AG338" s="12"/>
      <c r="AH338" s="12"/>
      <c r="AI338" s="12"/>
      <c r="AJ338" s="12"/>
      <c r="AK338" s="12"/>
      <c r="AL338" s="12"/>
      <c r="AM338" s="12"/>
      <c r="AN338" s="12"/>
      <c r="AO338" s="12"/>
      <c r="AP338" s="12"/>
      <c r="AQ338" s="12"/>
      <c r="AR338" s="12"/>
      <c r="AS338" s="12"/>
      <c r="AT338" s="12"/>
      <c r="AU338" s="12"/>
      <c r="AV338" s="12"/>
      <c r="AW338" s="12"/>
      <c r="AX338" s="12"/>
      <c r="AY338" s="12"/>
      <c r="AZ338" s="12"/>
      <c r="BA338" s="12"/>
      <c r="BB338" s="12"/>
      <c r="BC338" s="12"/>
      <c r="BE338" s="12"/>
      <c r="BF338" s="12"/>
      <c r="BG338" s="12"/>
      <c r="BH338" s="12"/>
      <c r="BI338" s="12"/>
      <c r="BJ338" s="12"/>
      <c r="BK338" s="12"/>
    </row>
    <row r="339" spans="33:63" x14ac:dyDescent="0.15">
      <c r="AG339" s="12"/>
      <c r="AH339" s="12"/>
      <c r="AI339" s="12"/>
      <c r="AJ339" s="12"/>
      <c r="AK339" s="12"/>
      <c r="AL339" s="12"/>
      <c r="AM339" s="12"/>
      <c r="AN339" s="12"/>
      <c r="AO339" s="12"/>
      <c r="AP339" s="12"/>
      <c r="AQ339" s="12"/>
      <c r="AR339" s="12"/>
      <c r="AS339" s="12"/>
      <c r="AT339" s="12"/>
      <c r="AU339" s="12"/>
      <c r="AV339" s="12"/>
      <c r="AW339" s="12"/>
      <c r="AX339" s="12"/>
      <c r="AY339" s="12"/>
      <c r="AZ339" s="12"/>
      <c r="BA339" s="12"/>
      <c r="BB339" s="12"/>
      <c r="BC339" s="12"/>
      <c r="BE339" s="12"/>
      <c r="BF339" s="12"/>
      <c r="BG339" s="12"/>
      <c r="BH339" s="12"/>
      <c r="BI339" s="12"/>
      <c r="BJ339" s="12"/>
      <c r="BK339" s="12"/>
    </row>
    <row r="340" spans="33:63" x14ac:dyDescent="0.15">
      <c r="AG340" s="12"/>
      <c r="AH340" s="12"/>
      <c r="AI340" s="12"/>
      <c r="AJ340" s="12"/>
      <c r="AK340" s="12"/>
      <c r="AL340" s="12"/>
      <c r="AM340" s="12"/>
      <c r="AN340" s="12"/>
      <c r="AO340" s="12"/>
      <c r="AP340" s="12"/>
      <c r="AQ340" s="12"/>
      <c r="AR340" s="12"/>
      <c r="AS340" s="12"/>
      <c r="AT340" s="12"/>
      <c r="AU340" s="12"/>
      <c r="AV340" s="12"/>
      <c r="AW340" s="12"/>
      <c r="AX340" s="12"/>
      <c r="AY340" s="12"/>
      <c r="AZ340" s="12"/>
      <c r="BA340" s="12"/>
      <c r="BB340" s="12"/>
      <c r="BC340" s="12"/>
      <c r="BE340" s="12"/>
      <c r="BF340" s="12"/>
      <c r="BG340" s="12"/>
      <c r="BH340" s="12"/>
      <c r="BI340" s="12"/>
      <c r="BJ340" s="12"/>
      <c r="BK340" s="12"/>
    </row>
    <row r="341" spans="33:63" x14ac:dyDescent="0.15">
      <c r="AG341" s="12"/>
      <c r="AH341" s="12"/>
      <c r="AI341" s="12"/>
      <c r="AJ341" s="12"/>
      <c r="AK341" s="12"/>
      <c r="AL341" s="12"/>
      <c r="AM341" s="12"/>
      <c r="AN341" s="12"/>
      <c r="AO341" s="12"/>
      <c r="AP341" s="12"/>
      <c r="AQ341" s="12"/>
      <c r="AR341" s="12"/>
      <c r="AS341" s="12"/>
      <c r="AT341" s="12"/>
      <c r="AU341" s="12"/>
      <c r="AV341" s="12"/>
      <c r="AW341" s="12"/>
      <c r="AX341" s="12"/>
      <c r="AY341" s="12"/>
      <c r="AZ341" s="12"/>
      <c r="BA341" s="12"/>
      <c r="BB341" s="12"/>
      <c r="BC341" s="12"/>
      <c r="BE341" s="12"/>
      <c r="BF341" s="12"/>
      <c r="BG341" s="12"/>
      <c r="BH341" s="12"/>
      <c r="BI341" s="12"/>
      <c r="BJ341" s="12"/>
      <c r="BK341" s="12"/>
    </row>
    <row r="342" spans="33:63" x14ac:dyDescent="0.15">
      <c r="AG342" s="12"/>
      <c r="AH342" s="12"/>
      <c r="AI342" s="12"/>
      <c r="AJ342" s="12"/>
      <c r="AK342" s="12"/>
      <c r="AL342" s="12"/>
      <c r="AM342" s="12"/>
      <c r="AN342" s="12"/>
      <c r="AO342" s="12"/>
      <c r="AP342" s="12"/>
      <c r="AQ342" s="12"/>
      <c r="AR342" s="12"/>
      <c r="AS342" s="12"/>
      <c r="AT342" s="12"/>
      <c r="AU342" s="12"/>
      <c r="AV342" s="12"/>
      <c r="AW342" s="12"/>
      <c r="AX342" s="12"/>
      <c r="AY342" s="12"/>
      <c r="AZ342" s="12"/>
      <c r="BA342" s="12"/>
      <c r="BB342" s="12"/>
      <c r="BC342" s="12"/>
      <c r="BE342" s="12"/>
      <c r="BF342" s="12"/>
      <c r="BG342" s="12"/>
      <c r="BH342" s="12"/>
      <c r="BI342" s="12"/>
      <c r="BJ342" s="12"/>
      <c r="BK342" s="12"/>
    </row>
    <row r="343" spans="33:63" x14ac:dyDescent="0.15">
      <c r="AG343" s="12"/>
      <c r="AH343" s="12"/>
      <c r="AI343" s="12"/>
      <c r="AJ343" s="12"/>
      <c r="AK343" s="12"/>
      <c r="AL343" s="12"/>
      <c r="AM343" s="12"/>
      <c r="AN343" s="12"/>
      <c r="AO343" s="12"/>
      <c r="AP343" s="12"/>
      <c r="AQ343" s="12"/>
      <c r="AR343" s="12"/>
      <c r="AS343" s="12"/>
      <c r="AT343" s="12"/>
      <c r="AU343" s="12"/>
      <c r="AV343" s="12"/>
      <c r="AW343" s="12"/>
      <c r="AX343" s="12"/>
      <c r="AY343" s="12"/>
      <c r="AZ343" s="12"/>
      <c r="BA343" s="12"/>
      <c r="BB343" s="12"/>
      <c r="BC343" s="12"/>
      <c r="BE343" s="12"/>
      <c r="BF343" s="12"/>
      <c r="BG343" s="12"/>
      <c r="BH343" s="12"/>
      <c r="BI343" s="12"/>
      <c r="BJ343" s="12"/>
      <c r="BK343" s="12"/>
    </row>
    <row r="344" spans="33:63" x14ac:dyDescent="0.15">
      <c r="AG344" s="12"/>
      <c r="AH344" s="12"/>
      <c r="AI344" s="12"/>
      <c r="AJ344" s="12"/>
      <c r="AK344" s="12"/>
      <c r="AL344" s="12"/>
      <c r="AM344" s="12"/>
      <c r="AN344" s="12"/>
      <c r="AO344" s="12"/>
      <c r="AP344" s="12"/>
      <c r="AQ344" s="12"/>
      <c r="AR344" s="12"/>
      <c r="AS344" s="12"/>
      <c r="AT344" s="12"/>
      <c r="AU344" s="12"/>
      <c r="AV344" s="12"/>
      <c r="AW344" s="12"/>
      <c r="AX344" s="12"/>
      <c r="AY344" s="12"/>
      <c r="AZ344" s="12"/>
      <c r="BA344" s="12"/>
      <c r="BB344" s="12"/>
      <c r="BC344" s="12"/>
      <c r="BE344" s="12"/>
      <c r="BF344" s="12"/>
      <c r="BG344" s="12"/>
      <c r="BH344" s="12"/>
      <c r="BI344" s="12"/>
      <c r="BJ344" s="12"/>
      <c r="BK344" s="12"/>
    </row>
    <row r="345" spans="33:63" x14ac:dyDescent="0.15">
      <c r="AG345" s="12"/>
      <c r="AH345" s="12"/>
      <c r="AI345" s="12"/>
      <c r="AJ345" s="12"/>
      <c r="AK345" s="12"/>
      <c r="AL345" s="12"/>
      <c r="AM345" s="12"/>
      <c r="AN345" s="12"/>
      <c r="AO345" s="12"/>
      <c r="AP345" s="12"/>
      <c r="AQ345" s="12"/>
      <c r="AR345" s="12"/>
      <c r="AS345" s="12"/>
      <c r="AT345" s="12"/>
      <c r="AU345" s="12"/>
      <c r="AV345" s="12"/>
      <c r="AW345" s="12"/>
      <c r="AX345" s="12"/>
      <c r="AY345" s="12"/>
      <c r="AZ345" s="12"/>
      <c r="BA345" s="12"/>
      <c r="BB345" s="12"/>
      <c r="BC345" s="12"/>
      <c r="BE345" s="12"/>
      <c r="BF345" s="12"/>
      <c r="BG345" s="12"/>
      <c r="BH345" s="12"/>
      <c r="BI345" s="12"/>
      <c r="BJ345" s="12"/>
      <c r="BK345" s="12"/>
    </row>
    <row r="346" spans="33:63" x14ac:dyDescent="0.15">
      <c r="AG346" s="12"/>
      <c r="AH346" s="12"/>
      <c r="AI346" s="12"/>
      <c r="AJ346" s="12"/>
      <c r="AK346" s="12"/>
      <c r="AL346" s="12"/>
      <c r="AM346" s="12"/>
      <c r="AN346" s="12"/>
      <c r="AO346" s="12"/>
      <c r="AP346" s="12"/>
      <c r="AQ346" s="12"/>
      <c r="AR346" s="12"/>
      <c r="AS346" s="12"/>
      <c r="AT346" s="12"/>
      <c r="AU346" s="12"/>
      <c r="AV346" s="12"/>
      <c r="AW346" s="12"/>
      <c r="AX346" s="12"/>
      <c r="AY346" s="12"/>
      <c r="AZ346" s="12"/>
      <c r="BA346" s="12"/>
      <c r="BB346" s="12"/>
      <c r="BC346" s="12"/>
      <c r="BE346" s="12"/>
      <c r="BF346" s="12"/>
      <c r="BG346" s="12"/>
      <c r="BH346" s="12"/>
      <c r="BI346" s="12"/>
      <c r="BJ346" s="12"/>
      <c r="BK346" s="12"/>
    </row>
    <row r="347" spans="33:63" x14ac:dyDescent="0.15">
      <c r="AG347" s="12"/>
      <c r="AH347" s="12"/>
      <c r="AI347" s="12"/>
      <c r="AJ347" s="12"/>
      <c r="AK347" s="12"/>
      <c r="AL347" s="12"/>
      <c r="AM347" s="12"/>
      <c r="AN347" s="12"/>
      <c r="AO347" s="12"/>
      <c r="AP347" s="12"/>
      <c r="AQ347" s="12"/>
      <c r="AR347" s="12"/>
      <c r="AS347" s="12"/>
      <c r="AT347" s="12"/>
      <c r="AU347" s="12"/>
      <c r="AV347" s="12"/>
      <c r="AW347" s="12"/>
      <c r="AX347" s="12"/>
      <c r="AY347" s="12"/>
      <c r="AZ347" s="12"/>
      <c r="BA347" s="12"/>
      <c r="BB347" s="12"/>
      <c r="BC347" s="12"/>
      <c r="BE347" s="12"/>
      <c r="BF347" s="12"/>
      <c r="BG347" s="12"/>
      <c r="BH347" s="12"/>
      <c r="BI347" s="12"/>
      <c r="BJ347" s="12"/>
      <c r="BK347" s="12"/>
    </row>
    <row r="348" spans="33:63" x14ac:dyDescent="0.15">
      <c r="AG348" s="12"/>
      <c r="AH348" s="12"/>
      <c r="AI348" s="12"/>
      <c r="AJ348" s="12"/>
      <c r="AK348" s="12"/>
      <c r="AL348" s="12"/>
      <c r="AM348" s="12"/>
      <c r="AN348" s="12"/>
      <c r="AO348" s="12"/>
      <c r="AP348" s="12"/>
      <c r="AQ348" s="12"/>
      <c r="AR348" s="12"/>
      <c r="AS348" s="12"/>
      <c r="AT348" s="12"/>
      <c r="AU348" s="12"/>
      <c r="AV348" s="12"/>
      <c r="AW348" s="12"/>
      <c r="AX348" s="12"/>
      <c r="AY348" s="12"/>
      <c r="AZ348" s="12"/>
      <c r="BA348" s="12"/>
      <c r="BB348" s="12"/>
      <c r="BC348" s="12"/>
      <c r="BE348" s="12"/>
      <c r="BF348" s="12"/>
      <c r="BG348" s="12"/>
      <c r="BH348" s="12"/>
      <c r="BI348" s="12"/>
      <c r="BJ348" s="12"/>
      <c r="BK348" s="12"/>
    </row>
    <row r="349" spans="33:63" x14ac:dyDescent="0.15">
      <c r="AG349" s="12"/>
      <c r="AH349" s="12"/>
      <c r="AI349" s="12"/>
      <c r="AJ349" s="12"/>
      <c r="AK349" s="12"/>
      <c r="AL349" s="12"/>
      <c r="AM349" s="12"/>
      <c r="AN349" s="12"/>
      <c r="AO349" s="12"/>
      <c r="AP349" s="12"/>
      <c r="AQ349" s="12"/>
      <c r="AR349" s="12"/>
      <c r="AS349" s="12"/>
      <c r="AT349" s="12"/>
      <c r="AU349" s="12"/>
      <c r="AV349" s="12"/>
      <c r="AW349" s="12"/>
      <c r="AX349" s="12"/>
      <c r="AY349" s="12"/>
      <c r="AZ349" s="12"/>
      <c r="BA349" s="12"/>
      <c r="BB349" s="12"/>
      <c r="BC349" s="12"/>
      <c r="BE349" s="12"/>
      <c r="BF349" s="12"/>
      <c r="BG349" s="12"/>
      <c r="BH349" s="12"/>
      <c r="BI349" s="12"/>
      <c r="BJ349" s="12"/>
      <c r="BK349" s="12"/>
    </row>
    <row r="350" spans="33:63" x14ac:dyDescent="0.15">
      <c r="AG350" s="12"/>
      <c r="AH350" s="12"/>
      <c r="AI350" s="12"/>
      <c r="AJ350" s="12"/>
      <c r="AK350" s="12"/>
      <c r="AL350" s="12"/>
      <c r="AM350" s="12"/>
      <c r="AN350" s="12"/>
      <c r="AO350" s="12"/>
      <c r="AP350" s="12"/>
      <c r="AQ350" s="12"/>
      <c r="AR350" s="12"/>
      <c r="AS350" s="12"/>
      <c r="AT350" s="12"/>
      <c r="AU350" s="12"/>
      <c r="AV350" s="12"/>
      <c r="AW350" s="12"/>
      <c r="AX350" s="12"/>
      <c r="AY350" s="12"/>
      <c r="AZ350" s="12"/>
      <c r="BA350" s="12"/>
      <c r="BB350" s="12"/>
      <c r="BC350" s="12"/>
      <c r="BE350" s="12"/>
      <c r="BF350" s="12"/>
      <c r="BG350" s="12"/>
      <c r="BH350" s="12"/>
      <c r="BI350" s="12"/>
      <c r="BJ350" s="12"/>
      <c r="BK350" s="12"/>
    </row>
    <row r="351" spans="33:63" x14ac:dyDescent="0.15">
      <c r="AG351" s="12"/>
      <c r="AH351" s="12"/>
      <c r="AI351" s="12"/>
      <c r="AJ351" s="12"/>
      <c r="AK351" s="12"/>
      <c r="AL351" s="12"/>
      <c r="AM351" s="12"/>
      <c r="AN351" s="12"/>
      <c r="AO351" s="12"/>
      <c r="AP351" s="12"/>
      <c r="AQ351" s="12"/>
      <c r="AR351" s="12"/>
      <c r="AS351" s="12"/>
      <c r="AT351" s="12"/>
      <c r="AU351" s="12"/>
      <c r="AV351" s="12"/>
      <c r="AW351" s="12"/>
      <c r="AX351" s="12"/>
      <c r="AY351" s="12"/>
      <c r="AZ351" s="12"/>
      <c r="BA351" s="12"/>
      <c r="BB351" s="12"/>
      <c r="BC351" s="12"/>
      <c r="BE351" s="12"/>
      <c r="BF351" s="12"/>
      <c r="BG351" s="12"/>
      <c r="BH351" s="12"/>
      <c r="BI351" s="12"/>
      <c r="BJ351" s="12"/>
      <c r="BK351" s="12"/>
    </row>
    <row r="352" spans="33:63" x14ac:dyDescent="0.15">
      <c r="AG352" s="12"/>
      <c r="AH352" s="12"/>
      <c r="AI352" s="12"/>
      <c r="AJ352" s="12"/>
      <c r="AK352" s="12"/>
      <c r="AL352" s="12"/>
      <c r="AM352" s="12"/>
      <c r="AN352" s="12"/>
      <c r="AO352" s="12"/>
      <c r="AP352" s="12"/>
      <c r="AQ352" s="12"/>
      <c r="AR352" s="12"/>
      <c r="AS352" s="12"/>
      <c r="AT352" s="12"/>
      <c r="AU352" s="12"/>
      <c r="AV352" s="12"/>
      <c r="AW352" s="12"/>
      <c r="AX352" s="12"/>
      <c r="AY352" s="12"/>
      <c r="AZ352" s="12"/>
      <c r="BA352" s="12"/>
      <c r="BB352" s="12"/>
      <c r="BC352" s="12"/>
      <c r="BE352" s="12"/>
      <c r="BF352" s="12"/>
      <c r="BG352" s="12"/>
      <c r="BH352" s="12"/>
      <c r="BI352" s="12"/>
      <c r="BJ352" s="12"/>
      <c r="BK352" s="12"/>
    </row>
    <row r="353" spans="33:63" x14ac:dyDescent="0.15">
      <c r="AG353" s="12"/>
      <c r="AH353" s="12"/>
      <c r="AI353" s="12"/>
      <c r="AJ353" s="12"/>
      <c r="AK353" s="12"/>
      <c r="AL353" s="12"/>
      <c r="AM353" s="12"/>
      <c r="AN353" s="12"/>
      <c r="AO353" s="12"/>
      <c r="AP353" s="12"/>
      <c r="AQ353" s="12"/>
      <c r="AR353" s="12"/>
      <c r="AS353" s="12"/>
      <c r="AT353" s="12"/>
      <c r="AU353" s="12"/>
      <c r="AV353" s="12"/>
      <c r="AW353" s="12"/>
      <c r="AX353" s="12"/>
      <c r="AY353" s="12"/>
      <c r="AZ353" s="12"/>
      <c r="BA353" s="12"/>
      <c r="BB353" s="12"/>
      <c r="BC353" s="12"/>
      <c r="BE353" s="12"/>
      <c r="BF353" s="12"/>
      <c r="BG353" s="12"/>
      <c r="BH353" s="12"/>
      <c r="BI353" s="12"/>
      <c r="BJ353" s="12"/>
      <c r="BK353" s="12"/>
    </row>
    <row r="354" spans="33:63" x14ac:dyDescent="0.15">
      <c r="AG354" s="12"/>
      <c r="AH354" s="12"/>
      <c r="AI354" s="12"/>
      <c r="AJ354" s="12"/>
      <c r="AK354" s="12"/>
      <c r="AL354" s="12"/>
      <c r="AM354" s="12"/>
      <c r="AN354" s="12"/>
      <c r="AO354" s="12"/>
      <c r="AP354" s="12"/>
      <c r="AQ354" s="12"/>
      <c r="AR354" s="12"/>
      <c r="AS354" s="12"/>
      <c r="AT354" s="12"/>
      <c r="AU354" s="12"/>
      <c r="AV354" s="12"/>
      <c r="AW354" s="12"/>
      <c r="AX354" s="12"/>
      <c r="AY354" s="12"/>
      <c r="AZ354" s="12"/>
      <c r="BA354" s="12"/>
      <c r="BB354" s="12"/>
      <c r="BC354" s="12"/>
      <c r="BE354" s="12"/>
      <c r="BF354" s="12"/>
      <c r="BG354" s="12"/>
      <c r="BH354" s="12"/>
      <c r="BI354" s="12"/>
      <c r="BJ354" s="12"/>
      <c r="BK354" s="12"/>
    </row>
    <row r="355" spans="33:63" x14ac:dyDescent="0.15">
      <c r="AG355" s="12"/>
      <c r="AH355" s="12"/>
      <c r="AI355" s="12"/>
      <c r="AJ355" s="12"/>
      <c r="AK355" s="12"/>
      <c r="AL355" s="12"/>
      <c r="AM355" s="12"/>
      <c r="AN355" s="12"/>
      <c r="AO355" s="12"/>
      <c r="AP355" s="12"/>
      <c r="AQ355" s="12"/>
      <c r="AR355" s="12"/>
      <c r="AS355" s="12"/>
      <c r="AT355" s="12"/>
      <c r="AU355" s="12"/>
      <c r="AV355" s="12"/>
      <c r="AW355" s="12"/>
      <c r="AX355" s="12"/>
      <c r="AY355" s="12"/>
      <c r="AZ355" s="12"/>
      <c r="BA355" s="12"/>
      <c r="BB355" s="12"/>
      <c r="BC355" s="12"/>
      <c r="BE355" s="12"/>
      <c r="BF355" s="12"/>
      <c r="BG355" s="12"/>
      <c r="BH355" s="12"/>
      <c r="BI355" s="12"/>
      <c r="BJ355" s="12"/>
      <c r="BK355" s="12"/>
    </row>
    <row r="356" spans="33:63" x14ac:dyDescent="0.15">
      <c r="AG356" s="12"/>
      <c r="AH356" s="12"/>
      <c r="AI356" s="12"/>
      <c r="AJ356" s="12"/>
      <c r="AK356" s="12"/>
      <c r="AL356" s="12"/>
      <c r="AM356" s="12"/>
      <c r="AN356" s="12"/>
      <c r="AO356" s="12"/>
      <c r="AP356" s="12"/>
      <c r="AQ356" s="12"/>
      <c r="AR356" s="12"/>
      <c r="AS356" s="12"/>
      <c r="AT356" s="12"/>
      <c r="AU356" s="12"/>
      <c r="AV356" s="12"/>
      <c r="AW356" s="12"/>
      <c r="AX356" s="12"/>
      <c r="AY356" s="12"/>
      <c r="AZ356" s="12"/>
      <c r="BA356" s="12"/>
      <c r="BB356" s="12"/>
      <c r="BC356" s="12"/>
      <c r="BE356" s="12"/>
      <c r="BF356" s="12"/>
      <c r="BG356" s="12"/>
      <c r="BH356" s="12"/>
      <c r="BI356" s="12"/>
      <c r="BJ356" s="12"/>
      <c r="BK356" s="12"/>
    </row>
    <row r="357" spans="33:63" x14ac:dyDescent="0.15">
      <c r="AG357" s="12"/>
      <c r="AH357" s="12"/>
      <c r="AI357" s="12"/>
      <c r="AJ357" s="12"/>
      <c r="AK357" s="12"/>
      <c r="AL357" s="12"/>
      <c r="AM357" s="12"/>
      <c r="AN357" s="12"/>
      <c r="AO357" s="12"/>
      <c r="AP357" s="12"/>
      <c r="AQ357" s="12"/>
      <c r="AR357" s="12"/>
      <c r="AS357" s="12"/>
      <c r="AT357" s="12"/>
      <c r="AU357" s="12"/>
      <c r="AV357" s="12"/>
      <c r="AW357" s="12"/>
      <c r="AX357" s="12"/>
      <c r="AY357" s="12"/>
      <c r="AZ357" s="12"/>
      <c r="BA357" s="12"/>
      <c r="BB357" s="12"/>
      <c r="BC357" s="12"/>
      <c r="BE357" s="12"/>
      <c r="BF357" s="12"/>
      <c r="BG357" s="12"/>
      <c r="BH357" s="12"/>
      <c r="BI357" s="12"/>
      <c r="BJ357" s="12"/>
      <c r="BK357" s="12"/>
    </row>
    <row r="358" spans="33:63" x14ac:dyDescent="0.15">
      <c r="AG358" s="12"/>
      <c r="AH358" s="12"/>
      <c r="AI358" s="12"/>
      <c r="AJ358" s="12"/>
      <c r="AK358" s="12"/>
      <c r="AL358" s="12"/>
      <c r="AM358" s="12"/>
      <c r="AN358" s="12"/>
      <c r="AO358" s="12"/>
      <c r="AP358" s="12"/>
      <c r="AQ358" s="12"/>
      <c r="AR358" s="12"/>
      <c r="AS358" s="12"/>
      <c r="AT358" s="12"/>
      <c r="AU358" s="12"/>
      <c r="AV358" s="12"/>
      <c r="AW358" s="12"/>
      <c r="AX358" s="12"/>
      <c r="AY358" s="12"/>
      <c r="AZ358" s="12"/>
      <c r="BA358" s="12"/>
      <c r="BB358" s="12"/>
      <c r="BC358" s="12"/>
      <c r="BE358" s="12"/>
      <c r="BF358" s="12"/>
      <c r="BG358" s="12"/>
      <c r="BH358" s="12"/>
      <c r="BI358" s="12"/>
      <c r="BJ358" s="12"/>
      <c r="BK358" s="12"/>
    </row>
    <row r="359" spans="33:63" x14ac:dyDescent="0.15">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E359" s="12"/>
      <c r="BF359" s="12"/>
      <c r="BG359" s="12"/>
      <c r="BH359" s="12"/>
      <c r="BI359" s="12"/>
      <c r="BJ359" s="12"/>
      <c r="BK359" s="12"/>
    </row>
    <row r="360" spans="33:63" x14ac:dyDescent="0.15">
      <c r="AG360" s="12"/>
      <c r="AH360" s="12"/>
      <c r="AI360" s="12"/>
      <c r="AJ360" s="12"/>
      <c r="AK360" s="12"/>
      <c r="AL360" s="12"/>
      <c r="AM360" s="12"/>
      <c r="AN360" s="12"/>
      <c r="AO360" s="12"/>
      <c r="AP360" s="12"/>
      <c r="AQ360" s="12"/>
      <c r="AR360" s="12"/>
      <c r="AS360" s="12"/>
      <c r="AT360" s="12"/>
      <c r="AU360" s="12"/>
      <c r="AV360" s="12"/>
      <c r="AW360" s="12"/>
      <c r="AX360" s="12"/>
      <c r="AY360" s="12"/>
      <c r="AZ360" s="12"/>
      <c r="BA360" s="12"/>
      <c r="BB360" s="12"/>
      <c r="BC360" s="12"/>
      <c r="BE360" s="12"/>
      <c r="BF360" s="12"/>
      <c r="BG360" s="12"/>
      <c r="BH360" s="12"/>
      <c r="BI360" s="12"/>
      <c r="BJ360" s="12"/>
      <c r="BK360" s="12"/>
    </row>
    <row r="361" spans="33:63" x14ac:dyDescent="0.15">
      <c r="AG361" s="12"/>
      <c r="AH361" s="12"/>
      <c r="AI361" s="12"/>
      <c r="AJ361" s="12"/>
      <c r="AK361" s="12"/>
      <c r="AL361" s="12"/>
      <c r="AM361" s="12"/>
      <c r="AN361" s="12"/>
      <c r="AO361" s="12"/>
      <c r="AP361" s="12"/>
      <c r="AQ361" s="12"/>
      <c r="AR361" s="12"/>
      <c r="AS361" s="12"/>
      <c r="AT361" s="12"/>
      <c r="AU361" s="12"/>
      <c r="AV361" s="12"/>
      <c r="AW361" s="12"/>
      <c r="AX361" s="12"/>
      <c r="AY361" s="12"/>
      <c r="AZ361" s="12"/>
      <c r="BA361" s="12"/>
      <c r="BB361" s="12"/>
      <c r="BC361" s="12"/>
      <c r="BE361" s="12"/>
      <c r="BF361" s="12"/>
      <c r="BG361" s="12"/>
      <c r="BH361" s="12"/>
      <c r="BI361" s="12"/>
      <c r="BJ361" s="12"/>
      <c r="BK361" s="12"/>
    </row>
    <row r="362" spans="33:63" x14ac:dyDescent="0.15">
      <c r="AG362" s="12"/>
      <c r="AH362" s="12"/>
      <c r="AI362" s="12"/>
      <c r="AJ362" s="12"/>
      <c r="AK362" s="12"/>
      <c r="AL362" s="12"/>
      <c r="AM362" s="12"/>
      <c r="AN362" s="12"/>
      <c r="AO362" s="12"/>
      <c r="AP362" s="12"/>
      <c r="AQ362" s="12"/>
      <c r="AR362" s="12"/>
      <c r="AS362" s="12"/>
      <c r="AT362" s="12"/>
      <c r="AU362" s="12"/>
      <c r="AV362" s="12"/>
      <c r="AW362" s="12"/>
      <c r="AX362" s="12"/>
      <c r="AY362" s="12"/>
      <c r="AZ362" s="12"/>
      <c r="BA362" s="12"/>
      <c r="BB362" s="12"/>
      <c r="BC362" s="12"/>
      <c r="BE362" s="12"/>
      <c r="BF362" s="12"/>
      <c r="BG362" s="12"/>
      <c r="BH362" s="12"/>
      <c r="BI362" s="12"/>
      <c r="BJ362" s="12"/>
      <c r="BK362" s="12"/>
    </row>
    <row r="363" spans="33:63" x14ac:dyDescent="0.15">
      <c r="AG363" s="12"/>
      <c r="AH363" s="12"/>
      <c r="AI363" s="12"/>
      <c r="AJ363" s="12"/>
      <c r="AK363" s="12"/>
      <c r="AL363" s="12"/>
      <c r="AM363" s="12"/>
      <c r="AN363" s="12"/>
      <c r="AO363" s="12"/>
      <c r="AP363" s="12"/>
      <c r="AQ363" s="12"/>
      <c r="AR363" s="12"/>
      <c r="AS363" s="12"/>
      <c r="AT363" s="12"/>
      <c r="AU363" s="12"/>
      <c r="AV363" s="12"/>
      <c r="AW363" s="12"/>
      <c r="AX363" s="12"/>
      <c r="AY363" s="12"/>
      <c r="AZ363" s="12"/>
      <c r="BA363" s="12"/>
      <c r="BB363" s="12"/>
      <c r="BC363" s="12"/>
      <c r="BE363" s="12"/>
      <c r="BF363" s="12"/>
      <c r="BG363" s="12"/>
      <c r="BH363" s="12"/>
      <c r="BI363" s="12"/>
      <c r="BJ363" s="12"/>
      <c r="BK363" s="12"/>
    </row>
    <row r="364" spans="33:63" x14ac:dyDescent="0.15">
      <c r="AG364" s="12"/>
      <c r="AH364" s="12"/>
      <c r="AI364" s="12"/>
      <c r="AJ364" s="12"/>
      <c r="AK364" s="12"/>
      <c r="AL364" s="12"/>
      <c r="AM364" s="12"/>
      <c r="AN364" s="12"/>
      <c r="AO364" s="12"/>
      <c r="AP364" s="12"/>
      <c r="AQ364" s="12"/>
      <c r="AR364" s="12"/>
      <c r="AS364" s="12"/>
      <c r="AT364" s="12"/>
      <c r="AU364" s="12"/>
      <c r="AV364" s="12"/>
      <c r="AW364" s="12"/>
      <c r="AX364" s="12"/>
      <c r="AY364" s="12"/>
      <c r="AZ364" s="12"/>
      <c r="BA364" s="12"/>
      <c r="BB364" s="12"/>
      <c r="BC364" s="12"/>
      <c r="BE364" s="12"/>
      <c r="BF364" s="12"/>
      <c r="BG364" s="12"/>
      <c r="BH364" s="12"/>
      <c r="BI364" s="12"/>
      <c r="BJ364" s="12"/>
      <c r="BK364" s="12"/>
    </row>
    <row r="365" spans="33:63" x14ac:dyDescent="0.15">
      <c r="AG365" s="12"/>
      <c r="AH365" s="12"/>
      <c r="AI365" s="12"/>
      <c r="AJ365" s="12"/>
      <c r="AK365" s="12"/>
      <c r="AL365" s="12"/>
      <c r="AM365" s="12"/>
      <c r="AN365" s="12"/>
      <c r="AO365" s="12"/>
      <c r="AP365" s="12"/>
      <c r="AQ365" s="12"/>
      <c r="AR365" s="12"/>
      <c r="AS365" s="12"/>
      <c r="AT365" s="12"/>
      <c r="AU365" s="12"/>
      <c r="AV365" s="12"/>
      <c r="AW365" s="12"/>
      <c r="AX365" s="12"/>
      <c r="AY365" s="12"/>
      <c r="AZ365" s="12"/>
      <c r="BA365" s="12"/>
      <c r="BB365" s="12"/>
      <c r="BC365" s="12"/>
      <c r="BE365" s="12"/>
      <c r="BF365" s="12"/>
      <c r="BG365" s="12"/>
      <c r="BH365" s="12"/>
      <c r="BI365" s="12"/>
      <c r="BJ365" s="12"/>
      <c r="BK365" s="12"/>
    </row>
    <row r="366" spans="33:63" x14ac:dyDescent="0.15">
      <c r="AG366" s="12"/>
      <c r="AH366" s="12"/>
      <c r="AI366" s="12"/>
      <c r="AJ366" s="12"/>
      <c r="AK366" s="12"/>
      <c r="AL366" s="12"/>
      <c r="AM366" s="12"/>
      <c r="AN366" s="12"/>
      <c r="AO366" s="12"/>
      <c r="AP366" s="12"/>
      <c r="AQ366" s="12"/>
      <c r="AR366" s="12"/>
      <c r="AS366" s="12"/>
      <c r="AT366" s="12"/>
      <c r="AU366" s="12"/>
      <c r="AV366" s="12"/>
      <c r="AW366" s="12"/>
      <c r="AX366" s="12"/>
      <c r="AY366" s="12"/>
      <c r="AZ366" s="12"/>
      <c r="BA366" s="12"/>
      <c r="BB366" s="12"/>
      <c r="BC366" s="12"/>
      <c r="BE366" s="12"/>
      <c r="BF366" s="12"/>
      <c r="BG366" s="12"/>
      <c r="BH366" s="12"/>
      <c r="BI366" s="12"/>
      <c r="BJ366" s="12"/>
      <c r="BK366" s="12"/>
    </row>
    <row r="367" spans="33:63" x14ac:dyDescent="0.15">
      <c r="AG367" s="12"/>
      <c r="AH367" s="12"/>
      <c r="AI367" s="12"/>
      <c r="AJ367" s="12"/>
      <c r="AK367" s="12"/>
      <c r="AL367" s="12"/>
      <c r="AM367" s="12"/>
      <c r="AN367" s="12"/>
      <c r="AO367" s="12"/>
      <c r="AP367" s="12"/>
      <c r="AQ367" s="12"/>
      <c r="AR367" s="12"/>
      <c r="AS367" s="12"/>
      <c r="AT367" s="12"/>
      <c r="AU367" s="12"/>
      <c r="AV367" s="12"/>
      <c r="AW367" s="12"/>
      <c r="AX367" s="12"/>
      <c r="AY367" s="12"/>
      <c r="AZ367" s="12"/>
      <c r="BA367" s="12"/>
      <c r="BB367" s="12"/>
      <c r="BC367" s="12"/>
      <c r="BE367" s="12"/>
      <c r="BF367" s="12"/>
      <c r="BG367" s="12"/>
      <c r="BH367" s="12"/>
      <c r="BI367" s="12"/>
      <c r="BJ367" s="12"/>
      <c r="BK367" s="12"/>
    </row>
    <row r="368" spans="33:63" x14ac:dyDescent="0.15">
      <c r="AG368" s="12"/>
      <c r="AH368" s="12"/>
      <c r="AI368" s="12"/>
      <c r="AJ368" s="12"/>
      <c r="AK368" s="12"/>
      <c r="AL368" s="12"/>
      <c r="AM368" s="12"/>
      <c r="AN368" s="12"/>
      <c r="AO368" s="12"/>
      <c r="AP368" s="12"/>
      <c r="AQ368" s="12"/>
      <c r="AR368" s="12"/>
      <c r="AS368" s="12"/>
      <c r="AT368" s="12"/>
      <c r="AU368" s="12"/>
      <c r="AV368" s="12"/>
      <c r="AW368" s="12"/>
      <c r="AX368" s="12"/>
      <c r="AY368" s="12"/>
      <c r="AZ368" s="12"/>
      <c r="BA368" s="12"/>
      <c r="BB368" s="12"/>
      <c r="BC368" s="12"/>
      <c r="BE368" s="12"/>
      <c r="BF368" s="12"/>
      <c r="BG368" s="12"/>
      <c r="BH368" s="12"/>
      <c r="BI368" s="12"/>
      <c r="BJ368" s="12"/>
      <c r="BK368" s="12"/>
    </row>
    <row r="369" spans="33:63" x14ac:dyDescent="0.15">
      <c r="AG369" s="12"/>
      <c r="AH369" s="12"/>
      <c r="AI369" s="12"/>
      <c r="AJ369" s="12"/>
      <c r="AK369" s="12"/>
      <c r="AL369" s="12"/>
      <c r="AM369" s="12"/>
      <c r="AN369" s="12"/>
      <c r="AO369" s="12"/>
      <c r="AP369" s="12"/>
      <c r="AQ369" s="12"/>
      <c r="AR369" s="12"/>
      <c r="AS369" s="12"/>
      <c r="AT369" s="12"/>
      <c r="AU369" s="12"/>
      <c r="AV369" s="12"/>
      <c r="AW369" s="12"/>
      <c r="AX369" s="12"/>
      <c r="AY369" s="12"/>
      <c r="AZ369" s="12"/>
      <c r="BA369" s="12"/>
      <c r="BB369" s="12"/>
      <c r="BC369" s="12"/>
      <c r="BE369" s="12"/>
      <c r="BF369" s="12"/>
      <c r="BG369" s="12"/>
      <c r="BH369" s="12"/>
      <c r="BI369" s="12"/>
      <c r="BJ369" s="12"/>
      <c r="BK369" s="12"/>
    </row>
    <row r="370" spans="33:63" x14ac:dyDescent="0.15">
      <c r="AG370" s="12"/>
      <c r="AH370" s="12"/>
      <c r="AI370" s="12"/>
      <c r="AJ370" s="12"/>
      <c r="AK370" s="12"/>
      <c r="AL370" s="12"/>
      <c r="AM370" s="12"/>
      <c r="AN370" s="12"/>
      <c r="AO370" s="12"/>
      <c r="AP370" s="12"/>
      <c r="AQ370" s="12"/>
      <c r="AR370" s="12"/>
      <c r="AS370" s="12"/>
      <c r="AT370" s="12"/>
      <c r="AU370" s="12"/>
      <c r="AV370" s="12"/>
      <c r="AW370" s="12"/>
      <c r="AX370" s="12"/>
      <c r="AY370" s="12"/>
      <c r="AZ370" s="12"/>
      <c r="BA370" s="12"/>
      <c r="BB370" s="12"/>
      <c r="BC370" s="12"/>
      <c r="BE370" s="12"/>
      <c r="BF370" s="12"/>
      <c r="BG370" s="12"/>
      <c r="BH370" s="12"/>
      <c r="BI370" s="12"/>
      <c r="BJ370" s="12"/>
      <c r="BK370" s="12"/>
    </row>
    <row r="371" spans="33:63" x14ac:dyDescent="0.15">
      <c r="AG371" s="12"/>
      <c r="AH371" s="12"/>
      <c r="AI371" s="12"/>
      <c r="AJ371" s="12"/>
      <c r="AK371" s="12"/>
      <c r="AL371" s="12"/>
      <c r="AM371" s="12"/>
      <c r="AN371" s="12"/>
      <c r="AO371" s="12"/>
      <c r="AP371" s="12"/>
      <c r="AQ371" s="12"/>
      <c r="AR371" s="12"/>
      <c r="AS371" s="12"/>
      <c r="AT371" s="12"/>
      <c r="AU371" s="12"/>
      <c r="AV371" s="12"/>
      <c r="AW371" s="12"/>
      <c r="AX371" s="12"/>
      <c r="AY371" s="12"/>
      <c r="AZ371" s="12"/>
      <c r="BA371" s="12"/>
      <c r="BB371" s="12"/>
      <c r="BC371" s="12"/>
      <c r="BE371" s="12"/>
      <c r="BF371" s="12"/>
      <c r="BG371" s="12"/>
      <c r="BH371" s="12"/>
      <c r="BI371" s="12"/>
      <c r="BJ371" s="12"/>
      <c r="BK371" s="12"/>
    </row>
    <row r="372" spans="33:63" x14ac:dyDescent="0.15">
      <c r="AG372" s="12"/>
      <c r="AH372" s="12"/>
      <c r="AI372" s="12"/>
      <c r="AJ372" s="12"/>
      <c r="AK372" s="12"/>
      <c r="AL372" s="12"/>
      <c r="AM372" s="12"/>
      <c r="AN372" s="12"/>
      <c r="AO372" s="12"/>
      <c r="AP372" s="12"/>
      <c r="AQ372" s="12"/>
      <c r="AR372" s="12"/>
      <c r="AS372" s="12"/>
      <c r="AT372" s="12"/>
      <c r="AU372" s="12"/>
      <c r="AV372" s="12"/>
      <c r="AW372" s="12"/>
      <c r="AX372" s="12"/>
      <c r="AY372" s="12"/>
      <c r="AZ372" s="12"/>
      <c r="BA372" s="12"/>
      <c r="BB372" s="12"/>
      <c r="BC372" s="12"/>
      <c r="BE372" s="12"/>
      <c r="BF372" s="12"/>
      <c r="BG372" s="12"/>
      <c r="BH372" s="12"/>
      <c r="BI372" s="12"/>
      <c r="BJ372" s="12"/>
      <c r="BK372" s="12"/>
    </row>
    <row r="373" spans="33:63" x14ac:dyDescent="0.15">
      <c r="AG373" s="12"/>
      <c r="AH373" s="12"/>
      <c r="AI373" s="12"/>
      <c r="AJ373" s="12"/>
      <c r="AK373" s="12"/>
      <c r="AL373" s="12"/>
      <c r="AM373" s="12"/>
      <c r="AN373" s="12"/>
      <c r="AO373" s="12"/>
      <c r="AP373" s="12"/>
      <c r="AQ373" s="12"/>
      <c r="AR373" s="12"/>
      <c r="AS373" s="12"/>
      <c r="AT373" s="12"/>
      <c r="AU373" s="12"/>
      <c r="AV373" s="12"/>
      <c r="AW373" s="12"/>
      <c r="AX373" s="12"/>
      <c r="AY373" s="12"/>
      <c r="AZ373" s="12"/>
      <c r="BA373" s="12"/>
      <c r="BB373" s="12"/>
      <c r="BC373" s="12"/>
      <c r="BE373" s="12"/>
      <c r="BF373" s="12"/>
      <c r="BG373" s="12"/>
      <c r="BH373" s="12"/>
      <c r="BI373" s="12"/>
      <c r="BJ373" s="12"/>
      <c r="BK373" s="12"/>
    </row>
    <row r="374" spans="33:63" x14ac:dyDescent="0.15">
      <c r="AG374" s="12"/>
      <c r="AH374" s="12"/>
      <c r="AI374" s="12"/>
      <c r="AJ374" s="12"/>
      <c r="AK374" s="12"/>
      <c r="AL374" s="12"/>
      <c r="AM374" s="12"/>
      <c r="AN374" s="12"/>
      <c r="AO374" s="12"/>
      <c r="AP374" s="12"/>
      <c r="AQ374" s="12"/>
      <c r="AR374" s="12"/>
      <c r="AS374" s="12"/>
      <c r="AT374" s="12"/>
      <c r="AU374" s="12"/>
      <c r="AV374" s="12"/>
      <c r="AW374" s="12"/>
      <c r="AX374" s="12"/>
      <c r="AY374" s="12"/>
      <c r="AZ374" s="12"/>
      <c r="BA374" s="12"/>
      <c r="BB374" s="12"/>
      <c r="BC374" s="12"/>
      <c r="BE374" s="12"/>
      <c r="BF374" s="12"/>
      <c r="BG374" s="12"/>
      <c r="BH374" s="12"/>
      <c r="BI374" s="12"/>
      <c r="BJ374" s="12"/>
      <c r="BK374" s="12"/>
    </row>
    <row r="375" spans="33:63" x14ac:dyDescent="0.15">
      <c r="AG375" s="12"/>
      <c r="AH375" s="12"/>
      <c r="AI375" s="12"/>
      <c r="AJ375" s="12"/>
      <c r="AK375" s="12"/>
      <c r="AL375" s="12"/>
      <c r="AM375" s="12"/>
      <c r="AN375" s="12"/>
      <c r="AO375" s="12"/>
      <c r="AP375" s="12"/>
      <c r="AQ375" s="12"/>
      <c r="AR375" s="12"/>
      <c r="AS375" s="12"/>
      <c r="AT375" s="12"/>
      <c r="AU375" s="12"/>
      <c r="AV375" s="12"/>
      <c r="AW375" s="12"/>
      <c r="AX375" s="12"/>
      <c r="AY375" s="12"/>
      <c r="AZ375" s="12"/>
      <c r="BA375" s="12"/>
      <c r="BB375" s="12"/>
      <c r="BC375" s="12"/>
      <c r="BE375" s="12"/>
      <c r="BF375" s="12"/>
      <c r="BG375" s="12"/>
      <c r="BH375" s="12"/>
      <c r="BI375" s="12"/>
      <c r="BJ375" s="12"/>
      <c r="BK375" s="12"/>
    </row>
    <row r="376" spans="33:63" x14ac:dyDescent="0.15">
      <c r="AG376" s="12"/>
      <c r="AH376" s="12"/>
      <c r="AI376" s="12"/>
      <c r="AJ376" s="12"/>
      <c r="AK376" s="12"/>
      <c r="AL376" s="12"/>
      <c r="AM376" s="12"/>
      <c r="AN376" s="12"/>
      <c r="AO376" s="12"/>
      <c r="AP376" s="12"/>
      <c r="AQ376" s="12"/>
      <c r="AR376" s="12"/>
      <c r="AS376" s="12"/>
      <c r="AT376" s="12"/>
      <c r="AU376" s="12"/>
      <c r="AV376" s="12"/>
      <c r="AW376" s="12"/>
      <c r="AX376" s="12"/>
      <c r="AY376" s="12"/>
      <c r="AZ376" s="12"/>
      <c r="BA376" s="12"/>
      <c r="BB376" s="12"/>
      <c r="BC376" s="12"/>
      <c r="BE376" s="12"/>
      <c r="BF376" s="12"/>
      <c r="BG376" s="12"/>
      <c r="BH376" s="12"/>
      <c r="BI376" s="12"/>
      <c r="BJ376" s="12"/>
      <c r="BK376" s="12"/>
    </row>
    <row r="377" spans="33:63" x14ac:dyDescent="0.15">
      <c r="AG377" s="12"/>
      <c r="AH377" s="12"/>
      <c r="AI377" s="12"/>
      <c r="AJ377" s="12"/>
      <c r="AK377" s="12"/>
      <c r="AL377" s="12"/>
      <c r="AM377" s="12"/>
      <c r="AN377" s="12"/>
      <c r="AO377" s="12"/>
      <c r="AP377" s="12"/>
      <c r="AQ377" s="12"/>
      <c r="AR377" s="12"/>
      <c r="AS377" s="12"/>
      <c r="AT377" s="12"/>
      <c r="AU377" s="12"/>
      <c r="AV377" s="12"/>
      <c r="AW377" s="12"/>
      <c r="AX377" s="12"/>
      <c r="AY377" s="12"/>
      <c r="AZ377" s="12"/>
      <c r="BA377" s="12"/>
      <c r="BB377" s="12"/>
      <c r="BC377" s="12"/>
      <c r="BE377" s="12"/>
      <c r="BF377" s="12"/>
      <c r="BG377" s="12"/>
      <c r="BH377" s="12"/>
      <c r="BI377" s="12"/>
      <c r="BJ377" s="12"/>
      <c r="BK377" s="12"/>
    </row>
    <row r="378" spans="33:63" x14ac:dyDescent="0.15">
      <c r="AG378" s="12"/>
      <c r="AH378" s="12"/>
      <c r="AI378" s="12"/>
      <c r="AJ378" s="12"/>
      <c r="AK378" s="12"/>
      <c r="AL378" s="12"/>
      <c r="AM378" s="12"/>
      <c r="AN378" s="12"/>
      <c r="AO378" s="12"/>
      <c r="AP378" s="12"/>
      <c r="AQ378" s="12"/>
      <c r="AR378" s="12"/>
      <c r="AS378" s="12"/>
      <c r="AT378" s="12"/>
      <c r="AU378" s="12"/>
      <c r="AV378" s="12"/>
      <c r="AW378" s="12"/>
      <c r="AX378" s="12"/>
      <c r="AY378" s="12"/>
      <c r="AZ378" s="12"/>
      <c r="BA378" s="12"/>
      <c r="BB378" s="12"/>
      <c r="BC378" s="12"/>
      <c r="BE378" s="12"/>
      <c r="BF378" s="12"/>
      <c r="BG378" s="12"/>
      <c r="BH378" s="12"/>
      <c r="BI378" s="12"/>
      <c r="BJ378" s="12"/>
      <c r="BK378" s="12"/>
    </row>
    <row r="379" spans="33:63" x14ac:dyDescent="0.15">
      <c r="AG379" s="12"/>
      <c r="AH379" s="12"/>
      <c r="AI379" s="12"/>
      <c r="AJ379" s="12"/>
      <c r="AK379" s="12"/>
      <c r="AL379" s="12"/>
      <c r="AM379" s="12"/>
      <c r="AN379" s="12"/>
      <c r="AO379" s="12"/>
      <c r="AP379" s="12"/>
      <c r="AQ379" s="12"/>
      <c r="AR379" s="12"/>
      <c r="AS379" s="12"/>
      <c r="AT379" s="12"/>
      <c r="AU379" s="12"/>
      <c r="AV379" s="12"/>
      <c r="AW379" s="12"/>
      <c r="AX379" s="12"/>
      <c r="AY379" s="12"/>
      <c r="AZ379" s="12"/>
      <c r="BA379" s="12"/>
      <c r="BB379" s="12"/>
      <c r="BC379" s="12"/>
      <c r="BE379" s="12"/>
      <c r="BF379" s="12"/>
      <c r="BG379" s="12"/>
      <c r="BH379" s="12"/>
      <c r="BI379" s="12"/>
      <c r="BJ379" s="12"/>
      <c r="BK379" s="12"/>
    </row>
    <row r="380" spans="33:63" x14ac:dyDescent="0.15">
      <c r="AG380" s="12"/>
      <c r="AH380" s="12"/>
      <c r="AI380" s="12"/>
      <c r="AJ380" s="12"/>
      <c r="AK380" s="12"/>
      <c r="AL380" s="12"/>
      <c r="AM380" s="12"/>
      <c r="AN380" s="12"/>
      <c r="AO380" s="12"/>
      <c r="AP380" s="12"/>
      <c r="AQ380" s="12"/>
      <c r="AR380" s="12"/>
      <c r="AS380" s="12"/>
      <c r="AT380" s="12"/>
      <c r="AU380" s="12"/>
      <c r="AV380" s="12"/>
      <c r="AW380" s="12"/>
      <c r="AX380" s="12"/>
      <c r="AY380" s="12"/>
      <c r="AZ380" s="12"/>
      <c r="BA380" s="12"/>
      <c r="BB380" s="12"/>
      <c r="BC380" s="12"/>
      <c r="BE380" s="12"/>
      <c r="BF380" s="12"/>
      <c r="BG380" s="12"/>
      <c r="BH380" s="12"/>
      <c r="BI380" s="12"/>
      <c r="BJ380" s="12"/>
      <c r="BK380" s="12"/>
    </row>
    <row r="381" spans="33:63" x14ac:dyDescent="0.15">
      <c r="AG381" s="12"/>
      <c r="AH381" s="12"/>
      <c r="AI381" s="12"/>
      <c r="AJ381" s="12"/>
      <c r="AK381" s="12"/>
      <c r="AL381" s="12"/>
      <c r="AM381" s="12"/>
      <c r="AN381" s="12"/>
      <c r="AO381" s="12"/>
      <c r="AP381" s="12"/>
      <c r="AQ381" s="12"/>
      <c r="AR381" s="12"/>
      <c r="AS381" s="12"/>
      <c r="AT381" s="12"/>
      <c r="AU381" s="12"/>
      <c r="AV381" s="12"/>
      <c r="AW381" s="12"/>
      <c r="AX381" s="12"/>
      <c r="AY381" s="12"/>
      <c r="AZ381" s="12"/>
      <c r="BA381" s="12"/>
      <c r="BB381" s="12"/>
      <c r="BC381" s="12"/>
      <c r="BE381" s="12"/>
      <c r="BF381" s="12"/>
      <c r="BG381" s="12"/>
      <c r="BH381" s="12"/>
      <c r="BI381" s="12"/>
      <c r="BJ381" s="12"/>
      <c r="BK381" s="12"/>
    </row>
    <row r="382" spans="33:63" x14ac:dyDescent="0.15">
      <c r="AG382" s="12"/>
      <c r="AH382" s="12"/>
      <c r="AI382" s="12"/>
      <c r="AJ382" s="12"/>
      <c r="AK382" s="12"/>
      <c r="AL382" s="12"/>
      <c r="AM382" s="12"/>
      <c r="AN382" s="12"/>
      <c r="AO382" s="12"/>
      <c r="AP382" s="12"/>
      <c r="AQ382" s="12"/>
      <c r="AR382" s="12"/>
      <c r="AS382" s="12"/>
      <c r="AT382" s="12"/>
      <c r="AU382" s="12"/>
      <c r="AV382" s="12"/>
      <c r="AW382" s="12"/>
      <c r="AX382" s="12"/>
      <c r="AY382" s="12"/>
      <c r="AZ382" s="12"/>
      <c r="BA382" s="12"/>
      <c r="BB382" s="12"/>
      <c r="BC382" s="12"/>
      <c r="BE382" s="12"/>
      <c r="BF382" s="12"/>
      <c r="BG382" s="12"/>
      <c r="BH382" s="12"/>
      <c r="BI382" s="12"/>
      <c r="BJ382" s="12"/>
      <c r="BK382" s="12"/>
    </row>
    <row r="383" spans="33:63" x14ac:dyDescent="0.15">
      <c r="AG383" s="12"/>
      <c r="AH383" s="12"/>
      <c r="AI383" s="12"/>
      <c r="AJ383" s="12"/>
      <c r="AK383" s="12"/>
      <c r="AL383" s="12"/>
      <c r="AM383" s="12"/>
      <c r="AN383" s="12"/>
      <c r="AO383" s="12"/>
      <c r="AP383" s="12"/>
      <c r="AQ383" s="12"/>
      <c r="AR383" s="12"/>
      <c r="AS383" s="12"/>
      <c r="AT383" s="12"/>
      <c r="AU383" s="12"/>
      <c r="AV383" s="12"/>
      <c r="AW383" s="12"/>
      <c r="AX383" s="12"/>
      <c r="AY383" s="12"/>
      <c r="AZ383" s="12"/>
      <c r="BA383" s="12"/>
      <c r="BB383" s="12"/>
      <c r="BC383" s="12"/>
      <c r="BE383" s="12"/>
      <c r="BF383" s="12"/>
      <c r="BG383" s="12"/>
      <c r="BH383" s="12"/>
      <c r="BI383" s="12"/>
      <c r="BJ383" s="12"/>
      <c r="BK383" s="12"/>
    </row>
    <row r="384" spans="33:63" x14ac:dyDescent="0.15">
      <c r="AG384" s="12"/>
      <c r="AH384" s="12"/>
      <c r="AI384" s="12"/>
      <c r="AJ384" s="12"/>
      <c r="AK384" s="12"/>
      <c r="AL384" s="12"/>
      <c r="AM384" s="12"/>
      <c r="AN384" s="12"/>
      <c r="AO384" s="12"/>
      <c r="AP384" s="12"/>
      <c r="AQ384" s="12"/>
      <c r="AR384" s="12"/>
      <c r="AS384" s="12"/>
      <c r="AT384" s="12"/>
      <c r="AU384" s="12"/>
      <c r="AV384" s="12"/>
      <c r="AW384" s="12"/>
      <c r="AX384" s="12"/>
      <c r="AY384" s="12"/>
      <c r="AZ384" s="12"/>
      <c r="BA384" s="12"/>
      <c r="BB384" s="12"/>
      <c r="BC384" s="12"/>
      <c r="BE384" s="12"/>
      <c r="BF384" s="12"/>
      <c r="BG384" s="12"/>
      <c r="BH384" s="12"/>
      <c r="BI384" s="12"/>
      <c r="BJ384" s="12"/>
      <c r="BK384" s="12"/>
    </row>
    <row r="385" spans="33:63" x14ac:dyDescent="0.15">
      <c r="AG385" s="12"/>
      <c r="AH385" s="12"/>
      <c r="AI385" s="12"/>
      <c r="AJ385" s="12"/>
      <c r="AK385" s="12"/>
      <c r="AL385" s="12"/>
      <c r="AM385" s="12"/>
      <c r="AN385" s="12"/>
      <c r="AO385" s="12"/>
      <c r="AP385" s="12"/>
      <c r="AQ385" s="12"/>
      <c r="AR385" s="12"/>
      <c r="AS385" s="12"/>
      <c r="AT385" s="12"/>
      <c r="AU385" s="12"/>
      <c r="AV385" s="12"/>
      <c r="AW385" s="12"/>
      <c r="AX385" s="12"/>
      <c r="AY385" s="12"/>
      <c r="AZ385" s="12"/>
      <c r="BA385" s="12"/>
      <c r="BB385" s="12"/>
      <c r="BC385" s="12"/>
      <c r="BE385" s="12"/>
      <c r="BF385" s="12"/>
      <c r="BG385" s="12"/>
      <c r="BH385" s="12"/>
      <c r="BI385" s="12"/>
      <c r="BJ385" s="12"/>
      <c r="BK385" s="12"/>
    </row>
    <row r="386" spans="33:63" x14ac:dyDescent="0.15">
      <c r="AG386" s="12"/>
      <c r="AH386" s="12"/>
      <c r="AI386" s="12"/>
      <c r="AJ386" s="12"/>
      <c r="AK386" s="12"/>
      <c r="AL386" s="12"/>
      <c r="AM386" s="12"/>
      <c r="AN386" s="12"/>
      <c r="AO386" s="12"/>
      <c r="AP386" s="12"/>
      <c r="AQ386" s="12"/>
      <c r="AR386" s="12"/>
      <c r="AS386" s="12"/>
      <c r="AT386" s="12"/>
      <c r="AU386" s="12"/>
      <c r="AV386" s="12"/>
      <c r="AW386" s="12"/>
      <c r="AX386" s="12"/>
      <c r="AY386" s="12"/>
      <c r="AZ386" s="12"/>
      <c r="BA386" s="12"/>
      <c r="BB386" s="12"/>
      <c r="BC386" s="12"/>
      <c r="BE386" s="12"/>
      <c r="BF386" s="12"/>
      <c r="BG386" s="12"/>
      <c r="BH386" s="12"/>
      <c r="BI386" s="12"/>
      <c r="BJ386" s="12"/>
      <c r="BK386" s="12"/>
    </row>
    <row r="387" spans="33:63" x14ac:dyDescent="0.15">
      <c r="AG387" s="12"/>
      <c r="AH387" s="12"/>
      <c r="AI387" s="12"/>
      <c r="AJ387" s="12"/>
      <c r="AK387" s="12"/>
      <c r="AL387" s="12"/>
      <c r="AM387" s="12"/>
      <c r="AN387" s="12"/>
      <c r="AO387" s="12"/>
      <c r="AP387" s="12"/>
      <c r="AQ387" s="12"/>
      <c r="AR387" s="12"/>
      <c r="AS387" s="12"/>
      <c r="AT387" s="12"/>
      <c r="AU387" s="12"/>
      <c r="AV387" s="12"/>
      <c r="AW387" s="12"/>
      <c r="AX387" s="12"/>
      <c r="AY387" s="12"/>
      <c r="AZ387" s="12"/>
      <c r="BA387" s="12"/>
      <c r="BB387" s="12"/>
      <c r="BC387" s="12"/>
      <c r="BE387" s="12"/>
      <c r="BF387" s="12"/>
      <c r="BG387" s="12"/>
      <c r="BH387" s="12"/>
      <c r="BI387" s="12"/>
      <c r="BJ387" s="12"/>
      <c r="BK387" s="12"/>
    </row>
    <row r="388" spans="33:63" x14ac:dyDescent="0.15">
      <c r="AG388" s="12"/>
      <c r="AH388" s="12"/>
      <c r="AI388" s="12"/>
      <c r="AJ388" s="12"/>
      <c r="AK388" s="12"/>
      <c r="AL388" s="12"/>
      <c r="AM388" s="12"/>
      <c r="AN388" s="12"/>
      <c r="AO388" s="12"/>
      <c r="AP388" s="12"/>
      <c r="AQ388" s="12"/>
      <c r="AR388" s="12"/>
      <c r="AS388" s="12"/>
      <c r="AT388" s="12"/>
      <c r="AU388" s="12"/>
      <c r="AV388" s="12"/>
      <c r="AW388" s="12"/>
      <c r="AX388" s="12"/>
      <c r="AY388" s="12"/>
      <c r="AZ388" s="12"/>
      <c r="BA388" s="12"/>
      <c r="BB388" s="12"/>
      <c r="BC388" s="12"/>
      <c r="BE388" s="12"/>
      <c r="BF388" s="12"/>
      <c r="BG388" s="12"/>
      <c r="BH388" s="12"/>
      <c r="BI388" s="12"/>
      <c r="BJ388" s="12"/>
      <c r="BK388" s="12"/>
    </row>
    <row r="389" spans="33:63" x14ac:dyDescent="0.15">
      <c r="AG389" s="12"/>
      <c r="AH389" s="12"/>
      <c r="AI389" s="12"/>
      <c r="AJ389" s="12"/>
      <c r="AK389" s="12"/>
      <c r="AL389" s="12"/>
      <c r="AM389" s="12"/>
      <c r="AN389" s="12"/>
      <c r="AO389" s="12"/>
      <c r="AP389" s="12"/>
      <c r="AQ389" s="12"/>
      <c r="AR389" s="12"/>
      <c r="AS389" s="12"/>
      <c r="AT389" s="12"/>
      <c r="AU389" s="12"/>
      <c r="AV389" s="12"/>
      <c r="AW389" s="12"/>
      <c r="AX389" s="12"/>
      <c r="AY389" s="12"/>
      <c r="AZ389" s="12"/>
      <c r="BA389" s="12"/>
      <c r="BB389" s="12"/>
      <c r="BC389" s="12"/>
      <c r="BE389" s="12"/>
      <c r="BF389" s="12"/>
      <c r="BG389" s="12"/>
      <c r="BH389" s="12"/>
      <c r="BI389" s="12"/>
      <c r="BJ389" s="12"/>
      <c r="BK389" s="12"/>
    </row>
    <row r="390" spans="33:63" x14ac:dyDescent="0.15">
      <c r="AG390" s="12"/>
      <c r="AH390" s="12"/>
      <c r="AI390" s="12"/>
      <c r="AJ390" s="12"/>
      <c r="AK390" s="12"/>
      <c r="AL390" s="12"/>
      <c r="AM390" s="12"/>
      <c r="AN390" s="12"/>
      <c r="AO390" s="12"/>
      <c r="AP390" s="12"/>
      <c r="AQ390" s="12"/>
      <c r="AR390" s="12"/>
      <c r="AS390" s="12"/>
      <c r="AT390" s="12"/>
      <c r="AU390" s="12"/>
      <c r="AV390" s="12"/>
      <c r="AW390" s="12"/>
      <c r="AX390" s="12"/>
      <c r="AY390" s="12"/>
      <c r="AZ390" s="12"/>
      <c r="BA390" s="12"/>
      <c r="BB390" s="12"/>
      <c r="BC390" s="12"/>
      <c r="BE390" s="12"/>
      <c r="BF390" s="12"/>
      <c r="BG390" s="12"/>
      <c r="BH390" s="12"/>
      <c r="BI390" s="12"/>
      <c r="BJ390" s="12"/>
      <c r="BK390" s="12"/>
    </row>
    <row r="391" spans="33:63" x14ac:dyDescent="0.15">
      <c r="AG391" s="12"/>
      <c r="AH391" s="12"/>
      <c r="AI391" s="12"/>
      <c r="AJ391" s="12"/>
      <c r="AK391" s="12"/>
      <c r="AL391" s="12"/>
      <c r="AM391" s="12"/>
      <c r="AN391" s="12"/>
      <c r="AO391" s="12"/>
      <c r="AP391" s="12"/>
      <c r="AQ391" s="12"/>
      <c r="AR391" s="12"/>
      <c r="AS391" s="12"/>
      <c r="AT391" s="12"/>
      <c r="AU391" s="12"/>
      <c r="AV391" s="12"/>
      <c r="AW391" s="12"/>
      <c r="AX391" s="12"/>
      <c r="AY391" s="12"/>
      <c r="AZ391" s="12"/>
      <c r="BA391" s="12"/>
      <c r="BB391" s="12"/>
      <c r="BC391" s="12"/>
      <c r="BE391" s="12"/>
      <c r="BF391" s="12"/>
      <c r="BG391" s="12"/>
      <c r="BH391" s="12"/>
      <c r="BI391" s="12"/>
      <c r="BJ391" s="12"/>
      <c r="BK391" s="12"/>
    </row>
    <row r="392" spans="33:63" x14ac:dyDescent="0.15">
      <c r="AG392" s="12"/>
      <c r="AH392" s="12"/>
      <c r="AI392" s="12"/>
      <c r="AJ392" s="12"/>
      <c r="AK392" s="12"/>
      <c r="AL392" s="12"/>
      <c r="AM392" s="12"/>
      <c r="AN392" s="12"/>
      <c r="AO392" s="12"/>
      <c r="AP392" s="12"/>
      <c r="AQ392" s="12"/>
      <c r="AR392" s="12"/>
      <c r="AS392" s="12"/>
      <c r="AT392" s="12"/>
      <c r="AU392" s="12"/>
      <c r="AV392" s="12"/>
      <c r="AW392" s="12"/>
      <c r="AX392" s="12"/>
      <c r="AY392" s="12"/>
      <c r="AZ392" s="12"/>
      <c r="BA392" s="12"/>
      <c r="BB392" s="12"/>
      <c r="BC392" s="12"/>
      <c r="BE392" s="12"/>
      <c r="BF392" s="12"/>
      <c r="BG392" s="12"/>
      <c r="BH392" s="12"/>
      <c r="BI392" s="12"/>
      <c r="BJ392" s="12"/>
      <c r="BK392" s="12"/>
    </row>
    <row r="393" spans="33:63" x14ac:dyDescent="0.15">
      <c r="AG393" s="12"/>
      <c r="AH393" s="12"/>
      <c r="AI393" s="12"/>
      <c r="AJ393" s="12"/>
      <c r="AK393" s="12"/>
      <c r="AL393" s="12"/>
      <c r="AM393" s="12"/>
      <c r="AN393" s="12"/>
      <c r="AO393" s="12"/>
      <c r="AP393" s="12"/>
      <c r="AQ393" s="12"/>
      <c r="AR393" s="12"/>
      <c r="AS393" s="12"/>
      <c r="AT393" s="12"/>
      <c r="AU393" s="12"/>
      <c r="AV393" s="12"/>
      <c r="AW393" s="12"/>
      <c r="AX393" s="12"/>
      <c r="AY393" s="12"/>
      <c r="AZ393" s="12"/>
      <c r="BA393" s="12"/>
      <c r="BB393" s="12"/>
      <c r="BC393" s="12"/>
      <c r="BE393" s="12"/>
      <c r="BF393" s="12"/>
      <c r="BG393" s="12"/>
      <c r="BH393" s="12"/>
      <c r="BI393" s="12"/>
      <c r="BJ393" s="12"/>
      <c r="BK393" s="12"/>
    </row>
    <row r="394" spans="33:63" x14ac:dyDescent="0.15">
      <c r="AG394" s="12"/>
      <c r="AH394" s="12"/>
      <c r="AI394" s="12"/>
      <c r="AJ394" s="12"/>
      <c r="AK394" s="12"/>
      <c r="AL394" s="12"/>
      <c r="AM394" s="12"/>
      <c r="AN394" s="12"/>
      <c r="AO394" s="12"/>
      <c r="AP394" s="12"/>
      <c r="AQ394" s="12"/>
      <c r="AR394" s="12"/>
      <c r="AS394" s="12"/>
      <c r="AT394" s="12"/>
      <c r="AU394" s="12"/>
      <c r="AV394" s="12"/>
      <c r="AW394" s="12"/>
      <c r="AX394" s="12"/>
      <c r="AY394" s="12"/>
      <c r="AZ394" s="12"/>
      <c r="BA394" s="12"/>
      <c r="BB394" s="12"/>
      <c r="BC394" s="12"/>
      <c r="BE394" s="12"/>
      <c r="BF394" s="12"/>
      <c r="BG394" s="12"/>
      <c r="BH394" s="12"/>
      <c r="BI394" s="12"/>
      <c r="BJ394" s="12"/>
      <c r="BK394" s="12"/>
    </row>
    <row r="395" spans="33:63" x14ac:dyDescent="0.15">
      <c r="AG395" s="12"/>
      <c r="AH395" s="12"/>
      <c r="AI395" s="12"/>
      <c r="AJ395" s="12"/>
      <c r="AK395" s="12"/>
      <c r="AL395" s="12"/>
      <c r="AM395" s="12"/>
      <c r="AN395" s="12"/>
      <c r="AO395" s="12"/>
      <c r="AP395" s="12"/>
      <c r="AQ395" s="12"/>
      <c r="AR395" s="12"/>
      <c r="AS395" s="12"/>
      <c r="AT395" s="12"/>
      <c r="AU395" s="12"/>
      <c r="AV395" s="12"/>
      <c r="AW395" s="12"/>
      <c r="AX395" s="12"/>
      <c r="AY395" s="12"/>
      <c r="AZ395" s="12"/>
      <c r="BA395" s="12"/>
      <c r="BB395" s="12"/>
      <c r="BC395" s="12"/>
      <c r="BE395" s="12"/>
      <c r="BF395" s="12"/>
      <c r="BG395" s="12"/>
      <c r="BH395" s="12"/>
      <c r="BI395" s="12"/>
      <c r="BJ395" s="12"/>
      <c r="BK395" s="12"/>
    </row>
    <row r="396" spans="33:63" x14ac:dyDescent="0.15">
      <c r="AG396" s="12"/>
      <c r="AH396" s="12"/>
      <c r="AI396" s="12"/>
      <c r="AJ396" s="12"/>
      <c r="AK396" s="12"/>
      <c r="AL396" s="12"/>
      <c r="AM396" s="12"/>
      <c r="AN396" s="12"/>
      <c r="AO396" s="12"/>
      <c r="AP396" s="12"/>
      <c r="AQ396" s="12"/>
      <c r="AR396" s="12"/>
      <c r="AS396" s="12"/>
      <c r="AT396" s="12"/>
      <c r="AU396" s="12"/>
      <c r="AV396" s="12"/>
      <c r="AW396" s="12"/>
      <c r="AX396" s="12"/>
      <c r="AY396" s="12"/>
      <c r="AZ396" s="12"/>
      <c r="BA396" s="12"/>
      <c r="BB396" s="12"/>
      <c r="BC396" s="12"/>
      <c r="BE396" s="12"/>
      <c r="BF396" s="12"/>
      <c r="BG396" s="12"/>
      <c r="BH396" s="12"/>
      <c r="BI396" s="12"/>
      <c r="BJ396" s="12"/>
      <c r="BK396" s="12"/>
    </row>
    <row r="397" spans="33:63" x14ac:dyDescent="0.15">
      <c r="AG397" s="12"/>
      <c r="AH397" s="12"/>
      <c r="AI397" s="12"/>
      <c r="AJ397" s="12"/>
      <c r="AK397" s="12"/>
      <c r="AL397" s="12"/>
      <c r="AM397" s="12"/>
      <c r="AN397" s="12"/>
      <c r="AO397" s="12"/>
      <c r="AP397" s="12"/>
      <c r="AQ397" s="12"/>
      <c r="AR397" s="12"/>
      <c r="AS397" s="12"/>
      <c r="AT397" s="12"/>
      <c r="AU397" s="12"/>
      <c r="AV397" s="12"/>
      <c r="AW397" s="12"/>
      <c r="AX397" s="12"/>
      <c r="AY397" s="12"/>
      <c r="AZ397" s="12"/>
      <c r="BA397" s="12"/>
      <c r="BB397" s="12"/>
      <c r="BC397" s="12"/>
      <c r="BE397" s="12"/>
      <c r="BF397" s="12"/>
      <c r="BG397" s="12"/>
      <c r="BH397" s="12"/>
      <c r="BI397" s="12"/>
      <c r="BJ397" s="12"/>
      <c r="BK397" s="12"/>
    </row>
    <row r="398" spans="33:63" x14ac:dyDescent="0.15">
      <c r="AG398" s="12"/>
      <c r="AH398" s="12"/>
      <c r="AI398" s="12"/>
      <c r="AJ398" s="12"/>
      <c r="AK398" s="12"/>
      <c r="AL398" s="12"/>
      <c r="AM398" s="12"/>
      <c r="AN398" s="12"/>
      <c r="AO398" s="12"/>
      <c r="AP398" s="12"/>
      <c r="AQ398" s="12"/>
      <c r="AR398" s="12"/>
      <c r="AS398" s="12"/>
      <c r="AT398" s="12"/>
      <c r="AU398" s="12"/>
      <c r="AV398" s="12"/>
      <c r="AW398" s="12"/>
      <c r="AX398" s="12"/>
      <c r="AY398" s="12"/>
      <c r="AZ398" s="12"/>
      <c r="BA398" s="12"/>
      <c r="BB398" s="12"/>
      <c r="BC398" s="12"/>
      <c r="BE398" s="12"/>
      <c r="BF398" s="12"/>
      <c r="BG398" s="12"/>
      <c r="BH398" s="12"/>
      <c r="BI398" s="12"/>
      <c r="BJ398" s="12"/>
      <c r="BK398" s="12"/>
    </row>
    <row r="399" spans="33:63" x14ac:dyDescent="0.15">
      <c r="AG399" s="12"/>
      <c r="AH399" s="12"/>
      <c r="AI399" s="12"/>
      <c r="AJ399" s="12"/>
      <c r="AK399" s="12"/>
      <c r="AL399" s="12"/>
      <c r="AM399" s="12"/>
      <c r="AN399" s="12"/>
      <c r="AO399" s="12"/>
      <c r="AP399" s="12"/>
      <c r="AQ399" s="12"/>
      <c r="AR399" s="12"/>
      <c r="AS399" s="12"/>
      <c r="AT399" s="12"/>
      <c r="AU399" s="12"/>
      <c r="AV399" s="12"/>
      <c r="AW399" s="12"/>
      <c r="AX399" s="12"/>
      <c r="AY399" s="12"/>
      <c r="AZ399" s="12"/>
      <c r="BA399" s="12"/>
      <c r="BB399" s="12"/>
      <c r="BC399" s="12"/>
      <c r="BE399" s="12"/>
      <c r="BF399" s="12"/>
      <c r="BG399" s="12"/>
      <c r="BH399" s="12"/>
      <c r="BI399" s="12"/>
      <c r="BJ399" s="12"/>
      <c r="BK399" s="12"/>
    </row>
    <row r="400" spans="33:63" x14ac:dyDescent="0.15">
      <c r="AG400" s="12"/>
      <c r="AH400" s="12"/>
      <c r="AI400" s="12"/>
      <c r="AJ400" s="12"/>
      <c r="AK400" s="12"/>
      <c r="AL400" s="12"/>
      <c r="AM400" s="12"/>
      <c r="AN400" s="12"/>
      <c r="AO400" s="12"/>
      <c r="AP400" s="12"/>
      <c r="AQ400" s="12"/>
      <c r="AR400" s="12"/>
      <c r="AS400" s="12"/>
      <c r="AT400" s="12"/>
      <c r="AU400" s="12"/>
      <c r="AV400" s="12"/>
      <c r="AW400" s="12"/>
      <c r="AX400" s="12"/>
      <c r="AY400" s="12"/>
      <c r="AZ400" s="12"/>
      <c r="BA400" s="12"/>
      <c r="BB400" s="12"/>
      <c r="BC400" s="12"/>
      <c r="BE400" s="12"/>
      <c r="BF400" s="12"/>
      <c r="BG400" s="12"/>
      <c r="BH400" s="12"/>
      <c r="BI400" s="12"/>
      <c r="BJ400" s="12"/>
      <c r="BK400" s="12"/>
    </row>
    <row r="401" spans="33:63" x14ac:dyDescent="0.15">
      <c r="AG401" s="12"/>
      <c r="AH401" s="12"/>
      <c r="AI401" s="12"/>
      <c r="AJ401" s="12"/>
      <c r="AK401" s="12"/>
      <c r="AL401" s="12"/>
      <c r="AM401" s="12"/>
      <c r="AN401" s="12"/>
      <c r="AO401" s="12"/>
      <c r="AP401" s="12"/>
      <c r="AQ401" s="12"/>
      <c r="AR401" s="12"/>
      <c r="AS401" s="12"/>
      <c r="AT401" s="12"/>
      <c r="AU401" s="12"/>
      <c r="AV401" s="12"/>
      <c r="AW401" s="12"/>
      <c r="AX401" s="12"/>
      <c r="AY401" s="12"/>
      <c r="AZ401" s="12"/>
      <c r="BA401" s="12"/>
      <c r="BB401" s="12"/>
      <c r="BC401" s="12"/>
      <c r="BE401" s="12"/>
      <c r="BF401" s="12"/>
      <c r="BG401" s="12"/>
      <c r="BH401" s="12"/>
      <c r="BI401" s="12"/>
      <c r="BJ401" s="12"/>
      <c r="BK401" s="12"/>
    </row>
    <row r="402" spans="33:63" x14ac:dyDescent="0.15">
      <c r="AG402" s="12"/>
      <c r="AH402" s="12"/>
      <c r="AI402" s="12"/>
      <c r="AJ402" s="12"/>
      <c r="AK402" s="12"/>
      <c r="AL402" s="12"/>
      <c r="AM402" s="12"/>
      <c r="AN402" s="12"/>
      <c r="AO402" s="12"/>
      <c r="AP402" s="12"/>
      <c r="AQ402" s="12"/>
      <c r="AR402" s="12"/>
      <c r="AS402" s="12"/>
      <c r="AT402" s="12"/>
      <c r="AU402" s="12"/>
      <c r="AV402" s="12"/>
      <c r="AW402" s="12"/>
      <c r="AX402" s="12"/>
      <c r="AY402" s="12"/>
      <c r="AZ402" s="12"/>
      <c r="BA402" s="12"/>
      <c r="BB402" s="12"/>
      <c r="BC402" s="12"/>
      <c r="BE402" s="12"/>
      <c r="BF402" s="12"/>
      <c r="BG402" s="12"/>
      <c r="BH402" s="12"/>
      <c r="BI402" s="12"/>
      <c r="BJ402" s="12"/>
      <c r="BK402" s="12"/>
    </row>
    <row r="403" spans="33:63" x14ac:dyDescent="0.15">
      <c r="AG403" s="12"/>
      <c r="AH403" s="12"/>
      <c r="AI403" s="12"/>
      <c r="AJ403" s="12"/>
      <c r="AK403" s="12"/>
      <c r="AL403" s="12"/>
      <c r="AM403" s="12"/>
      <c r="AN403" s="12"/>
      <c r="AO403" s="12"/>
      <c r="AP403" s="12"/>
      <c r="AQ403" s="12"/>
      <c r="AR403" s="12"/>
      <c r="AS403" s="12"/>
      <c r="AT403" s="12"/>
      <c r="AU403" s="12"/>
      <c r="AV403" s="12"/>
      <c r="AW403" s="12"/>
      <c r="AX403" s="12"/>
      <c r="AY403" s="12"/>
      <c r="AZ403" s="12"/>
      <c r="BA403" s="12"/>
      <c r="BB403" s="12"/>
      <c r="BC403" s="12"/>
      <c r="BE403" s="12"/>
      <c r="BF403" s="12"/>
      <c r="BG403" s="12"/>
      <c r="BH403" s="12"/>
      <c r="BI403" s="12"/>
      <c r="BJ403" s="12"/>
      <c r="BK403" s="12"/>
    </row>
    <row r="404" spans="33:63" x14ac:dyDescent="0.15">
      <c r="AG404" s="12"/>
      <c r="AH404" s="12"/>
      <c r="AI404" s="12"/>
      <c r="AJ404" s="12"/>
      <c r="AK404" s="12"/>
      <c r="AL404" s="12"/>
      <c r="AM404" s="12"/>
      <c r="AN404" s="12"/>
      <c r="AO404" s="12"/>
      <c r="AP404" s="12"/>
      <c r="AQ404" s="12"/>
      <c r="AR404" s="12"/>
      <c r="AS404" s="12"/>
      <c r="AT404" s="12"/>
      <c r="AU404" s="12"/>
      <c r="AV404" s="12"/>
      <c r="AW404" s="12"/>
      <c r="AX404" s="12"/>
      <c r="AY404" s="12"/>
      <c r="AZ404" s="12"/>
      <c r="BA404" s="12"/>
      <c r="BB404" s="12"/>
      <c r="BC404" s="12"/>
      <c r="BE404" s="12"/>
      <c r="BF404" s="12"/>
      <c r="BG404" s="12"/>
      <c r="BH404" s="12"/>
      <c r="BI404" s="12"/>
      <c r="BJ404" s="12"/>
      <c r="BK404" s="12"/>
    </row>
    <row r="405" spans="33:63" x14ac:dyDescent="0.15">
      <c r="AG405" s="12"/>
      <c r="AH405" s="12"/>
      <c r="AI405" s="12"/>
      <c r="AJ405" s="12"/>
      <c r="AK405" s="12"/>
      <c r="AL405" s="12"/>
      <c r="AM405" s="12"/>
      <c r="AN405" s="12"/>
      <c r="AO405" s="12"/>
      <c r="AP405" s="12"/>
      <c r="AQ405" s="12"/>
      <c r="AR405" s="12"/>
      <c r="AS405" s="12"/>
      <c r="AT405" s="12"/>
      <c r="AU405" s="12"/>
      <c r="AV405" s="12"/>
      <c r="AW405" s="12"/>
      <c r="AX405" s="12"/>
      <c r="AY405" s="12"/>
      <c r="AZ405" s="12"/>
      <c r="BA405" s="12"/>
      <c r="BB405" s="12"/>
      <c r="BC405" s="12"/>
      <c r="BE405" s="12"/>
      <c r="BF405" s="12"/>
      <c r="BG405" s="12"/>
      <c r="BH405" s="12"/>
      <c r="BI405" s="12"/>
      <c r="BJ405" s="12"/>
      <c r="BK405" s="12"/>
    </row>
    <row r="406" spans="33:63" x14ac:dyDescent="0.15">
      <c r="AG406" s="12"/>
      <c r="AH406" s="12"/>
      <c r="AI406" s="12"/>
      <c r="AJ406" s="12"/>
      <c r="AK406" s="12"/>
      <c r="AL406" s="12"/>
      <c r="AM406" s="12"/>
      <c r="AN406" s="12"/>
      <c r="AO406" s="12"/>
      <c r="AP406" s="12"/>
      <c r="AQ406" s="12"/>
      <c r="AR406" s="12"/>
      <c r="AS406" s="12"/>
      <c r="AT406" s="12"/>
      <c r="AU406" s="12"/>
      <c r="AV406" s="12"/>
      <c r="AW406" s="12"/>
      <c r="AX406" s="12"/>
      <c r="AY406" s="12"/>
      <c r="AZ406" s="12"/>
      <c r="BA406" s="12"/>
      <c r="BB406" s="12"/>
      <c r="BC406" s="12"/>
      <c r="BE406" s="12"/>
      <c r="BF406" s="12"/>
      <c r="BG406" s="12"/>
      <c r="BH406" s="12"/>
      <c r="BI406" s="12"/>
      <c r="BJ406" s="12"/>
      <c r="BK406" s="12"/>
    </row>
    <row r="407" spans="33:63" x14ac:dyDescent="0.15">
      <c r="AG407" s="12"/>
      <c r="AH407" s="12"/>
      <c r="AI407" s="12"/>
      <c r="AJ407" s="12"/>
      <c r="AK407" s="12"/>
      <c r="AL407" s="12"/>
      <c r="AM407" s="12"/>
      <c r="AN407" s="12"/>
      <c r="AO407" s="12"/>
      <c r="AP407" s="12"/>
      <c r="AQ407" s="12"/>
      <c r="AR407" s="12"/>
      <c r="AS407" s="12"/>
      <c r="AT407" s="12"/>
      <c r="AU407" s="12"/>
      <c r="AV407" s="12"/>
      <c r="AW407" s="12"/>
      <c r="AX407" s="12"/>
      <c r="AY407" s="12"/>
      <c r="AZ407" s="12"/>
      <c r="BA407" s="12"/>
      <c r="BB407" s="12"/>
      <c r="BC407" s="12"/>
      <c r="BE407" s="12"/>
      <c r="BF407" s="12"/>
      <c r="BG407" s="12"/>
      <c r="BH407" s="12"/>
      <c r="BI407" s="12"/>
      <c r="BJ407" s="12"/>
      <c r="BK407" s="12"/>
    </row>
    <row r="408" spans="33:63" x14ac:dyDescent="0.15">
      <c r="AG408" s="12"/>
      <c r="AH408" s="12"/>
      <c r="AI408" s="12"/>
      <c r="AJ408" s="12"/>
      <c r="AK408" s="12"/>
      <c r="AL408" s="12"/>
      <c r="AM408" s="12"/>
      <c r="AN408" s="12"/>
      <c r="AO408" s="12"/>
      <c r="AP408" s="12"/>
      <c r="AQ408" s="12"/>
      <c r="AR408" s="12"/>
      <c r="AS408" s="12"/>
      <c r="AT408" s="12"/>
      <c r="AU408" s="12"/>
      <c r="AV408" s="12"/>
      <c r="AW408" s="12"/>
      <c r="AX408" s="12"/>
      <c r="AY408" s="12"/>
      <c r="AZ408" s="12"/>
      <c r="BA408" s="12"/>
      <c r="BB408" s="12"/>
      <c r="BC408" s="12"/>
      <c r="BE408" s="12"/>
      <c r="BF408" s="12"/>
      <c r="BG408" s="12"/>
      <c r="BH408" s="12"/>
      <c r="BI408" s="12"/>
      <c r="BJ408" s="12"/>
      <c r="BK408" s="12"/>
    </row>
    <row r="409" spans="33:63" x14ac:dyDescent="0.15">
      <c r="AG409" s="12"/>
      <c r="AH409" s="12"/>
      <c r="AI409" s="12"/>
      <c r="AJ409" s="12"/>
      <c r="AK409" s="12"/>
      <c r="AL409" s="12"/>
      <c r="AM409" s="12"/>
      <c r="AN409" s="12"/>
      <c r="AO409" s="12"/>
      <c r="AP409" s="12"/>
      <c r="AQ409" s="12"/>
      <c r="AR409" s="12"/>
      <c r="AS409" s="12"/>
      <c r="AT409" s="12"/>
      <c r="AU409" s="12"/>
      <c r="AV409" s="12"/>
      <c r="AW409" s="12"/>
      <c r="AX409" s="12"/>
      <c r="AY409" s="12"/>
      <c r="AZ409" s="12"/>
      <c r="BA409" s="12"/>
      <c r="BB409" s="12"/>
      <c r="BC409" s="12"/>
      <c r="BE409" s="12"/>
      <c r="BF409" s="12"/>
      <c r="BG409" s="12"/>
      <c r="BH409" s="12"/>
      <c r="BI409" s="12"/>
      <c r="BJ409" s="12"/>
      <c r="BK409" s="12"/>
    </row>
    <row r="410" spans="33:63" x14ac:dyDescent="0.15">
      <c r="AG410" s="12"/>
      <c r="AH410" s="12"/>
      <c r="AI410" s="12"/>
      <c r="AJ410" s="12"/>
      <c r="AK410" s="12"/>
      <c r="AL410" s="12"/>
      <c r="AM410" s="12"/>
      <c r="AN410" s="12"/>
      <c r="AO410" s="12"/>
      <c r="AP410" s="12"/>
      <c r="AQ410" s="12"/>
      <c r="AR410" s="12"/>
      <c r="AS410" s="12"/>
      <c r="AT410" s="12"/>
      <c r="AU410" s="12"/>
      <c r="AV410" s="12"/>
      <c r="AW410" s="12"/>
      <c r="AX410" s="12"/>
      <c r="AY410" s="12"/>
      <c r="AZ410" s="12"/>
      <c r="BA410" s="12"/>
      <c r="BB410" s="12"/>
      <c r="BC410" s="12"/>
      <c r="BE410" s="12"/>
      <c r="BF410" s="12"/>
      <c r="BG410" s="12"/>
      <c r="BH410" s="12"/>
      <c r="BI410" s="12"/>
      <c r="BJ410" s="12"/>
      <c r="BK410" s="12"/>
    </row>
    <row r="411" spans="33:63" x14ac:dyDescent="0.15">
      <c r="AG411" s="12"/>
      <c r="AH411" s="12"/>
      <c r="AI411" s="12"/>
      <c r="AJ411" s="12"/>
      <c r="AK411" s="12"/>
      <c r="AL411" s="12"/>
      <c r="AM411" s="12"/>
      <c r="AN411" s="12"/>
      <c r="AO411" s="12"/>
      <c r="AP411" s="12"/>
      <c r="AQ411" s="12"/>
      <c r="AR411" s="12"/>
      <c r="AS411" s="12"/>
      <c r="AT411" s="12"/>
      <c r="AU411" s="12"/>
      <c r="AV411" s="12"/>
      <c r="AW411" s="12"/>
      <c r="AX411" s="12"/>
      <c r="AY411" s="12"/>
      <c r="AZ411" s="12"/>
      <c r="BA411" s="12"/>
      <c r="BB411" s="12"/>
      <c r="BC411" s="12"/>
      <c r="BE411" s="12"/>
      <c r="BF411" s="12"/>
      <c r="BG411" s="12"/>
      <c r="BH411" s="12"/>
      <c r="BI411" s="12"/>
      <c r="BJ411" s="12"/>
      <c r="BK411" s="12"/>
    </row>
    <row r="412" spans="33:63" x14ac:dyDescent="0.15">
      <c r="AG412" s="12"/>
      <c r="AH412" s="12"/>
      <c r="AI412" s="12"/>
      <c r="AJ412" s="12"/>
      <c r="AK412" s="12"/>
      <c r="AL412" s="12"/>
      <c r="AM412" s="12"/>
      <c r="AN412" s="12"/>
      <c r="AO412" s="12"/>
      <c r="AP412" s="12"/>
      <c r="AQ412" s="12"/>
      <c r="AR412" s="12"/>
      <c r="AS412" s="12"/>
      <c r="AT412" s="12"/>
      <c r="AU412" s="12"/>
      <c r="AV412" s="12"/>
      <c r="AW412" s="12"/>
      <c r="AX412" s="12"/>
      <c r="AY412" s="12"/>
      <c r="AZ412" s="12"/>
      <c r="BA412" s="12"/>
      <c r="BB412" s="12"/>
      <c r="BC412" s="12"/>
      <c r="BE412" s="12"/>
      <c r="BF412" s="12"/>
      <c r="BG412" s="12"/>
      <c r="BH412" s="12"/>
      <c r="BI412" s="12"/>
      <c r="BJ412" s="12"/>
      <c r="BK412" s="12"/>
    </row>
    <row r="413" spans="33:63" x14ac:dyDescent="0.15">
      <c r="AG413" s="12"/>
      <c r="AH413" s="12"/>
      <c r="AI413" s="12"/>
      <c r="AJ413" s="12"/>
      <c r="AK413" s="12"/>
      <c r="AL413" s="12"/>
      <c r="AM413" s="12"/>
      <c r="AN413" s="12"/>
      <c r="AO413" s="12"/>
      <c r="AP413" s="12"/>
      <c r="AQ413" s="12"/>
      <c r="AR413" s="12"/>
      <c r="AS413" s="12"/>
      <c r="AT413" s="12"/>
      <c r="AU413" s="12"/>
      <c r="AV413" s="12"/>
      <c r="AW413" s="12"/>
      <c r="AX413" s="12"/>
      <c r="AY413" s="12"/>
      <c r="AZ413" s="12"/>
      <c r="BA413" s="12"/>
      <c r="BB413" s="12"/>
      <c r="BC413" s="12"/>
      <c r="BE413" s="12"/>
      <c r="BF413" s="12"/>
      <c r="BG413" s="12"/>
      <c r="BH413" s="12"/>
      <c r="BI413" s="12"/>
      <c r="BJ413" s="12"/>
      <c r="BK413" s="12"/>
    </row>
    <row r="414" spans="33:63" x14ac:dyDescent="0.15">
      <c r="AG414" s="12"/>
      <c r="AH414" s="12"/>
      <c r="AI414" s="12"/>
      <c r="AJ414" s="12"/>
      <c r="AK414" s="12"/>
      <c r="AL414" s="12"/>
      <c r="AM414" s="12"/>
      <c r="AN414" s="12"/>
      <c r="AO414" s="12"/>
      <c r="AP414" s="12"/>
      <c r="AQ414" s="12"/>
      <c r="AR414" s="12"/>
      <c r="AS414" s="12"/>
      <c r="AT414" s="12"/>
      <c r="AU414" s="12"/>
      <c r="AV414" s="12"/>
      <c r="AW414" s="12"/>
      <c r="AX414" s="12"/>
      <c r="AY414" s="12"/>
      <c r="AZ414" s="12"/>
      <c r="BA414" s="12"/>
      <c r="BB414" s="12"/>
      <c r="BC414" s="12"/>
      <c r="BE414" s="12"/>
      <c r="BF414" s="12"/>
      <c r="BG414" s="12"/>
      <c r="BH414" s="12"/>
      <c r="BI414" s="12"/>
      <c r="BJ414" s="12"/>
      <c r="BK414" s="12"/>
    </row>
    <row r="415" spans="33:63" x14ac:dyDescent="0.15">
      <c r="AG415" s="12"/>
      <c r="AH415" s="12"/>
      <c r="AI415" s="12"/>
      <c r="AJ415" s="12"/>
      <c r="AK415" s="12"/>
      <c r="AL415" s="12"/>
      <c r="AM415" s="12"/>
      <c r="AN415" s="12"/>
      <c r="AO415" s="12"/>
      <c r="AP415" s="12"/>
      <c r="AQ415" s="12"/>
      <c r="AR415" s="12"/>
      <c r="AS415" s="12"/>
      <c r="AT415" s="12"/>
      <c r="AU415" s="12"/>
      <c r="AV415" s="12"/>
      <c r="AW415" s="12"/>
      <c r="AX415" s="12"/>
      <c r="AY415" s="12"/>
      <c r="AZ415" s="12"/>
      <c r="BA415" s="12"/>
      <c r="BB415" s="12"/>
      <c r="BC415" s="12"/>
      <c r="BE415" s="12"/>
      <c r="BF415" s="12"/>
      <c r="BG415" s="12"/>
      <c r="BH415" s="12"/>
      <c r="BI415" s="12"/>
      <c r="BJ415" s="12"/>
      <c r="BK415" s="12"/>
    </row>
    <row r="416" spans="33:63" x14ac:dyDescent="0.15">
      <c r="AG416" s="12"/>
      <c r="AH416" s="12"/>
      <c r="AI416" s="12"/>
      <c r="AJ416" s="12"/>
      <c r="AK416" s="12"/>
      <c r="AL416" s="12"/>
      <c r="AM416" s="12"/>
      <c r="AN416" s="12"/>
      <c r="AO416" s="12"/>
      <c r="AP416" s="12"/>
      <c r="AQ416" s="12"/>
      <c r="AR416" s="12"/>
      <c r="AS416" s="12"/>
      <c r="AT416" s="12"/>
      <c r="AU416" s="12"/>
      <c r="AV416" s="12"/>
      <c r="AW416" s="12"/>
      <c r="AX416" s="12"/>
      <c r="AY416" s="12"/>
      <c r="AZ416" s="12"/>
      <c r="BA416" s="12"/>
      <c r="BB416" s="12"/>
      <c r="BC416" s="12"/>
      <c r="BE416" s="12"/>
      <c r="BF416" s="12"/>
      <c r="BG416" s="12"/>
      <c r="BH416" s="12"/>
      <c r="BI416" s="12"/>
      <c r="BJ416" s="12"/>
      <c r="BK416" s="12"/>
    </row>
    <row r="417" spans="33:63" x14ac:dyDescent="0.15">
      <c r="AG417" s="12"/>
      <c r="AH417" s="12"/>
      <c r="AI417" s="12"/>
      <c r="AJ417" s="12"/>
      <c r="AK417" s="12"/>
      <c r="AL417" s="12"/>
      <c r="AM417" s="12"/>
      <c r="AN417" s="12"/>
      <c r="AO417" s="12"/>
      <c r="AP417" s="12"/>
      <c r="AQ417" s="12"/>
      <c r="AR417" s="12"/>
      <c r="AS417" s="12"/>
      <c r="AT417" s="12"/>
      <c r="AU417" s="12"/>
      <c r="AV417" s="12"/>
      <c r="AW417" s="12"/>
      <c r="AX417" s="12"/>
      <c r="AY417" s="12"/>
      <c r="AZ417" s="12"/>
      <c r="BA417" s="12"/>
      <c r="BB417" s="12"/>
      <c r="BC417" s="12"/>
      <c r="BE417" s="12"/>
      <c r="BF417" s="12"/>
      <c r="BG417" s="12"/>
      <c r="BH417" s="12"/>
      <c r="BI417" s="12"/>
      <c r="BJ417" s="12"/>
      <c r="BK417" s="12"/>
    </row>
    <row r="418" spans="33:63" x14ac:dyDescent="0.15">
      <c r="AG418" s="12"/>
      <c r="AH418" s="12"/>
      <c r="AI418" s="12"/>
      <c r="AJ418" s="12"/>
      <c r="AK418" s="12"/>
      <c r="AL418" s="12"/>
      <c r="AM418" s="12"/>
      <c r="AN418" s="12"/>
      <c r="AO418" s="12"/>
      <c r="AP418" s="12"/>
      <c r="AQ418" s="12"/>
      <c r="AR418" s="12"/>
      <c r="AS418" s="12"/>
      <c r="AT418" s="12"/>
      <c r="AU418" s="12"/>
      <c r="AV418" s="12"/>
      <c r="AW418" s="12"/>
      <c r="AX418" s="12"/>
      <c r="AY418" s="12"/>
      <c r="AZ418" s="12"/>
      <c r="BA418" s="12"/>
      <c r="BB418" s="12"/>
      <c r="BC418" s="12"/>
      <c r="BE418" s="12"/>
      <c r="BF418" s="12"/>
      <c r="BG418" s="12"/>
      <c r="BH418" s="12"/>
      <c r="BI418" s="12"/>
      <c r="BJ418" s="12"/>
      <c r="BK418" s="12"/>
    </row>
    <row r="419" spans="33:63" x14ac:dyDescent="0.15">
      <c r="AG419" s="12"/>
      <c r="AH419" s="12"/>
      <c r="AI419" s="12"/>
      <c r="AJ419" s="12"/>
      <c r="AK419" s="12"/>
      <c r="AL419" s="12"/>
      <c r="AM419" s="12"/>
      <c r="AN419" s="12"/>
      <c r="AO419" s="12"/>
      <c r="AP419" s="12"/>
      <c r="AQ419" s="12"/>
      <c r="AR419" s="12"/>
      <c r="AS419" s="12"/>
      <c r="AT419" s="12"/>
      <c r="AU419" s="12"/>
      <c r="AV419" s="12"/>
      <c r="AW419" s="12"/>
      <c r="AX419" s="12"/>
      <c r="AY419" s="12"/>
      <c r="AZ419" s="12"/>
      <c r="BA419" s="12"/>
      <c r="BB419" s="12"/>
      <c r="BC419" s="12"/>
      <c r="BE419" s="12"/>
      <c r="BF419" s="12"/>
      <c r="BG419" s="12"/>
      <c r="BH419" s="12"/>
      <c r="BI419" s="12"/>
      <c r="BJ419" s="12"/>
      <c r="BK419" s="12"/>
    </row>
    <row r="420" spans="33:63" x14ac:dyDescent="0.15">
      <c r="AG420" s="12"/>
      <c r="AH420" s="12"/>
      <c r="AI420" s="12"/>
      <c r="AJ420" s="12"/>
      <c r="AK420" s="12"/>
      <c r="AL420" s="12"/>
      <c r="AM420" s="12"/>
      <c r="AN420" s="12"/>
      <c r="AO420" s="12"/>
      <c r="AP420" s="12"/>
      <c r="AQ420" s="12"/>
      <c r="AR420" s="12"/>
      <c r="AS420" s="12"/>
      <c r="AT420" s="12"/>
      <c r="AU420" s="12"/>
      <c r="AV420" s="12"/>
      <c r="AW420" s="12"/>
      <c r="AX420" s="12"/>
      <c r="AY420" s="12"/>
      <c r="AZ420" s="12"/>
      <c r="BA420" s="12"/>
      <c r="BB420" s="12"/>
      <c r="BC420" s="12"/>
      <c r="BE420" s="12"/>
      <c r="BF420" s="12"/>
      <c r="BG420" s="12"/>
      <c r="BH420" s="12"/>
      <c r="BI420" s="12"/>
      <c r="BJ420" s="12"/>
      <c r="BK420" s="12"/>
    </row>
    <row r="421" spans="33:63" x14ac:dyDescent="0.15">
      <c r="AG421" s="12"/>
      <c r="AH421" s="12"/>
      <c r="AI421" s="12"/>
      <c r="AJ421" s="12"/>
      <c r="AK421" s="12"/>
      <c r="AL421" s="12"/>
      <c r="AM421" s="12"/>
      <c r="AN421" s="12"/>
      <c r="AO421" s="12"/>
      <c r="AP421" s="12"/>
      <c r="AQ421" s="12"/>
      <c r="AR421" s="12"/>
      <c r="AS421" s="12"/>
      <c r="AT421" s="12"/>
      <c r="AU421" s="12"/>
      <c r="AV421" s="12"/>
      <c r="AW421" s="12"/>
      <c r="AX421" s="12"/>
      <c r="AY421" s="12"/>
      <c r="AZ421" s="12"/>
      <c r="BA421" s="12"/>
      <c r="BB421" s="12"/>
      <c r="BC421" s="12"/>
      <c r="BE421" s="12"/>
      <c r="BF421" s="12"/>
      <c r="BG421" s="12"/>
      <c r="BH421" s="12"/>
      <c r="BI421" s="12"/>
      <c r="BJ421" s="12"/>
      <c r="BK421" s="12"/>
    </row>
    <row r="422" spans="33:63" x14ac:dyDescent="0.15">
      <c r="AG422" s="12"/>
      <c r="AH422" s="12"/>
      <c r="AI422" s="12"/>
      <c r="AJ422" s="12"/>
      <c r="AK422" s="12"/>
      <c r="AL422" s="12"/>
      <c r="AM422" s="12"/>
      <c r="AN422" s="12"/>
      <c r="AO422" s="12"/>
      <c r="AP422" s="12"/>
      <c r="AQ422" s="12"/>
      <c r="AR422" s="12"/>
      <c r="AS422" s="12"/>
      <c r="AT422" s="12"/>
      <c r="AU422" s="12"/>
      <c r="AV422" s="12"/>
      <c r="AW422" s="12"/>
      <c r="AX422" s="12"/>
      <c r="AY422" s="12"/>
      <c r="AZ422" s="12"/>
      <c r="BA422" s="12"/>
      <c r="BB422" s="12"/>
      <c r="BC422" s="12"/>
      <c r="BE422" s="12"/>
      <c r="BF422" s="12"/>
      <c r="BG422" s="12"/>
      <c r="BH422" s="12"/>
      <c r="BI422" s="12"/>
      <c r="BJ422" s="12"/>
      <c r="BK422" s="12"/>
    </row>
    <row r="423" spans="33:63" x14ac:dyDescent="0.15">
      <c r="AG423" s="12"/>
      <c r="AH423" s="12"/>
      <c r="AI423" s="12"/>
      <c r="AJ423" s="12"/>
      <c r="AK423" s="12"/>
      <c r="AL423" s="12"/>
      <c r="AM423" s="12"/>
      <c r="AN423" s="12"/>
      <c r="AO423" s="12"/>
      <c r="AP423" s="12"/>
      <c r="AQ423" s="12"/>
      <c r="AR423" s="12"/>
      <c r="AS423" s="12"/>
      <c r="AT423" s="12"/>
      <c r="AU423" s="12"/>
      <c r="AV423" s="12"/>
      <c r="AW423" s="12"/>
      <c r="AX423" s="12"/>
      <c r="AY423" s="12"/>
      <c r="AZ423" s="12"/>
      <c r="BA423" s="12"/>
      <c r="BB423" s="12"/>
      <c r="BC423" s="12"/>
      <c r="BE423" s="12"/>
      <c r="BF423" s="12"/>
      <c r="BG423" s="12"/>
      <c r="BH423" s="12"/>
      <c r="BI423" s="12"/>
      <c r="BJ423" s="12"/>
      <c r="BK423" s="12"/>
    </row>
    <row r="424" spans="33:63" x14ac:dyDescent="0.15">
      <c r="AG424" s="12"/>
      <c r="AH424" s="12"/>
      <c r="AI424" s="12"/>
      <c r="AJ424" s="12"/>
      <c r="AK424" s="12"/>
      <c r="AL424" s="12"/>
      <c r="AM424" s="12"/>
      <c r="AN424" s="12"/>
      <c r="AO424" s="12"/>
      <c r="AP424" s="12"/>
      <c r="AQ424" s="12"/>
      <c r="AR424" s="12"/>
      <c r="AS424" s="12"/>
      <c r="AT424" s="12"/>
      <c r="AU424" s="12"/>
      <c r="AV424" s="12"/>
      <c r="AW424" s="12"/>
      <c r="AX424" s="12"/>
      <c r="AY424" s="12"/>
      <c r="AZ424" s="12"/>
      <c r="BA424" s="12"/>
      <c r="BB424" s="12"/>
      <c r="BC424" s="12"/>
      <c r="BE424" s="12"/>
      <c r="BF424" s="12"/>
      <c r="BG424" s="12"/>
      <c r="BH424" s="12"/>
      <c r="BI424" s="12"/>
      <c r="BJ424" s="12"/>
      <c r="BK424" s="12"/>
    </row>
    <row r="425" spans="33:63" x14ac:dyDescent="0.15">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E425" s="12"/>
      <c r="BF425" s="12"/>
      <c r="BG425" s="12"/>
      <c r="BH425" s="12"/>
      <c r="BI425" s="12"/>
      <c r="BJ425" s="12"/>
      <c r="BK425" s="12"/>
    </row>
    <row r="426" spans="33:63" x14ac:dyDescent="0.15">
      <c r="AG426" s="12"/>
      <c r="AH426" s="12"/>
      <c r="AI426" s="12"/>
      <c r="AJ426" s="12"/>
      <c r="AK426" s="12"/>
      <c r="AL426" s="12"/>
      <c r="AM426" s="12"/>
      <c r="AN426" s="12"/>
      <c r="AO426" s="12"/>
      <c r="AP426" s="12"/>
      <c r="AQ426" s="12"/>
      <c r="AR426" s="12"/>
      <c r="AS426" s="12"/>
      <c r="AT426" s="12"/>
      <c r="AU426" s="12"/>
      <c r="AV426" s="12"/>
      <c r="AW426" s="12"/>
      <c r="AX426" s="12"/>
      <c r="AY426" s="12"/>
      <c r="AZ426" s="12"/>
      <c r="BA426" s="12"/>
      <c r="BB426" s="12"/>
      <c r="BC426" s="12"/>
      <c r="BE426" s="12"/>
      <c r="BF426" s="12"/>
      <c r="BG426" s="12"/>
      <c r="BH426" s="12"/>
      <c r="BI426" s="12"/>
      <c r="BJ426" s="12"/>
      <c r="BK426" s="12"/>
    </row>
    <row r="427" spans="33:63" x14ac:dyDescent="0.15">
      <c r="AG427" s="12"/>
      <c r="AH427" s="12"/>
      <c r="AI427" s="12"/>
      <c r="AJ427" s="12"/>
      <c r="AK427" s="12"/>
      <c r="AL427" s="12"/>
      <c r="AM427" s="12"/>
      <c r="AN427" s="12"/>
      <c r="AO427" s="12"/>
      <c r="AP427" s="12"/>
      <c r="AQ427" s="12"/>
      <c r="AR427" s="12"/>
      <c r="AS427" s="12"/>
      <c r="AT427" s="12"/>
      <c r="AU427" s="12"/>
      <c r="AV427" s="12"/>
      <c r="AW427" s="12"/>
      <c r="AX427" s="12"/>
      <c r="AY427" s="12"/>
      <c r="AZ427" s="12"/>
      <c r="BA427" s="12"/>
      <c r="BB427" s="12"/>
      <c r="BC427" s="12"/>
      <c r="BE427" s="12"/>
      <c r="BF427" s="12"/>
      <c r="BG427" s="12"/>
      <c r="BH427" s="12"/>
      <c r="BI427" s="12"/>
      <c r="BJ427" s="12"/>
      <c r="BK427" s="12"/>
    </row>
    <row r="428" spans="33:63" x14ac:dyDescent="0.15">
      <c r="AG428" s="12"/>
      <c r="AH428" s="12"/>
      <c r="AI428" s="12"/>
      <c r="AJ428" s="12"/>
      <c r="AK428" s="12"/>
      <c r="AL428" s="12"/>
      <c r="AM428" s="12"/>
      <c r="AN428" s="12"/>
      <c r="AO428" s="12"/>
      <c r="AP428" s="12"/>
      <c r="AQ428" s="12"/>
      <c r="AR428" s="12"/>
      <c r="AS428" s="12"/>
      <c r="AT428" s="12"/>
      <c r="AU428" s="12"/>
      <c r="AV428" s="12"/>
      <c r="AW428" s="12"/>
      <c r="AX428" s="12"/>
      <c r="AY428" s="12"/>
      <c r="AZ428" s="12"/>
      <c r="BA428" s="12"/>
      <c r="BB428" s="12"/>
      <c r="BC428" s="12"/>
      <c r="BE428" s="12"/>
      <c r="BF428" s="12"/>
      <c r="BG428" s="12"/>
      <c r="BH428" s="12"/>
      <c r="BI428" s="12"/>
      <c r="BJ428" s="12"/>
      <c r="BK428" s="12"/>
    </row>
    <row r="429" spans="33:63" x14ac:dyDescent="0.15">
      <c r="AG429" s="12"/>
      <c r="AH429" s="12"/>
      <c r="AI429" s="12"/>
      <c r="AJ429" s="12"/>
      <c r="AK429" s="12"/>
      <c r="AL429" s="12"/>
      <c r="AM429" s="12"/>
      <c r="AN429" s="12"/>
      <c r="AO429" s="12"/>
      <c r="AP429" s="12"/>
      <c r="AQ429" s="12"/>
      <c r="AR429" s="12"/>
      <c r="AS429" s="12"/>
      <c r="AT429" s="12"/>
      <c r="AU429" s="12"/>
      <c r="AV429" s="12"/>
      <c r="AW429" s="12"/>
      <c r="AX429" s="12"/>
      <c r="AY429" s="12"/>
      <c r="AZ429" s="12"/>
      <c r="BA429" s="12"/>
      <c r="BB429" s="12"/>
      <c r="BC429" s="12"/>
      <c r="BE429" s="12"/>
      <c r="BF429" s="12"/>
      <c r="BG429" s="12"/>
      <c r="BH429" s="12"/>
      <c r="BI429" s="12"/>
      <c r="BJ429" s="12"/>
      <c r="BK429" s="12"/>
    </row>
    <row r="430" spans="33:63" x14ac:dyDescent="0.15">
      <c r="AG430" s="12"/>
      <c r="AH430" s="12"/>
      <c r="AI430" s="12"/>
      <c r="AJ430" s="12"/>
      <c r="AK430" s="12"/>
      <c r="AL430" s="12"/>
      <c r="AM430" s="12"/>
      <c r="AN430" s="12"/>
      <c r="AO430" s="12"/>
      <c r="AP430" s="12"/>
      <c r="AQ430" s="12"/>
      <c r="AR430" s="12"/>
      <c r="AS430" s="12"/>
      <c r="AT430" s="12"/>
      <c r="AU430" s="12"/>
      <c r="AV430" s="12"/>
      <c r="AW430" s="12"/>
      <c r="AX430" s="12"/>
      <c r="AY430" s="12"/>
      <c r="AZ430" s="12"/>
      <c r="BA430" s="12"/>
      <c r="BB430" s="12"/>
      <c r="BC430" s="12"/>
      <c r="BE430" s="12"/>
      <c r="BF430" s="12"/>
      <c r="BG430" s="12"/>
      <c r="BH430" s="12"/>
      <c r="BI430" s="12"/>
      <c r="BJ430" s="12"/>
      <c r="BK430" s="12"/>
    </row>
    <row r="431" spans="33:63" x14ac:dyDescent="0.15">
      <c r="AG431" s="12"/>
      <c r="AH431" s="12"/>
      <c r="AI431" s="12"/>
      <c r="AJ431" s="12"/>
      <c r="AK431" s="12"/>
      <c r="AL431" s="12"/>
      <c r="AM431" s="12"/>
      <c r="AN431" s="12"/>
      <c r="AO431" s="12"/>
      <c r="AP431" s="12"/>
      <c r="AQ431" s="12"/>
      <c r="AR431" s="12"/>
      <c r="AS431" s="12"/>
      <c r="AT431" s="12"/>
      <c r="AU431" s="12"/>
      <c r="AV431" s="12"/>
      <c r="AW431" s="12"/>
      <c r="AX431" s="12"/>
      <c r="AY431" s="12"/>
      <c r="AZ431" s="12"/>
      <c r="BA431" s="12"/>
      <c r="BB431" s="12"/>
      <c r="BC431" s="12"/>
      <c r="BE431" s="12"/>
      <c r="BF431" s="12"/>
      <c r="BG431" s="12"/>
      <c r="BH431" s="12"/>
      <c r="BI431" s="12"/>
      <c r="BJ431" s="12"/>
      <c r="BK431" s="12"/>
    </row>
    <row r="432" spans="33:63" x14ac:dyDescent="0.15">
      <c r="AG432" s="12"/>
      <c r="AH432" s="12"/>
      <c r="AI432" s="12"/>
      <c r="AJ432" s="12"/>
      <c r="AK432" s="12"/>
      <c r="AL432" s="12"/>
      <c r="AM432" s="12"/>
      <c r="AN432" s="12"/>
      <c r="AO432" s="12"/>
      <c r="AP432" s="12"/>
      <c r="AQ432" s="12"/>
      <c r="AR432" s="12"/>
      <c r="AS432" s="12"/>
      <c r="AT432" s="12"/>
      <c r="AU432" s="12"/>
      <c r="AV432" s="12"/>
      <c r="AW432" s="12"/>
      <c r="AX432" s="12"/>
      <c r="AY432" s="12"/>
      <c r="AZ432" s="12"/>
      <c r="BA432" s="12"/>
      <c r="BB432" s="12"/>
      <c r="BC432" s="12"/>
      <c r="BE432" s="12"/>
      <c r="BF432" s="12"/>
      <c r="BG432" s="12"/>
      <c r="BH432" s="12"/>
      <c r="BI432" s="12"/>
      <c r="BJ432" s="12"/>
      <c r="BK432" s="12"/>
    </row>
    <row r="433" spans="33:63" x14ac:dyDescent="0.15">
      <c r="AG433" s="12"/>
      <c r="AH433" s="12"/>
      <c r="AI433" s="12"/>
      <c r="AJ433" s="12"/>
      <c r="AK433" s="12"/>
      <c r="AL433" s="12"/>
      <c r="AM433" s="12"/>
      <c r="AN433" s="12"/>
      <c r="AO433" s="12"/>
      <c r="AP433" s="12"/>
      <c r="AQ433" s="12"/>
      <c r="AR433" s="12"/>
      <c r="AS433" s="12"/>
      <c r="AT433" s="12"/>
      <c r="AU433" s="12"/>
      <c r="AV433" s="12"/>
      <c r="AW433" s="12"/>
      <c r="AX433" s="12"/>
      <c r="AY433" s="12"/>
      <c r="AZ433" s="12"/>
      <c r="BA433" s="12"/>
      <c r="BB433" s="12"/>
      <c r="BC433" s="12"/>
      <c r="BE433" s="12"/>
      <c r="BF433" s="12"/>
      <c r="BG433" s="12"/>
      <c r="BH433" s="12"/>
      <c r="BI433" s="12"/>
      <c r="BJ433" s="12"/>
      <c r="BK433" s="12"/>
    </row>
    <row r="434" spans="33:63" x14ac:dyDescent="0.15">
      <c r="AG434" s="12"/>
      <c r="AH434" s="12"/>
      <c r="AI434" s="12"/>
      <c r="AJ434" s="12"/>
      <c r="AK434" s="12"/>
      <c r="AL434" s="12"/>
      <c r="AM434" s="12"/>
      <c r="AN434" s="12"/>
      <c r="AO434" s="12"/>
      <c r="AP434" s="12"/>
      <c r="AQ434" s="12"/>
      <c r="AR434" s="12"/>
      <c r="AS434" s="12"/>
      <c r="AT434" s="12"/>
      <c r="AU434" s="12"/>
      <c r="AV434" s="12"/>
      <c r="AW434" s="12"/>
      <c r="AX434" s="12"/>
      <c r="AY434" s="12"/>
      <c r="AZ434" s="12"/>
      <c r="BA434" s="12"/>
      <c r="BB434" s="12"/>
      <c r="BC434" s="12"/>
      <c r="BE434" s="12"/>
      <c r="BF434" s="12"/>
      <c r="BG434" s="12"/>
      <c r="BH434" s="12"/>
      <c r="BI434" s="12"/>
      <c r="BJ434" s="12"/>
      <c r="BK434" s="12"/>
    </row>
    <row r="435" spans="33:63" x14ac:dyDescent="0.15">
      <c r="AG435" s="12"/>
      <c r="AH435" s="12"/>
      <c r="AI435" s="12"/>
      <c r="AJ435" s="12"/>
      <c r="AK435" s="12"/>
      <c r="AL435" s="12"/>
      <c r="AM435" s="12"/>
      <c r="AN435" s="12"/>
      <c r="AO435" s="12"/>
      <c r="AP435" s="12"/>
      <c r="AQ435" s="12"/>
      <c r="AR435" s="12"/>
      <c r="AS435" s="12"/>
      <c r="AT435" s="12"/>
      <c r="AU435" s="12"/>
      <c r="AV435" s="12"/>
      <c r="AW435" s="12"/>
      <c r="AX435" s="12"/>
      <c r="AY435" s="12"/>
      <c r="AZ435" s="12"/>
      <c r="BA435" s="12"/>
      <c r="BB435" s="12"/>
      <c r="BC435" s="12"/>
      <c r="BE435" s="12"/>
      <c r="BF435" s="12"/>
      <c r="BG435" s="12"/>
      <c r="BH435" s="12"/>
      <c r="BI435" s="12"/>
      <c r="BJ435" s="12"/>
      <c r="BK435" s="12"/>
    </row>
    <row r="436" spans="33:63" x14ac:dyDescent="0.15">
      <c r="AG436" s="12"/>
      <c r="AH436" s="12"/>
      <c r="AI436" s="12"/>
      <c r="AJ436" s="12"/>
      <c r="AK436" s="12"/>
      <c r="AL436" s="12"/>
      <c r="AM436" s="12"/>
      <c r="AN436" s="12"/>
      <c r="AO436" s="12"/>
      <c r="AP436" s="12"/>
      <c r="AQ436" s="12"/>
      <c r="AR436" s="12"/>
      <c r="AS436" s="12"/>
      <c r="AT436" s="12"/>
      <c r="AU436" s="12"/>
      <c r="AV436" s="12"/>
      <c r="AW436" s="12"/>
      <c r="AX436" s="12"/>
      <c r="AY436" s="12"/>
      <c r="AZ436" s="12"/>
      <c r="BA436" s="12"/>
      <c r="BB436" s="12"/>
      <c r="BC436" s="12"/>
      <c r="BE436" s="12"/>
      <c r="BF436" s="12"/>
      <c r="BG436" s="12"/>
      <c r="BH436" s="12"/>
      <c r="BI436" s="12"/>
      <c r="BJ436" s="12"/>
      <c r="BK436" s="12"/>
    </row>
    <row r="437" spans="33:63" x14ac:dyDescent="0.15">
      <c r="AG437" s="12"/>
      <c r="AH437" s="12"/>
      <c r="AI437" s="12"/>
      <c r="AJ437" s="12"/>
      <c r="AK437" s="12"/>
      <c r="AL437" s="12"/>
      <c r="AM437" s="12"/>
      <c r="AN437" s="12"/>
      <c r="AO437" s="12"/>
      <c r="AP437" s="12"/>
      <c r="AQ437" s="12"/>
      <c r="AR437" s="12"/>
      <c r="AS437" s="12"/>
      <c r="AT437" s="12"/>
      <c r="AU437" s="12"/>
      <c r="AV437" s="12"/>
      <c r="AW437" s="12"/>
      <c r="AX437" s="12"/>
      <c r="AY437" s="12"/>
      <c r="AZ437" s="12"/>
      <c r="BA437" s="12"/>
      <c r="BB437" s="12"/>
      <c r="BC437" s="12"/>
      <c r="BE437" s="12"/>
      <c r="BF437" s="12"/>
      <c r="BG437" s="12"/>
      <c r="BH437" s="12"/>
      <c r="BI437" s="12"/>
      <c r="BJ437" s="12"/>
      <c r="BK437" s="12"/>
    </row>
    <row r="438" spans="33:63" x14ac:dyDescent="0.15">
      <c r="AG438" s="12"/>
      <c r="AH438" s="12"/>
      <c r="AI438" s="12"/>
      <c r="AJ438" s="12"/>
      <c r="AK438" s="12"/>
      <c r="AL438" s="12"/>
      <c r="AM438" s="12"/>
      <c r="AN438" s="12"/>
      <c r="AO438" s="12"/>
      <c r="AP438" s="12"/>
      <c r="AQ438" s="12"/>
      <c r="AR438" s="12"/>
      <c r="AS438" s="12"/>
      <c r="AT438" s="12"/>
      <c r="AU438" s="12"/>
      <c r="AV438" s="12"/>
      <c r="AW438" s="12"/>
      <c r="AX438" s="12"/>
      <c r="AY438" s="12"/>
      <c r="AZ438" s="12"/>
      <c r="BA438" s="12"/>
      <c r="BB438" s="12"/>
      <c r="BC438" s="12"/>
      <c r="BE438" s="12"/>
      <c r="BF438" s="12"/>
      <c r="BG438" s="12"/>
      <c r="BH438" s="12"/>
      <c r="BI438" s="12"/>
      <c r="BJ438" s="12"/>
      <c r="BK438" s="12"/>
    </row>
    <row r="439" spans="33:63" x14ac:dyDescent="0.15">
      <c r="AG439" s="12"/>
      <c r="AH439" s="12"/>
      <c r="AI439" s="12"/>
      <c r="AJ439" s="12"/>
      <c r="AK439" s="12"/>
      <c r="AL439" s="12"/>
      <c r="AM439" s="12"/>
      <c r="AN439" s="12"/>
      <c r="AO439" s="12"/>
      <c r="AP439" s="12"/>
      <c r="AQ439" s="12"/>
      <c r="AR439" s="12"/>
      <c r="AS439" s="12"/>
      <c r="AT439" s="12"/>
      <c r="AU439" s="12"/>
      <c r="AV439" s="12"/>
      <c r="AW439" s="12"/>
      <c r="AX439" s="12"/>
      <c r="AY439" s="12"/>
      <c r="AZ439" s="12"/>
      <c r="BA439" s="12"/>
      <c r="BB439" s="12"/>
      <c r="BC439" s="12"/>
      <c r="BE439" s="12"/>
      <c r="BF439" s="12"/>
      <c r="BG439" s="12"/>
      <c r="BH439" s="12"/>
      <c r="BI439" s="12"/>
      <c r="BJ439" s="12"/>
      <c r="BK439" s="12"/>
    </row>
    <row r="440" spans="33:63" x14ac:dyDescent="0.15">
      <c r="AG440" s="12"/>
      <c r="AH440" s="12"/>
      <c r="AI440" s="12"/>
      <c r="AJ440" s="12"/>
      <c r="AK440" s="12"/>
      <c r="AL440" s="12"/>
      <c r="AM440" s="12"/>
      <c r="AN440" s="12"/>
      <c r="AO440" s="12"/>
      <c r="AP440" s="12"/>
      <c r="AQ440" s="12"/>
      <c r="AR440" s="12"/>
      <c r="AS440" s="12"/>
      <c r="AT440" s="12"/>
      <c r="AU440" s="12"/>
      <c r="AV440" s="12"/>
      <c r="AW440" s="12"/>
      <c r="AX440" s="12"/>
      <c r="AY440" s="12"/>
      <c r="AZ440" s="12"/>
      <c r="BA440" s="12"/>
      <c r="BB440" s="12"/>
      <c r="BC440" s="12"/>
      <c r="BE440" s="12"/>
      <c r="BF440" s="12"/>
      <c r="BG440" s="12"/>
      <c r="BH440" s="12"/>
      <c r="BI440" s="12"/>
      <c r="BJ440" s="12"/>
      <c r="BK440" s="12"/>
    </row>
    <row r="441" spans="33:63" x14ac:dyDescent="0.15">
      <c r="AG441" s="12"/>
      <c r="AH441" s="12"/>
      <c r="AI441" s="12"/>
      <c r="AJ441" s="12"/>
      <c r="AK441" s="12"/>
      <c r="AL441" s="12"/>
      <c r="AM441" s="12"/>
      <c r="AN441" s="12"/>
      <c r="AO441" s="12"/>
      <c r="AP441" s="12"/>
      <c r="AQ441" s="12"/>
      <c r="AR441" s="12"/>
      <c r="AS441" s="12"/>
      <c r="AT441" s="12"/>
      <c r="AU441" s="12"/>
      <c r="AV441" s="12"/>
      <c r="AW441" s="12"/>
      <c r="AX441" s="12"/>
      <c r="AY441" s="12"/>
      <c r="AZ441" s="12"/>
      <c r="BA441" s="12"/>
      <c r="BB441" s="12"/>
      <c r="BC441" s="12"/>
      <c r="BE441" s="12"/>
      <c r="BF441" s="12"/>
      <c r="BG441" s="12"/>
      <c r="BH441" s="12"/>
      <c r="BI441" s="12"/>
      <c r="BJ441" s="12"/>
      <c r="BK441" s="12"/>
    </row>
    <row r="442" spans="33:63" x14ac:dyDescent="0.15">
      <c r="AG442" s="12"/>
      <c r="AH442" s="12"/>
      <c r="AI442" s="12"/>
      <c r="AJ442" s="12"/>
      <c r="AK442" s="12"/>
      <c r="AL442" s="12"/>
      <c r="AM442" s="12"/>
      <c r="AN442" s="12"/>
      <c r="AO442" s="12"/>
      <c r="AP442" s="12"/>
      <c r="AQ442" s="12"/>
      <c r="AR442" s="12"/>
      <c r="AS442" s="12"/>
      <c r="AT442" s="12"/>
      <c r="AU442" s="12"/>
      <c r="AV442" s="12"/>
      <c r="AW442" s="12"/>
      <c r="AX442" s="12"/>
      <c r="AY442" s="12"/>
      <c r="AZ442" s="12"/>
      <c r="BA442" s="12"/>
      <c r="BB442" s="12"/>
      <c r="BC442" s="12"/>
      <c r="BE442" s="12"/>
      <c r="BF442" s="12"/>
      <c r="BG442" s="12"/>
      <c r="BH442" s="12"/>
      <c r="BI442" s="12"/>
      <c r="BJ442" s="12"/>
      <c r="BK442" s="12"/>
    </row>
    <row r="443" spans="33:63" x14ac:dyDescent="0.15">
      <c r="AG443" s="12"/>
      <c r="AH443" s="12"/>
      <c r="AI443" s="12"/>
      <c r="AJ443" s="12"/>
      <c r="AK443" s="12"/>
      <c r="AL443" s="12"/>
      <c r="AM443" s="12"/>
      <c r="AN443" s="12"/>
      <c r="AO443" s="12"/>
      <c r="AP443" s="12"/>
      <c r="AQ443" s="12"/>
      <c r="AR443" s="12"/>
      <c r="AS443" s="12"/>
      <c r="AT443" s="12"/>
      <c r="AU443" s="12"/>
      <c r="AV443" s="12"/>
      <c r="AW443" s="12"/>
      <c r="AX443" s="12"/>
      <c r="AY443" s="12"/>
      <c r="AZ443" s="12"/>
      <c r="BA443" s="12"/>
      <c r="BB443" s="12"/>
      <c r="BC443" s="12"/>
      <c r="BE443" s="12"/>
      <c r="BF443" s="12"/>
      <c r="BG443" s="12"/>
      <c r="BH443" s="12"/>
      <c r="BI443" s="12"/>
      <c r="BJ443" s="12"/>
      <c r="BK443" s="12"/>
    </row>
    <row r="444" spans="33:63" x14ac:dyDescent="0.15">
      <c r="AG444" s="12"/>
      <c r="AH444" s="12"/>
      <c r="AI444" s="12"/>
      <c r="AJ444" s="12"/>
      <c r="AK444" s="12"/>
      <c r="AL444" s="12"/>
      <c r="AM444" s="12"/>
      <c r="AN444" s="12"/>
      <c r="AO444" s="12"/>
      <c r="AP444" s="12"/>
      <c r="AQ444" s="12"/>
      <c r="AR444" s="12"/>
      <c r="AS444" s="12"/>
      <c r="AT444" s="12"/>
      <c r="AU444" s="12"/>
      <c r="AV444" s="12"/>
      <c r="AW444" s="12"/>
      <c r="AX444" s="12"/>
      <c r="AY444" s="12"/>
      <c r="AZ444" s="12"/>
      <c r="BA444" s="12"/>
      <c r="BB444" s="12"/>
      <c r="BC444" s="12"/>
      <c r="BE444" s="12"/>
      <c r="BF444" s="12"/>
      <c r="BG444" s="12"/>
      <c r="BH444" s="12"/>
      <c r="BI444" s="12"/>
      <c r="BJ444" s="12"/>
      <c r="BK444" s="12"/>
    </row>
    <row r="445" spans="33:63" x14ac:dyDescent="0.15">
      <c r="AG445" s="12"/>
      <c r="AH445" s="12"/>
      <c r="AI445" s="12"/>
      <c r="AJ445" s="12"/>
      <c r="AK445" s="12"/>
      <c r="AL445" s="12"/>
      <c r="AM445" s="12"/>
      <c r="AN445" s="12"/>
      <c r="AO445" s="12"/>
      <c r="AP445" s="12"/>
      <c r="AQ445" s="12"/>
      <c r="AR445" s="12"/>
      <c r="AS445" s="12"/>
      <c r="AT445" s="12"/>
      <c r="AU445" s="12"/>
      <c r="AV445" s="12"/>
      <c r="AW445" s="12"/>
      <c r="AX445" s="12"/>
      <c r="AY445" s="12"/>
      <c r="AZ445" s="12"/>
      <c r="BA445" s="12"/>
      <c r="BB445" s="12"/>
      <c r="BC445" s="12"/>
      <c r="BE445" s="12"/>
      <c r="BF445" s="12"/>
      <c r="BG445" s="12"/>
      <c r="BH445" s="12"/>
      <c r="BI445" s="12"/>
      <c r="BJ445" s="12"/>
      <c r="BK445" s="12"/>
    </row>
    <row r="446" spans="33:63" x14ac:dyDescent="0.15">
      <c r="AG446" s="12"/>
      <c r="AH446" s="12"/>
      <c r="AI446" s="12"/>
      <c r="AJ446" s="12"/>
      <c r="AK446" s="12"/>
      <c r="AL446" s="12"/>
      <c r="AM446" s="12"/>
      <c r="AN446" s="12"/>
      <c r="AO446" s="12"/>
      <c r="AP446" s="12"/>
      <c r="AQ446" s="12"/>
      <c r="AR446" s="12"/>
      <c r="AS446" s="12"/>
      <c r="AT446" s="12"/>
      <c r="AU446" s="12"/>
      <c r="AV446" s="12"/>
      <c r="AW446" s="12"/>
      <c r="AX446" s="12"/>
      <c r="AY446" s="12"/>
      <c r="AZ446" s="12"/>
      <c r="BA446" s="12"/>
      <c r="BB446" s="12"/>
      <c r="BC446" s="12"/>
      <c r="BE446" s="12"/>
      <c r="BF446" s="12"/>
      <c r="BG446" s="12"/>
      <c r="BH446" s="12"/>
      <c r="BI446" s="12"/>
      <c r="BJ446" s="12"/>
      <c r="BK446" s="12"/>
    </row>
    <row r="447" spans="33:63" x14ac:dyDescent="0.15">
      <c r="AG447" s="12"/>
      <c r="AH447" s="12"/>
      <c r="AI447" s="12"/>
      <c r="AJ447" s="12"/>
      <c r="AK447" s="12"/>
      <c r="AL447" s="12"/>
      <c r="AM447" s="12"/>
      <c r="AN447" s="12"/>
      <c r="AO447" s="12"/>
      <c r="AP447" s="12"/>
      <c r="AQ447" s="12"/>
      <c r="AR447" s="12"/>
      <c r="AS447" s="12"/>
      <c r="AT447" s="12"/>
      <c r="AU447" s="12"/>
      <c r="AV447" s="12"/>
      <c r="AW447" s="12"/>
      <c r="AX447" s="12"/>
      <c r="AY447" s="12"/>
      <c r="AZ447" s="12"/>
      <c r="BA447" s="12"/>
      <c r="BB447" s="12"/>
      <c r="BC447" s="12"/>
      <c r="BE447" s="12"/>
      <c r="BF447" s="12"/>
      <c r="BG447" s="12"/>
      <c r="BH447" s="12"/>
      <c r="BI447" s="12"/>
      <c r="BJ447" s="12"/>
      <c r="BK447" s="12"/>
    </row>
    <row r="448" spans="33:63" x14ac:dyDescent="0.15">
      <c r="AG448" s="12"/>
      <c r="AH448" s="12"/>
      <c r="AI448" s="12"/>
      <c r="AJ448" s="12"/>
      <c r="AK448" s="12"/>
      <c r="AL448" s="12"/>
      <c r="AM448" s="12"/>
      <c r="AN448" s="12"/>
      <c r="AO448" s="12"/>
      <c r="AP448" s="12"/>
      <c r="AQ448" s="12"/>
      <c r="AR448" s="12"/>
      <c r="AS448" s="12"/>
      <c r="AT448" s="12"/>
      <c r="AU448" s="12"/>
      <c r="AV448" s="12"/>
      <c r="AW448" s="12"/>
      <c r="AX448" s="12"/>
      <c r="AY448" s="12"/>
      <c r="AZ448" s="12"/>
      <c r="BA448" s="12"/>
      <c r="BB448" s="12"/>
      <c r="BC448" s="12"/>
      <c r="BE448" s="12"/>
      <c r="BF448" s="12"/>
      <c r="BG448" s="12"/>
      <c r="BH448" s="12"/>
      <c r="BI448" s="12"/>
      <c r="BJ448" s="12"/>
      <c r="BK448" s="12"/>
    </row>
    <row r="449" spans="33:63" x14ac:dyDescent="0.15">
      <c r="AG449" s="12"/>
      <c r="AH449" s="12"/>
      <c r="AI449" s="12"/>
      <c r="AJ449" s="12"/>
      <c r="AK449" s="12"/>
      <c r="AL449" s="12"/>
      <c r="AM449" s="12"/>
      <c r="AN449" s="12"/>
      <c r="AO449" s="12"/>
      <c r="AP449" s="12"/>
      <c r="AQ449" s="12"/>
      <c r="AR449" s="12"/>
      <c r="AS449" s="12"/>
      <c r="AT449" s="12"/>
      <c r="AU449" s="12"/>
      <c r="AV449" s="12"/>
      <c r="AW449" s="12"/>
      <c r="AX449" s="12"/>
      <c r="AY449" s="12"/>
      <c r="AZ449" s="12"/>
      <c r="BA449" s="12"/>
      <c r="BB449" s="12"/>
      <c r="BC449" s="12"/>
      <c r="BE449" s="12"/>
      <c r="BF449" s="12"/>
      <c r="BG449" s="12"/>
      <c r="BH449" s="12"/>
      <c r="BI449" s="12"/>
      <c r="BJ449" s="12"/>
      <c r="BK449" s="12"/>
    </row>
    <row r="450" spans="33:63" x14ac:dyDescent="0.15">
      <c r="AG450" s="12"/>
      <c r="AH450" s="12"/>
      <c r="AI450" s="12"/>
      <c r="AJ450" s="12"/>
      <c r="AK450" s="12"/>
      <c r="AL450" s="12"/>
      <c r="AM450" s="12"/>
      <c r="AN450" s="12"/>
      <c r="AO450" s="12"/>
      <c r="AP450" s="12"/>
      <c r="AQ450" s="12"/>
      <c r="AR450" s="12"/>
      <c r="AS450" s="12"/>
      <c r="AT450" s="12"/>
      <c r="AU450" s="12"/>
      <c r="AV450" s="12"/>
      <c r="AW450" s="12"/>
      <c r="AX450" s="12"/>
      <c r="AY450" s="12"/>
      <c r="AZ450" s="12"/>
      <c r="BA450" s="12"/>
      <c r="BB450" s="12"/>
      <c r="BC450" s="12"/>
      <c r="BE450" s="12"/>
      <c r="BF450" s="12"/>
      <c r="BG450" s="12"/>
      <c r="BH450" s="12"/>
      <c r="BI450" s="12"/>
      <c r="BJ450" s="12"/>
      <c r="BK450" s="12"/>
    </row>
    <row r="451" spans="33:63" x14ac:dyDescent="0.15">
      <c r="AG451" s="12"/>
      <c r="AH451" s="12"/>
      <c r="AI451" s="12"/>
      <c r="AJ451" s="12"/>
      <c r="AK451" s="12"/>
      <c r="AL451" s="12"/>
      <c r="AM451" s="12"/>
      <c r="AN451" s="12"/>
      <c r="AO451" s="12"/>
      <c r="AP451" s="12"/>
      <c r="AQ451" s="12"/>
      <c r="AR451" s="12"/>
      <c r="AS451" s="12"/>
      <c r="AT451" s="12"/>
      <c r="AU451" s="12"/>
      <c r="AV451" s="12"/>
      <c r="AW451" s="12"/>
      <c r="AX451" s="12"/>
      <c r="AY451" s="12"/>
      <c r="AZ451" s="12"/>
      <c r="BA451" s="12"/>
      <c r="BB451" s="12"/>
      <c r="BC451" s="12"/>
      <c r="BE451" s="12"/>
      <c r="BF451" s="12"/>
      <c r="BG451" s="12"/>
      <c r="BH451" s="12"/>
      <c r="BI451" s="12"/>
      <c r="BJ451" s="12"/>
      <c r="BK451" s="12"/>
    </row>
    <row r="452" spans="33:63" x14ac:dyDescent="0.15">
      <c r="AG452" s="12"/>
      <c r="AH452" s="12"/>
      <c r="AI452" s="12"/>
      <c r="AJ452" s="12"/>
      <c r="AK452" s="12"/>
      <c r="AL452" s="12"/>
      <c r="AM452" s="12"/>
      <c r="AN452" s="12"/>
      <c r="AO452" s="12"/>
      <c r="AP452" s="12"/>
      <c r="AQ452" s="12"/>
      <c r="AR452" s="12"/>
      <c r="AS452" s="12"/>
      <c r="AT452" s="12"/>
      <c r="AU452" s="12"/>
      <c r="AV452" s="12"/>
      <c r="AW452" s="12"/>
      <c r="AX452" s="12"/>
      <c r="AY452" s="12"/>
      <c r="AZ452" s="12"/>
      <c r="BA452" s="12"/>
      <c r="BB452" s="12"/>
      <c r="BC452" s="12"/>
      <c r="BE452" s="12"/>
      <c r="BF452" s="12"/>
      <c r="BG452" s="12"/>
      <c r="BH452" s="12"/>
      <c r="BI452" s="12"/>
      <c r="BJ452" s="12"/>
      <c r="BK452" s="12"/>
    </row>
    <row r="453" spans="33:63" x14ac:dyDescent="0.15">
      <c r="AG453" s="12"/>
      <c r="AH453" s="12"/>
      <c r="AI453" s="12"/>
      <c r="AJ453" s="12"/>
      <c r="AK453" s="12"/>
      <c r="AL453" s="12"/>
      <c r="AM453" s="12"/>
      <c r="AN453" s="12"/>
      <c r="AO453" s="12"/>
      <c r="AP453" s="12"/>
      <c r="AQ453" s="12"/>
      <c r="AR453" s="12"/>
      <c r="AS453" s="12"/>
      <c r="AT453" s="12"/>
      <c r="AU453" s="12"/>
      <c r="AV453" s="12"/>
      <c r="AW453" s="12"/>
      <c r="AX453" s="12"/>
      <c r="AY453" s="12"/>
      <c r="AZ453" s="12"/>
      <c r="BA453" s="12"/>
      <c r="BB453" s="12"/>
      <c r="BC453" s="12"/>
      <c r="BE453" s="12"/>
      <c r="BF453" s="12"/>
      <c r="BG453" s="12"/>
      <c r="BH453" s="12"/>
      <c r="BI453" s="12"/>
      <c r="BJ453" s="12"/>
      <c r="BK453" s="12"/>
    </row>
    <row r="454" spans="33:63" x14ac:dyDescent="0.15">
      <c r="AG454" s="12"/>
      <c r="AH454" s="12"/>
      <c r="AI454" s="12"/>
      <c r="AJ454" s="12"/>
      <c r="AK454" s="12"/>
      <c r="AL454" s="12"/>
      <c r="AM454" s="12"/>
      <c r="AN454" s="12"/>
      <c r="AO454" s="12"/>
      <c r="AP454" s="12"/>
      <c r="AQ454" s="12"/>
      <c r="AR454" s="12"/>
      <c r="AS454" s="12"/>
      <c r="AT454" s="12"/>
      <c r="AU454" s="12"/>
      <c r="AV454" s="12"/>
      <c r="AW454" s="12"/>
      <c r="AX454" s="12"/>
      <c r="AY454" s="12"/>
      <c r="AZ454" s="12"/>
      <c r="BA454" s="12"/>
      <c r="BB454" s="12"/>
      <c r="BC454" s="12"/>
      <c r="BE454" s="12"/>
      <c r="BF454" s="12"/>
      <c r="BG454" s="12"/>
      <c r="BH454" s="12"/>
      <c r="BI454" s="12"/>
      <c r="BJ454" s="12"/>
      <c r="BK454" s="12"/>
    </row>
    <row r="455" spans="33:63" x14ac:dyDescent="0.15">
      <c r="AG455" s="12"/>
      <c r="AH455" s="12"/>
      <c r="AI455" s="12"/>
      <c r="AJ455" s="12"/>
      <c r="AK455" s="12"/>
      <c r="AL455" s="12"/>
      <c r="AM455" s="12"/>
      <c r="AN455" s="12"/>
      <c r="AO455" s="12"/>
      <c r="AP455" s="12"/>
      <c r="AQ455" s="12"/>
      <c r="AR455" s="12"/>
      <c r="AS455" s="12"/>
      <c r="AT455" s="12"/>
      <c r="AU455" s="12"/>
      <c r="AV455" s="12"/>
      <c r="AW455" s="12"/>
      <c r="AX455" s="12"/>
      <c r="AY455" s="12"/>
      <c r="AZ455" s="12"/>
      <c r="BA455" s="12"/>
      <c r="BB455" s="12"/>
      <c r="BC455" s="12"/>
      <c r="BE455" s="12"/>
      <c r="BF455" s="12"/>
      <c r="BG455" s="12"/>
      <c r="BH455" s="12"/>
      <c r="BI455" s="12"/>
      <c r="BJ455" s="12"/>
      <c r="BK455" s="12"/>
    </row>
    <row r="456" spans="33:63" x14ac:dyDescent="0.15">
      <c r="AG456" s="12"/>
      <c r="AH456" s="12"/>
      <c r="AI456" s="12"/>
      <c r="AJ456" s="12"/>
      <c r="AK456" s="12"/>
      <c r="AL456" s="12"/>
      <c r="AM456" s="12"/>
      <c r="AN456" s="12"/>
      <c r="AO456" s="12"/>
      <c r="AP456" s="12"/>
      <c r="AQ456" s="12"/>
      <c r="AR456" s="12"/>
      <c r="AS456" s="12"/>
      <c r="AT456" s="12"/>
      <c r="AU456" s="12"/>
      <c r="AV456" s="12"/>
      <c r="AW456" s="12"/>
      <c r="AX456" s="12"/>
      <c r="AY456" s="12"/>
      <c r="AZ456" s="12"/>
      <c r="BA456" s="12"/>
      <c r="BB456" s="12"/>
      <c r="BC456" s="12"/>
      <c r="BE456" s="12"/>
      <c r="BF456" s="12"/>
      <c r="BG456" s="12"/>
      <c r="BH456" s="12"/>
      <c r="BI456" s="12"/>
      <c r="BJ456" s="12"/>
      <c r="BK456" s="12"/>
    </row>
    <row r="457" spans="33:63" x14ac:dyDescent="0.15">
      <c r="AG457" s="12"/>
      <c r="AH457" s="12"/>
      <c r="AI457" s="12"/>
      <c r="AJ457" s="12"/>
      <c r="AK457" s="12"/>
      <c r="AL457" s="12"/>
      <c r="AM457" s="12"/>
      <c r="AN457" s="12"/>
      <c r="AO457" s="12"/>
      <c r="AP457" s="12"/>
      <c r="AQ457" s="12"/>
      <c r="AR457" s="12"/>
      <c r="AS457" s="12"/>
      <c r="AT457" s="12"/>
      <c r="AU457" s="12"/>
      <c r="AV457" s="12"/>
      <c r="AW457" s="12"/>
      <c r="AX457" s="12"/>
      <c r="AY457" s="12"/>
      <c r="AZ457" s="12"/>
      <c r="BA457" s="12"/>
      <c r="BB457" s="12"/>
      <c r="BC457" s="12"/>
      <c r="BE457" s="12"/>
      <c r="BF457" s="12"/>
      <c r="BG457" s="12"/>
      <c r="BH457" s="12"/>
      <c r="BI457" s="12"/>
      <c r="BJ457" s="12"/>
      <c r="BK457" s="12"/>
    </row>
    <row r="458" spans="33:63" x14ac:dyDescent="0.15">
      <c r="AG458" s="12"/>
      <c r="AH458" s="12"/>
      <c r="AI458" s="12"/>
      <c r="AJ458" s="12"/>
      <c r="AK458" s="12"/>
      <c r="AL458" s="12"/>
      <c r="AM458" s="12"/>
      <c r="AN458" s="12"/>
      <c r="AO458" s="12"/>
      <c r="AP458" s="12"/>
      <c r="AQ458" s="12"/>
      <c r="AR458" s="12"/>
      <c r="AS458" s="12"/>
      <c r="AT458" s="12"/>
      <c r="AU458" s="12"/>
      <c r="AV458" s="12"/>
      <c r="AW458" s="12"/>
      <c r="AX458" s="12"/>
      <c r="AY458" s="12"/>
      <c r="AZ458" s="12"/>
      <c r="BA458" s="12"/>
      <c r="BB458" s="12"/>
      <c r="BC458" s="12"/>
      <c r="BE458" s="12"/>
      <c r="BF458" s="12"/>
      <c r="BG458" s="12"/>
      <c r="BH458" s="12"/>
      <c r="BI458" s="12"/>
      <c r="BJ458" s="12"/>
      <c r="BK458" s="12"/>
    </row>
    <row r="459" spans="33:63" x14ac:dyDescent="0.15">
      <c r="AG459" s="12"/>
      <c r="AH459" s="12"/>
      <c r="AI459" s="12"/>
      <c r="AJ459" s="12"/>
      <c r="AK459" s="12"/>
      <c r="AL459" s="12"/>
      <c r="AM459" s="12"/>
      <c r="AN459" s="12"/>
      <c r="AO459" s="12"/>
      <c r="AP459" s="12"/>
      <c r="AQ459" s="12"/>
      <c r="AR459" s="12"/>
      <c r="AS459" s="12"/>
      <c r="AT459" s="12"/>
      <c r="AU459" s="12"/>
      <c r="AV459" s="12"/>
      <c r="AW459" s="12"/>
      <c r="AX459" s="12"/>
      <c r="AY459" s="12"/>
      <c r="AZ459" s="12"/>
      <c r="BA459" s="12"/>
      <c r="BB459" s="12"/>
      <c r="BC459" s="12"/>
      <c r="BE459" s="12"/>
      <c r="BF459" s="12"/>
      <c r="BG459" s="12"/>
      <c r="BH459" s="12"/>
      <c r="BI459" s="12"/>
      <c r="BJ459" s="12"/>
      <c r="BK459" s="12"/>
    </row>
    <row r="460" spans="33:63" x14ac:dyDescent="0.15">
      <c r="AG460" s="12"/>
      <c r="AH460" s="12"/>
      <c r="AI460" s="12"/>
      <c r="AJ460" s="12"/>
      <c r="AK460" s="12"/>
      <c r="AL460" s="12"/>
      <c r="AM460" s="12"/>
      <c r="AN460" s="12"/>
      <c r="AO460" s="12"/>
      <c r="AP460" s="12"/>
      <c r="AQ460" s="12"/>
      <c r="AR460" s="12"/>
      <c r="AS460" s="12"/>
      <c r="AT460" s="12"/>
      <c r="AU460" s="12"/>
      <c r="AV460" s="12"/>
      <c r="AW460" s="12"/>
      <c r="AX460" s="12"/>
      <c r="AY460" s="12"/>
      <c r="AZ460" s="12"/>
      <c r="BA460" s="12"/>
      <c r="BB460" s="12"/>
      <c r="BC460" s="12"/>
      <c r="BE460" s="12"/>
      <c r="BF460" s="12"/>
      <c r="BG460" s="12"/>
      <c r="BH460" s="12"/>
      <c r="BI460" s="12"/>
      <c r="BJ460" s="12"/>
      <c r="BK460" s="12"/>
    </row>
    <row r="461" spans="33:63" x14ac:dyDescent="0.15">
      <c r="AG461" s="12"/>
      <c r="AH461" s="12"/>
      <c r="AI461" s="12"/>
      <c r="AJ461" s="12"/>
      <c r="AK461" s="12"/>
      <c r="AL461" s="12"/>
      <c r="AM461" s="12"/>
      <c r="AN461" s="12"/>
      <c r="AO461" s="12"/>
      <c r="AP461" s="12"/>
      <c r="AQ461" s="12"/>
      <c r="AR461" s="12"/>
      <c r="AS461" s="12"/>
      <c r="AT461" s="12"/>
      <c r="AU461" s="12"/>
      <c r="AV461" s="12"/>
      <c r="AW461" s="12"/>
      <c r="AX461" s="12"/>
      <c r="AY461" s="12"/>
      <c r="AZ461" s="12"/>
      <c r="BA461" s="12"/>
      <c r="BB461" s="12"/>
      <c r="BC461" s="12"/>
      <c r="BE461" s="12"/>
      <c r="BF461" s="12"/>
      <c r="BG461" s="12"/>
      <c r="BH461" s="12"/>
      <c r="BI461" s="12"/>
      <c r="BJ461" s="12"/>
      <c r="BK461" s="12"/>
    </row>
    <row r="462" spans="33:63" x14ac:dyDescent="0.15">
      <c r="AG462" s="12"/>
      <c r="AH462" s="12"/>
      <c r="AI462" s="12"/>
      <c r="AJ462" s="12"/>
      <c r="AK462" s="12"/>
      <c r="AL462" s="12"/>
      <c r="AM462" s="12"/>
      <c r="AN462" s="12"/>
      <c r="AO462" s="12"/>
      <c r="AP462" s="12"/>
      <c r="AQ462" s="12"/>
      <c r="AR462" s="12"/>
      <c r="AS462" s="12"/>
      <c r="AT462" s="12"/>
      <c r="AU462" s="12"/>
      <c r="AV462" s="12"/>
      <c r="AW462" s="12"/>
      <c r="AX462" s="12"/>
      <c r="AY462" s="12"/>
      <c r="AZ462" s="12"/>
      <c r="BA462" s="12"/>
      <c r="BB462" s="12"/>
      <c r="BC462" s="12"/>
      <c r="BE462" s="12"/>
      <c r="BF462" s="12"/>
      <c r="BG462" s="12"/>
      <c r="BH462" s="12"/>
      <c r="BI462" s="12"/>
      <c r="BJ462" s="12"/>
      <c r="BK462" s="12"/>
    </row>
    <row r="463" spans="33:63" x14ac:dyDescent="0.15">
      <c r="AG463" s="12"/>
      <c r="AH463" s="12"/>
      <c r="AI463" s="12"/>
      <c r="AJ463" s="12"/>
      <c r="AK463" s="12"/>
      <c r="AL463" s="12"/>
      <c r="AM463" s="12"/>
      <c r="AN463" s="12"/>
      <c r="AO463" s="12"/>
      <c r="AP463" s="12"/>
      <c r="AQ463" s="12"/>
      <c r="AR463" s="12"/>
      <c r="AS463" s="12"/>
      <c r="AT463" s="12"/>
      <c r="AU463" s="12"/>
      <c r="AV463" s="12"/>
      <c r="AW463" s="12"/>
      <c r="AX463" s="12"/>
      <c r="AY463" s="12"/>
      <c r="AZ463" s="12"/>
      <c r="BA463" s="12"/>
      <c r="BB463" s="12"/>
      <c r="BC463" s="12"/>
      <c r="BE463" s="12"/>
      <c r="BF463" s="12"/>
      <c r="BG463" s="12"/>
      <c r="BH463" s="12"/>
      <c r="BI463" s="12"/>
      <c r="BJ463" s="12"/>
      <c r="BK463" s="12"/>
    </row>
    <row r="464" spans="33:63" x14ac:dyDescent="0.15">
      <c r="AG464" s="12"/>
      <c r="AH464" s="12"/>
      <c r="AI464" s="12"/>
      <c r="AJ464" s="12"/>
      <c r="AK464" s="12"/>
      <c r="AL464" s="12"/>
      <c r="AM464" s="12"/>
      <c r="AN464" s="12"/>
      <c r="AO464" s="12"/>
      <c r="AP464" s="12"/>
      <c r="AQ464" s="12"/>
      <c r="AR464" s="12"/>
      <c r="AS464" s="12"/>
      <c r="AT464" s="12"/>
      <c r="AU464" s="12"/>
      <c r="AV464" s="12"/>
      <c r="AW464" s="12"/>
      <c r="AX464" s="12"/>
      <c r="AY464" s="12"/>
      <c r="AZ464" s="12"/>
      <c r="BA464" s="12"/>
      <c r="BB464" s="12"/>
      <c r="BC464" s="12"/>
      <c r="BE464" s="12"/>
      <c r="BF464" s="12"/>
      <c r="BG464" s="12"/>
      <c r="BH464" s="12"/>
      <c r="BI464" s="12"/>
      <c r="BJ464" s="12"/>
      <c r="BK464" s="12"/>
    </row>
    <row r="465" spans="33:63" x14ac:dyDescent="0.15">
      <c r="AG465" s="12"/>
      <c r="AH465" s="12"/>
      <c r="AI465" s="12"/>
      <c r="AJ465" s="12"/>
      <c r="AK465" s="12"/>
      <c r="AL465" s="12"/>
      <c r="AM465" s="12"/>
      <c r="AN465" s="12"/>
      <c r="AO465" s="12"/>
      <c r="AP465" s="12"/>
      <c r="AQ465" s="12"/>
      <c r="AR465" s="12"/>
      <c r="AS465" s="12"/>
      <c r="AT465" s="12"/>
      <c r="AU465" s="12"/>
      <c r="AV465" s="12"/>
      <c r="AW465" s="12"/>
      <c r="AX465" s="12"/>
      <c r="AY465" s="12"/>
      <c r="AZ465" s="12"/>
      <c r="BA465" s="12"/>
      <c r="BB465" s="12"/>
      <c r="BC465" s="12"/>
      <c r="BE465" s="12"/>
      <c r="BF465" s="12"/>
      <c r="BG465" s="12"/>
      <c r="BH465" s="12"/>
      <c r="BI465" s="12"/>
      <c r="BJ465" s="12"/>
      <c r="BK465" s="12"/>
    </row>
    <row r="466" spans="33:63" x14ac:dyDescent="0.15">
      <c r="AG466" s="12"/>
      <c r="AH466" s="12"/>
      <c r="AI466" s="12"/>
      <c r="AJ466" s="12"/>
      <c r="AK466" s="12"/>
      <c r="AL466" s="12"/>
      <c r="AM466" s="12"/>
      <c r="AN466" s="12"/>
      <c r="AO466" s="12"/>
      <c r="AP466" s="12"/>
      <c r="AQ466" s="12"/>
      <c r="AR466" s="12"/>
      <c r="AS466" s="12"/>
      <c r="AT466" s="12"/>
      <c r="AU466" s="12"/>
      <c r="AV466" s="12"/>
      <c r="AW466" s="12"/>
      <c r="AX466" s="12"/>
      <c r="AY466" s="12"/>
      <c r="AZ466" s="12"/>
      <c r="BA466" s="12"/>
      <c r="BB466" s="12"/>
      <c r="BC466" s="12"/>
      <c r="BE466" s="12"/>
      <c r="BF466" s="12"/>
      <c r="BG466" s="12"/>
      <c r="BH466" s="12"/>
      <c r="BI466" s="12"/>
      <c r="BJ466" s="12"/>
      <c r="BK466" s="12"/>
    </row>
    <row r="467" spans="33:63" x14ac:dyDescent="0.15">
      <c r="AG467" s="12"/>
      <c r="AH467" s="12"/>
      <c r="AI467" s="12"/>
      <c r="AJ467" s="12"/>
      <c r="AK467" s="12"/>
      <c r="AL467" s="12"/>
      <c r="AM467" s="12"/>
      <c r="AN467" s="12"/>
      <c r="AO467" s="12"/>
      <c r="AP467" s="12"/>
      <c r="AQ467" s="12"/>
      <c r="AR467" s="12"/>
      <c r="AS467" s="12"/>
      <c r="AT467" s="12"/>
      <c r="AU467" s="12"/>
      <c r="AV467" s="12"/>
      <c r="AW467" s="12"/>
      <c r="AX467" s="12"/>
      <c r="AY467" s="12"/>
      <c r="AZ467" s="12"/>
      <c r="BA467" s="12"/>
      <c r="BB467" s="12"/>
      <c r="BC467" s="12"/>
      <c r="BE467" s="12"/>
      <c r="BF467" s="12"/>
      <c r="BG467" s="12"/>
      <c r="BH467" s="12"/>
      <c r="BI467" s="12"/>
      <c r="BJ467" s="12"/>
      <c r="BK467" s="12"/>
    </row>
    <row r="468" spans="33:63" x14ac:dyDescent="0.15">
      <c r="AG468" s="12"/>
      <c r="AH468" s="12"/>
      <c r="AI468" s="12"/>
      <c r="AJ468" s="12"/>
      <c r="AK468" s="12"/>
      <c r="AL468" s="12"/>
      <c r="AM468" s="12"/>
      <c r="AN468" s="12"/>
      <c r="AO468" s="12"/>
      <c r="AP468" s="12"/>
      <c r="AQ468" s="12"/>
      <c r="AR468" s="12"/>
      <c r="AS468" s="12"/>
      <c r="AT468" s="12"/>
      <c r="AU468" s="12"/>
      <c r="AV468" s="12"/>
      <c r="AW468" s="12"/>
      <c r="AX468" s="12"/>
      <c r="AY468" s="12"/>
      <c r="AZ468" s="12"/>
      <c r="BA468" s="12"/>
      <c r="BB468" s="12"/>
      <c r="BC468" s="12"/>
      <c r="BE468" s="12"/>
      <c r="BF468" s="12"/>
      <c r="BG468" s="12"/>
      <c r="BH468" s="12"/>
      <c r="BI468" s="12"/>
      <c r="BJ468" s="12"/>
      <c r="BK468" s="12"/>
    </row>
    <row r="469" spans="33:63" x14ac:dyDescent="0.15">
      <c r="AG469" s="12"/>
      <c r="AH469" s="12"/>
      <c r="AI469" s="12"/>
      <c r="AJ469" s="12"/>
      <c r="AK469" s="12"/>
      <c r="AL469" s="12"/>
      <c r="AM469" s="12"/>
      <c r="AN469" s="12"/>
      <c r="AO469" s="12"/>
      <c r="AP469" s="12"/>
      <c r="AQ469" s="12"/>
      <c r="AR469" s="12"/>
      <c r="AS469" s="12"/>
      <c r="AT469" s="12"/>
      <c r="AU469" s="12"/>
      <c r="AV469" s="12"/>
      <c r="AW469" s="12"/>
      <c r="AX469" s="12"/>
      <c r="AY469" s="12"/>
      <c r="AZ469" s="12"/>
      <c r="BA469" s="12"/>
      <c r="BB469" s="12"/>
      <c r="BC469" s="12"/>
      <c r="BE469" s="12"/>
      <c r="BF469" s="12"/>
      <c r="BG469" s="12"/>
      <c r="BH469" s="12"/>
      <c r="BI469" s="12"/>
      <c r="BJ469" s="12"/>
      <c r="BK469" s="12"/>
    </row>
    <row r="470" spans="33:63" x14ac:dyDescent="0.15">
      <c r="AG470" s="12"/>
      <c r="AH470" s="12"/>
      <c r="AI470" s="12"/>
      <c r="AJ470" s="12"/>
      <c r="AK470" s="12"/>
      <c r="AL470" s="12"/>
      <c r="AM470" s="12"/>
      <c r="AN470" s="12"/>
      <c r="AO470" s="12"/>
      <c r="AP470" s="12"/>
      <c r="AQ470" s="12"/>
      <c r="AR470" s="12"/>
      <c r="AS470" s="12"/>
      <c r="AT470" s="12"/>
      <c r="AU470" s="12"/>
      <c r="AV470" s="12"/>
      <c r="AW470" s="12"/>
      <c r="AX470" s="12"/>
      <c r="AY470" s="12"/>
      <c r="AZ470" s="12"/>
      <c r="BA470" s="12"/>
      <c r="BB470" s="12"/>
      <c r="BC470" s="12"/>
      <c r="BE470" s="12"/>
      <c r="BF470" s="12"/>
      <c r="BG470" s="12"/>
      <c r="BH470" s="12"/>
      <c r="BI470" s="12"/>
      <c r="BJ470" s="12"/>
      <c r="BK470" s="12"/>
    </row>
    <row r="471" spans="33:63" x14ac:dyDescent="0.15">
      <c r="AG471" s="12"/>
      <c r="AH471" s="12"/>
      <c r="AI471" s="12"/>
      <c r="AJ471" s="12"/>
      <c r="AK471" s="12"/>
      <c r="AL471" s="12"/>
      <c r="AM471" s="12"/>
      <c r="AN471" s="12"/>
      <c r="AO471" s="12"/>
      <c r="AP471" s="12"/>
      <c r="AQ471" s="12"/>
      <c r="AR471" s="12"/>
      <c r="AS471" s="12"/>
      <c r="AT471" s="12"/>
      <c r="AU471" s="12"/>
      <c r="AV471" s="12"/>
      <c r="AW471" s="12"/>
      <c r="AX471" s="12"/>
      <c r="AY471" s="12"/>
      <c r="AZ471" s="12"/>
      <c r="BA471" s="12"/>
      <c r="BB471" s="12"/>
      <c r="BC471" s="12"/>
      <c r="BE471" s="12"/>
      <c r="BF471" s="12"/>
      <c r="BG471" s="12"/>
      <c r="BH471" s="12"/>
      <c r="BI471" s="12"/>
      <c r="BJ471" s="12"/>
      <c r="BK471" s="12"/>
    </row>
    <row r="472" spans="33:63" x14ac:dyDescent="0.15">
      <c r="AG472" s="12"/>
      <c r="AH472" s="12"/>
      <c r="AI472" s="12"/>
      <c r="AJ472" s="12"/>
      <c r="AK472" s="12"/>
      <c r="AL472" s="12"/>
      <c r="AM472" s="12"/>
      <c r="AN472" s="12"/>
      <c r="AO472" s="12"/>
      <c r="AP472" s="12"/>
      <c r="AQ472" s="12"/>
      <c r="AR472" s="12"/>
      <c r="AS472" s="12"/>
      <c r="AT472" s="12"/>
      <c r="AU472" s="12"/>
      <c r="AV472" s="12"/>
      <c r="AW472" s="12"/>
      <c r="AX472" s="12"/>
      <c r="AY472" s="12"/>
      <c r="AZ472" s="12"/>
      <c r="BA472" s="12"/>
      <c r="BB472" s="12"/>
      <c r="BC472" s="12"/>
      <c r="BE472" s="12"/>
      <c r="BF472" s="12"/>
      <c r="BG472" s="12"/>
      <c r="BH472" s="12"/>
      <c r="BI472" s="12"/>
      <c r="BJ472" s="12"/>
      <c r="BK472" s="12"/>
    </row>
    <row r="473" spans="33:63" x14ac:dyDescent="0.15">
      <c r="AG473" s="12"/>
      <c r="AH473" s="12"/>
      <c r="AI473" s="12"/>
      <c r="AJ473" s="12"/>
      <c r="AK473" s="12"/>
      <c r="AL473" s="12"/>
      <c r="AM473" s="12"/>
      <c r="AN473" s="12"/>
      <c r="AO473" s="12"/>
      <c r="AP473" s="12"/>
      <c r="AQ473" s="12"/>
      <c r="AR473" s="12"/>
      <c r="AS473" s="12"/>
      <c r="AT473" s="12"/>
      <c r="AU473" s="12"/>
      <c r="AV473" s="12"/>
      <c r="AW473" s="12"/>
      <c r="AX473" s="12"/>
      <c r="AY473" s="12"/>
      <c r="AZ473" s="12"/>
      <c r="BA473" s="12"/>
      <c r="BB473" s="12"/>
      <c r="BC473" s="12"/>
      <c r="BE473" s="12"/>
      <c r="BF473" s="12"/>
      <c r="BG473" s="12"/>
      <c r="BH473" s="12"/>
      <c r="BI473" s="12"/>
      <c r="BJ473" s="12"/>
      <c r="BK473" s="12"/>
    </row>
    <row r="474" spans="33:63" x14ac:dyDescent="0.15">
      <c r="AG474" s="12"/>
      <c r="AH474" s="12"/>
      <c r="AI474" s="12"/>
      <c r="AJ474" s="12"/>
      <c r="AK474" s="12"/>
      <c r="AL474" s="12"/>
      <c r="AM474" s="12"/>
      <c r="AN474" s="12"/>
      <c r="AO474" s="12"/>
      <c r="AP474" s="12"/>
      <c r="AQ474" s="12"/>
      <c r="AR474" s="12"/>
      <c r="AS474" s="12"/>
      <c r="AT474" s="12"/>
      <c r="AU474" s="12"/>
      <c r="AV474" s="12"/>
      <c r="AW474" s="12"/>
      <c r="AX474" s="12"/>
      <c r="AY474" s="12"/>
      <c r="AZ474" s="12"/>
      <c r="BA474" s="12"/>
      <c r="BB474" s="12"/>
      <c r="BC474" s="12"/>
      <c r="BE474" s="12"/>
      <c r="BF474" s="12"/>
      <c r="BG474" s="12"/>
      <c r="BH474" s="12"/>
      <c r="BI474" s="12"/>
      <c r="BJ474" s="12"/>
      <c r="BK474" s="12"/>
    </row>
    <row r="475" spans="33:63" x14ac:dyDescent="0.15">
      <c r="AG475" s="12"/>
      <c r="AH475" s="12"/>
      <c r="AI475" s="12"/>
      <c r="AJ475" s="12"/>
      <c r="AK475" s="12"/>
      <c r="AL475" s="12"/>
      <c r="AM475" s="12"/>
      <c r="AN475" s="12"/>
      <c r="AO475" s="12"/>
      <c r="AP475" s="12"/>
      <c r="AQ475" s="12"/>
      <c r="AR475" s="12"/>
      <c r="AS475" s="12"/>
      <c r="AT475" s="12"/>
      <c r="AU475" s="12"/>
      <c r="AV475" s="12"/>
      <c r="AW475" s="12"/>
      <c r="AX475" s="12"/>
      <c r="AY475" s="12"/>
      <c r="AZ475" s="12"/>
      <c r="BA475" s="12"/>
      <c r="BB475" s="12"/>
      <c r="BC475" s="12"/>
      <c r="BE475" s="12"/>
      <c r="BF475" s="12"/>
      <c r="BG475" s="12"/>
      <c r="BH475" s="12"/>
      <c r="BI475" s="12"/>
      <c r="BJ475" s="12"/>
      <c r="BK475" s="12"/>
    </row>
    <row r="476" spans="33:63" x14ac:dyDescent="0.15">
      <c r="AG476" s="12"/>
      <c r="AH476" s="12"/>
      <c r="AI476" s="12"/>
      <c r="AJ476" s="12"/>
      <c r="AK476" s="12"/>
      <c r="AL476" s="12"/>
      <c r="AM476" s="12"/>
      <c r="AN476" s="12"/>
      <c r="AO476" s="12"/>
      <c r="AP476" s="12"/>
      <c r="AQ476" s="12"/>
      <c r="AR476" s="12"/>
      <c r="AS476" s="12"/>
      <c r="AT476" s="12"/>
      <c r="AU476" s="12"/>
      <c r="AV476" s="12"/>
      <c r="AW476" s="12"/>
      <c r="AX476" s="12"/>
      <c r="AY476" s="12"/>
      <c r="AZ476" s="12"/>
      <c r="BA476" s="12"/>
      <c r="BB476" s="12"/>
      <c r="BC476" s="12"/>
      <c r="BE476" s="12"/>
      <c r="BF476" s="12"/>
      <c r="BG476" s="12"/>
      <c r="BH476" s="12"/>
      <c r="BI476" s="12"/>
      <c r="BJ476" s="12"/>
      <c r="BK476" s="12"/>
    </row>
    <row r="477" spans="33:63" x14ac:dyDescent="0.15">
      <c r="AG477" s="12"/>
      <c r="AH477" s="12"/>
      <c r="AI477" s="12"/>
      <c r="AJ477" s="12"/>
      <c r="AK477" s="12"/>
      <c r="AL477" s="12"/>
      <c r="AM477" s="12"/>
      <c r="AN477" s="12"/>
      <c r="AO477" s="12"/>
      <c r="AP477" s="12"/>
      <c r="AQ477" s="12"/>
      <c r="AR477" s="12"/>
      <c r="AS477" s="12"/>
      <c r="AT477" s="12"/>
      <c r="AU477" s="12"/>
      <c r="AV477" s="12"/>
      <c r="AW477" s="12"/>
      <c r="AX477" s="12"/>
      <c r="AY477" s="12"/>
      <c r="AZ477" s="12"/>
      <c r="BA477" s="12"/>
      <c r="BB477" s="12"/>
      <c r="BC477" s="12"/>
      <c r="BE477" s="12"/>
      <c r="BF477" s="12"/>
      <c r="BG477" s="12"/>
      <c r="BH477" s="12"/>
      <c r="BI477" s="12"/>
      <c r="BJ477" s="12"/>
      <c r="BK477" s="12"/>
    </row>
    <row r="478" spans="33:63" x14ac:dyDescent="0.15">
      <c r="AG478" s="12"/>
      <c r="AH478" s="12"/>
      <c r="AI478" s="12"/>
      <c r="AJ478" s="12"/>
      <c r="AK478" s="12"/>
      <c r="AL478" s="12"/>
      <c r="AM478" s="12"/>
      <c r="AN478" s="12"/>
      <c r="AO478" s="12"/>
      <c r="AP478" s="12"/>
      <c r="AQ478" s="12"/>
      <c r="AR478" s="12"/>
      <c r="AS478" s="12"/>
      <c r="AT478" s="12"/>
      <c r="AU478" s="12"/>
      <c r="AV478" s="12"/>
      <c r="AW478" s="12"/>
      <c r="AX478" s="12"/>
      <c r="AY478" s="12"/>
      <c r="AZ478" s="12"/>
      <c r="BA478" s="12"/>
      <c r="BB478" s="12"/>
      <c r="BC478" s="12"/>
      <c r="BE478" s="12"/>
      <c r="BF478" s="12"/>
      <c r="BG478" s="12"/>
      <c r="BH478" s="12"/>
      <c r="BI478" s="12"/>
      <c r="BJ478" s="12"/>
      <c r="BK478" s="12"/>
    </row>
    <row r="479" spans="33:63" x14ac:dyDescent="0.15">
      <c r="AG479" s="12"/>
      <c r="AH479" s="12"/>
      <c r="AI479" s="12"/>
      <c r="AJ479" s="12"/>
      <c r="AK479" s="12"/>
      <c r="AL479" s="12"/>
      <c r="AM479" s="12"/>
      <c r="AN479" s="12"/>
      <c r="AO479" s="12"/>
      <c r="AP479" s="12"/>
      <c r="AQ479" s="12"/>
      <c r="AR479" s="12"/>
      <c r="AS479" s="12"/>
      <c r="AT479" s="12"/>
      <c r="AU479" s="12"/>
      <c r="AV479" s="12"/>
      <c r="AW479" s="12"/>
      <c r="AX479" s="12"/>
      <c r="AY479" s="12"/>
      <c r="AZ479" s="12"/>
      <c r="BA479" s="12"/>
      <c r="BB479" s="12"/>
      <c r="BC479" s="12"/>
      <c r="BE479" s="12"/>
      <c r="BF479" s="12"/>
      <c r="BG479" s="12"/>
      <c r="BH479" s="12"/>
      <c r="BI479" s="12"/>
      <c r="BJ479" s="12"/>
      <c r="BK479" s="12"/>
    </row>
    <row r="480" spans="33:63" x14ac:dyDescent="0.15">
      <c r="AG480" s="12"/>
      <c r="AH480" s="12"/>
      <c r="AI480" s="12"/>
      <c r="AJ480" s="12"/>
      <c r="AK480" s="12"/>
      <c r="AL480" s="12"/>
      <c r="AM480" s="12"/>
      <c r="AN480" s="12"/>
      <c r="AO480" s="12"/>
      <c r="AP480" s="12"/>
      <c r="AQ480" s="12"/>
      <c r="AR480" s="12"/>
      <c r="AS480" s="12"/>
      <c r="AT480" s="12"/>
      <c r="AU480" s="12"/>
      <c r="AV480" s="12"/>
      <c r="AW480" s="12"/>
      <c r="AX480" s="12"/>
      <c r="AY480" s="12"/>
      <c r="AZ480" s="12"/>
      <c r="BA480" s="12"/>
      <c r="BB480" s="12"/>
      <c r="BC480" s="12"/>
      <c r="BE480" s="12"/>
      <c r="BF480" s="12"/>
      <c r="BG480" s="12"/>
      <c r="BH480" s="12"/>
      <c r="BI480" s="12"/>
      <c r="BJ480" s="12"/>
      <c r="BK480" s="12"/>
    </row>
    <row r="481" spans="33:63" x14ac:dyDescent="0.15">
      <c r="AG481" s="12"/>
      <c r="AH481" s="12"/>
      <c r="AI481" s="12"/>
      <c r="AJ481" s="12"/>
      <c r="AK481" s="12"/>
      <c r="AL481" s="12"/>
      <c r="AM481" s="12"/>
      <c r="AN481" s="12"/>
      <c r="AO481" s="12"/>
      <c r="AP481" s="12"/>
      <c r="AQ481" s="12"/>
      <c r="AR481" s="12"/>
      <c r="AS481" s="12"/>
      <c r="AT481" s="12"/>
      <c r="AU481" s="12"/>
      <c r="AV481" s="12"/>
      <c r="AW481" s="12"/>
      <c r="AX481" s="12"/>
      <c r="AY481" s="12"/>
      <c r="AZ481" s="12"/>
      <c r="BA481" s="12"/>
      <c r="BB481" s="12"/>
      <c r="BC481" s="12"/>
      <c r="BE481" s="12"/>
      <c r="BF481" s="12"/>
      <c r="BG481" s="12"/>
      <c r="BH481" s="12"/>
      <c r="BI481" s="12"/>
      <c r="BJ481" s="12"/>
      <c r="BK481" s="12"/>
    </row>
    <row r="482" spans="33:63" x14ac:dyDescent="0.15">
      <c r="AG482" s="12"/>
      <c r="AH482" s="12"/>
      <c r="AI482" s="12"/>
      <c r="AJ482" s="12"/>
      <c r="AK482" s="12"/>
      <c r="AL482" s="12"/>
      <c r="AM482" s="12"/>
      <c r="AN482" s="12"/>
      <c r="AO482" s="12"/>
      <c r="AP482" s="12"/>
      <c r="AQ482" s="12"/>
      <c r="AR482" s="12"/>
      <c r="AS482" s="12"/>
      <c r="AT482" s="12"/>
      <c r="AU482" s="12"/>
      <c r="AV482" s="12"/>
      <c r="AW482" s="12"/>
      <c r="AX482" s="12"/>
      <c r="AY482" s="12"/>
      <c r="AZ482" s="12"/>
      <c r="BA482" s="12"/>
      <c r="BB482" s="12"/>
      <c r="BC482" s="12"/>
      <c r="BE482" s="12"/>
      <c r="BF482" s="12"/>
      <c r="BG482" s="12"/>
      <c r="BH482" s="12"/>
      <c r="BI482" s="12"/>
      <c r="BJ482" s="12"/>
      <c r="BK482" s="12"/>
    </row>
    <row r="483" spans="33:63" x14ac:dyDescent="0.15">
      <c r="AG483" s="12"/>
      <c r="AH483" s="12"/>
      <c r="AI483" s="12"/>
      <c r="AJ483" s="12"/>
      <c r="AK483" s="12"/>
      <c r="AL483" s="12"/>
      <c r="AM483" s="12"/>
      <c r="AN483" s="12"/>
      <c r="AO483" s="12"/>
      <c r="AP483" s="12"/>
      <c r="AQ483" s="12"/>
      <c r="AR483" s="12"/>
      <c r="AS483" s="12"/>
      <c r="AT483" s="12"/>
      <c r="AU483" s="12"/>
      <c r="AV483" s="12"/>
      <c r="AW483" s="12"/>
      <c r="AX483" s="12"/>
      <c r="AY483" s="12"/>
      <c r="AZ483" s="12"/>
      <c r="BA483" s="12"/>
      <c r="BB483" s="12"/>
      <c r="BC483" s="12"/>
      <c r="BE483" s="12"/>
      <c r="BF483" s="12"/>
      <c r="BG483" s="12"/>
      <c r="BH483" s="12"/>
      <c r="BI483" s="12"/>
      <c r="BJ483" s="12"/>
      <c r="BK483" s="12"/>
    </row>
    <row r="484" spans="33:63" x14ac:dyDescent="0.15">
      <c r="AG484" s="12"/>
      <c r="AH484" s="12"/>
      <c r="AI484" s="12"/>
      <c r="AJ484" s="12"/>
      <c r="AK484" s="12"/>
      <c r="AL484" s="12"/>
      <c r="AM484" s="12"/>
      <c r="AN484" s="12"/>
      <c r="AO484" s="12"/>
      <c r="AP484" s="12"/>
      <c r="AQ484" s="12"/>
      <c r="AR484" s="12"/>
      <c r="AS484" s="12"/>
      <c r="AT484" s="12"/>
      <c r="AU484" s="12"/>
      <c r="AV484" s="12"/>
      <c r="AW484" s="12"/>
      <c r="AX484" s="12"/>
      <c r="AY484" s="12"/>
      <c r="AZ484" s="12"/>
      <c r="BA484" s="12"/>
      <c r="BB484" s="12"/>
      <c r="BC484" s="12"/>
      <c r="BE484" s="12"/>
      <c r="BF484" s="12"/>
      <c r="BG484" s="12"/>
      <c r="BH484" s="12"/>
      <c r="BI484" s="12"/>
      <c r="BJ484" s="12"/>
      <c r="BK484" s="12"/>
    </row>
    <row r="485" spans="33:63" x14ac:dyDescent="0.15">
      <c r="AG485" s="12"/>
      <c r="AH485" s="12"/>
      <c r="AI485" s="12"/>
      <c r="AJ485" s="12"/>
      <c r="AK485" s="12"/>
      <c r="AL485" s="12"/>
      <c r="AM485" s="12"/>
      <c r="AN485" s="12"/>
      <c r="AO485" s="12"/>
      <c r="AP485" s="12"/>
      <c r="AQ485" s="12"/>
      <c r="AR485" s="12"/>
      <c r="AS485" s="12"/>
      <c r="AT485" s="12"/>
      <c r="AU485" s="12"/>
      <c r="AV485" s="12"/>
      <c r="AW485" s="12"/>
      <c r="AX485" s="12"/>
      <c r="AY485" s="12"/>
      <c r="AZ485" s="12"/>
      <c r="BA485" s="12"/>
      <c r="BB485" s="12"/>
      <c r="BC485" s="12"/>
      <c r="BE485" s="12"/>
      <c r="BF485" s="12"/>
      <c r="BG485" s="12"/>
      <c r="BH485" s="12"/>
      <c r="BI485" s="12"/>
      <c r="BJ485" s="12"/>
      <c r="BK485" s="12"/>
    </row>
    <row r="486" spans="33:63" x14ac:dyDescent="0.15">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E486" s="12"/>
      <c r="BF486" s="12"/>
      <c r="BG486" s="12"/>
      <c r="BH486" s="12"/>
      <c r="BI486" s="12"/>
      <c r="BJ486" s="12"/>
      <c r="BK486" s="12"/>
    </row>
    <row r="487" spans="33:63" x14ac:dyDescent="0.15">
      <c r="AG487" s="12"/>
      <c r="AH487" s="12"/>
      <c r="AI487" s="12"/>
      <c r="AJ487" s="12"/>
      <c r="AK487" s="12"/>
      <c r="AL487" s="12"/>
      <c r="AM487" s="12"/>
      <c r="AN487" s="12"/>
      <c r="AO487" s="12"/>
      <c r="AP487" s="12"/>
      <c r="AQ487" s="12"/>
      <c r="AR487" s="12"/>
      <c r="AS487" s="12"/>
      <c r="AT487" s="12"/>
      <c r="AU487" s="12"/>
      <c r="AV487" s="12"/>
      <c r="AW487" s="12"/>
      <c r="AX487" s="12"/>
      <c r="AY487" s="12"/>
      <c r="AZ487" s="12"/>
      <c r="BA487" s="12"/>
      <c r="BB487" s="12"/>
      <c r="BC487" s="12"/>
      <c r="BE487" s="12"/>
      <c r="BF487" s="12"/>
      <c r="BG487" s="12"/>
      <c r="BH487" s="12"/>
      <c r="BI487" s="12"/>
      <c r="BJ487" s="12"/>
      <c r="BK487" s="12"/>
    </row>
    <row r="488" spans="33:63" x14ac:dyDescent="0.15">
      <c r="AG488" s="12"/>
      <c r="AH488" s="12"/>
      <c r="AI488" s="12"/>
      <c r="AJ488" s="12"/>
      <c r="AK488" s="12"/>
      <c r="AL488" s="12"/>
      <c r="AM488" s="12"/>
      <c r="AN488" s="12"/>
      <c r="AO488" s="12"/>
      <c r="AP488" s="12"/>
      <c r="AQ488" s="12"/>
      <c r="AR488" s="12"/>
      <c r="AS488" s="12"/>
      <c r="AT488" s="12"/>
      <c r="AU488" s="12"/>
      <c r="AV488" s="12"/>
      <c r="AW488" s="12"/>
      <c r="AX488" s="12"/>
      <c r="AY488" s="12"/>
      <c r="AZ488" s="12"/>
      <c r="BA488" s="12"/>
      <c r="BB488" s="12"/>
      <c r="BC488" s="12"/>
      <c r="BE488" s="12"/>
      <c r="BF488" s="12"/>
      <c r="BG488" s="12"/>
      <c r="BH488" s="12"/>
      <c r="BI488" s="12"/>
      <c r="BJ488" s="12"/>
      <c r="BK488" s="12"/>
    </row>
    <row r="489" spans="33:63" x14ac:dyDescent="0.15">
      <c r="AG489" s="12"/>
      <c r="AH489" s="12"/>
      <c r="AI489" s="12"/>
      <c r="AJ489" s="12"/>
      <c r="AK489" s="12"/>
      <c r="AL489" s="12"/>
      <c r="AM489" s="12"/>
      <c r="AN489" s="12"/>
      <c r="AO489" s="12"/>
      <c r="AP489" s="12"/>
      <c r="AQ489" s="12"/>
      <c r="AR489" s="12"/>
      <c r="AS489" s="12"/>
      <c r="AT489" s="12"/>
      <c r="AU489" s="12"/>
      <c r="AV489" s="12"/>
      <c r="AW489" s="12"/>
      <c r="AX489" s="12"/>
      <c r="AY489" s="12"/>
      <c r="AZ489" s="12"/>
      <c r="BA489" s="12"/>
      <c r="BB489" s="12"/>
      <c r="BC489" s="12"/>
      <c r="BE489" s="12"/>
      <c r="BF489" s="12"/>
      <c r="BG489" s="12"/>
      <c r="BH489" s="12"/>
      <c r="BI489" s="12"/>
      <c r="BJ489" s="12"/>
      <c r="BK489" s="12"/>
    </row>
    <row r="490" spans="33:63" x14ac:dyDescent="0.15">
      <c r="AG490" s="12"/>
      <c r="AH490" s="12"/>
      <c r="AI490" s="12"/>
      <c r="AJ490" s="12"/>
      <c r="AK490" s="12"/>
      <c r="AL490" s="12"/>
      <c r="AM490" s="12"/>
      <c r="AN490" s="12"/>
      <c r="AO490" s="12"/>
      <c r="AP490" s="12"/>
      <c r="AQ490" s="12"/>
      <c r="AR490" s="12"/>
      <c r="AS490" s="12"/>
      <c r="AT490" s="12"/>
      <c r="AU490" s="12"/>
      <c r="AV490" s="12"/>
      <c r="AW490" s="12"/>
      <c r="AX490" s="12"/>
      <c r="AY490" s="12"/>
      <c r="AZ490" s="12"/>
      <c r="BA490" s="12"/>
      <c r="BB490" s="12"/>
      <c r="BC490" s="12"/>
      <c r="BE490" s="12"/>
      <c r="BF490" s="12"/>
      <c r="BG490" s="12"/>
      <c r="BH490" s="12"/>
      <c r="BI490" s="12"/>
      <c r="BJ490" s="12"/>
      <c r="BK490" s="12"/>
    </row>
    <row r="491" spans="33:63" x14ac:dyDescent="0.15">
      <c r="AG491" s="12"/>
      <c r="AH491" s="12"/>
      <c r="AI491" s="12"/>
      <c r="AJ491" s="12"/>
      <c r="AK491" s="12"/>
      <c r="AL491" s="12"/>
      <c r="AM491" s="12"/>
      <c r="AN491" s="12"/>
      <c r="AO491" s="12"/>
      <c r="AP491" s="12"/>
      <c r="AQ491" s="12"/>
      <c r="AR491" s="12"/>
      <c r="AS491" s="12"/>
      <c r="AT491" s="12"/>
      <c r="AU491" s="12"/>
      <c r="AV491" s="12"/>
      <c r="AW491" s="12"/>
      <c r="AX491" s="12"/>
      <c r="AY491" s="12"/>
      <c r="AZ491" s="12"/>
      <c r="BA491" s="12"/>
      <c r="BB491" s="12"/>
      <c r="BC491" s="12"/>
      <c r="BE491" s="12"/>
      <c r="BF491" s="12"/>
      <c r="BG491" s="12"/>
      <c r="BH491" s="12"/>
      <c r="BI491" s="12"/>
      <c r="BJ491" s="12"/>
      <c r="BK491" s="12"/>
    </row>
    <row r="492" spans="33:63" x14ac:dyDescent="0.15">
      <c r="AG492" s="12"/>
      <c r="AH492" s="12"/>
      <c r="AI492" s="12"/>
      <c r="AJ492" s="12"/>
      <c r="AK492" s="12"/>
      <c r="AL492" s="12"/>
      <c r="AM492" s="12"/>
      <c r="AN492" s="12"/>
      <c r="AO492" s="12"/>
      <c r="AP492" s="12"/>
      <c r="AQ492" s="12"/>
      <c r="AR492" s="12"/>
      <c r="AS492" s="12"/>
      <c r="AT492" s="12"/>
      <c r="AU492" s="12"/>
      <c r="AV492" s="12"/>
      <c r="AW492" s="12"/>
      <c r="AX492" s="12"/>
      <c r="AY492" s="12"/>
      <c r="AZ492" s="12"/>
      <c r="BA492" s="12"/>
      <c r="BB492" s="12"/>
      <c r="BC492" s="12"/>
      <c r="BE492" s="12"/>
      <c r="BF492" s="12"/>
      <c r="BG492" s="12"/>
      <c r="BH492" s="12"/>
      <c r="BI492" s="12"/>
      <c r="BJ492" s="12"/>
      <c r="BK492" s="12"/>
    </row>
    <row r="493" spans="33:63" x14ac:dyDescent="0.15">
      <c r="AG493" s="12"/>
      <c r="AH493" s="12"/>
      <c r="AI493" s="12"/>
      <c r="AJ493" s="12"/>
      <c r="AK493" s="12"/>
      <c r="AL493" s="12"/>
      <c r="AM493" s="12"/>
      <c r="AN493" s="12"/>
      <c r="AO493" s="12"/>
      <c r="AP493" s="12"/>
      <c r="AQ493" s="12"/>
      <c r="AR493" s="12"/>
      <c r="AS493" s="12"/>
      <c r="AT493" s="12"/>
      <c r="AU493" s="12"/>
      <c r="AV493" s="12"/>
      <c r="AW493" s="12"/>
      <c r="AX493" s="12"/>
      <c r="AY493" s="12"/>
      <c r="AZ493" s="12"/>
      <c r="BA493" s="12"/>
      <c r="BB493" s="12"/>
      <c r="BC493" s="12"/>
      <c r="BE493" s="12"/>
      <c r="BF493" s="12"/>
      <c r="BG493" s="12"/>
      <c r="BH493" s="12"/>
      <c r="BI493" s="12"/>
      <c r="BJ493" s="12"/>
      <c r="BK493" s="12"/>
    </row>
    <row r="494" spans="33:63" x14ac:dyDescent="0.15">
      <c r="AG494" s="12"/>
      <c r="AH494" s="12"/>
      <c r="AI494" s="12"/>
      <c r="AJ494" s="12"/>
      <c r="AK494" s="12"/>
      <c r="AL494" s="12"/>
      <c r="AM494" s="12"/>
      <c r="AN494" s="12"/>
      <c r="AO494" s="12"/>
      <c r="AP494" s="12"/>
      <c r="AQ494" s="12"/>
      <c r="AR494" s="12"/>
      <c r="AS494" s="12"/>
      <c r="AT494" s="12"/>
      <c r="AU494" s="12"/>
      <c r="AV494" s="12"/>
      <c r="AW494" s="12"/>
      <c r="AX494" s="12"/>
      <c r="AY494" s="12"/>
      <c r="AZ494" s="12"/>
      <c r="BA494" s="12"/>
      <c r="BB494" s="12"/>
      <c r="BC494" s="12"/>
      <c r="BE494" s="12"/>
      <c r="BF494" s="12"/>
      <c r="BG494" s="12"/>
      <c r="BH494" s="12"/>
      <c r="BI494" s="12"/>
      <c r="BJ494" s="12"/>
      <c r="BK494" s="12"/>
    </row>
    <row r="495" spans="33:63" x14ac:dyDescent="0.15">
      <c r="AG495" s="12"/>
      <c r="AH495" s="12"/>
      <c r="AI495" s="12"/>
      <c r="AJ495" s="12"/>
      <c r="AK495" s="12"/>
      <c r="AL495" s="12"/>
      <c r="AM495" s="12"/>
      <c r="AN495" s="12"/>
      <c r="AO495" s="12"/>
      <c r="AP495" s="12"/>
      <c r="AQ495" s="12"/>
      <c r="AR495" s="12"/>
      <c r="AS495" s="12"/>
      <c r="AT495" s="12"/>
      <c r="AU495" s="12"/>
      <c r="AV495" s="12"/>
      <c r="AW495" s="12"/>
      <c r="AX495" s="12"/>
      <c r="AY495" s="12"/>
      <c r="AZ495" s="12"/>
      <c r="BA495" s="12"/>
      <c r="BB495" s="12"/>
      <c r="BC495" s="12"/>
      <c r="BE495" s="12"/>
      <c r="BF495" s="12"/>
      <c r="BG495" s="12"/>
      <c r="BH495" s="12"/>
      <c r="BI495" s="12"/>
      <c r="BJ495" s="12"/>
      <c r="BK495" s="12"/>
    </row>
    <row r="496" spans="33:63" x14ac:dyDescent="0.15">
      <c r="AG496" s="12"/>
      <c r="AH496" s="12"/>
      <c r="AI496" s="12"/>
      <c r="AJ496" s="12"/>
      <c r="AK496" s="12"/>
      <c r="AL496" s="12"/>
      <c r="AM496" s="12"/>
      <c r="AN496" s="12"/>
      <c r="AO496" s="12"/>
      <c r="AP496" s="12"/>
      <c r="AQ496" s="12"/>
      <c r="AR496" s="12"/>
      <c r="AS496" s="12"/>
      <c r="AT496" s="12"/>
      <c r="AU496" s="12"/>
      <c r="AV496" s="12"/>
      <c r="AW496" s="12"/>
      <c r="AX496" s="12"/>
      <c r="AY496" s="12"/>
      <c r="AZ496" s="12"/>
      <c r="BA496" s="12"/>
      <c r="BB496" s="12"/>
      <c r="BC496" s="12"/>
      <c r="BE496" s="12"/>
      <c r="BF496" s="12"/>
      <c r="BG496" s="12"/>
      <c r="BH496" s="12"/>
      <c r="BI496" s="12"/>
      <c r="BJ496" s="12"/>
      <c r="BK496" s="12"/>
    </row>
    <row r="497" spans="33:63" x14ac:dyDescent="0.15">
      <c r="AG497" s="12"/>
      <c r="AH497" s="12"/>
      <c r="AI497" s="12"/>
      <c r="AJ497" s="12"/>
      <c r="AK497" s="12"/>
      <c r="AL497" s="12"/>
      <c r="AM497" s="12"/>
      <c r="AN497" s="12"/>
      <c r="AO497" s="12"/>
      <c r="AP497" s="12"/>
      <c r="AQ497" s="12"/>
      <c r="AR497" s="12"/>
      <c r="AS497" s="12"/>
      <c r="AT497" s="12"/>
      <c r="AU497" s="12"/>
      <c r="AV497" s="12"/>
      <c r="AW497" s="12"/>
      <c r="AX497" s="12"/>
      <c r="AY497" s="12"/>
      <c r="AZ497" s="12"/>
      <c r="BA497" s="12"/>
      <c r="BB497" s="12"/>
      <c r="BC497" s="12"/>
      <c r="BE497" s="12"/>
      <c r="BF497" s="12"/>
      <c r="BG497" s="12"/>
      <c r="BH497" s="12"/>
      <c r="BI497" s="12"/>
      <c r="BJ497" s="12"/>
      <c r="BK497" s="12"/>
    </row>
    <row r="498" spans="33:63" x14ac:dyDescent="0.15">
      <c r="AG498" s="12"/>
      <c r="AH498" s="12"/>
      <c r="AI498" s="12"/>
      <c r="AJ498" s="12"/>
      <c r="AK498" s="12"/>
      <c r="AL498" s="12"/>
      <c r="AM498" s="12"/>
      <c r="AN498" s="12"/>
      <c r="AO498" s="12"/>
      <c r="AP498" s="12"/>
      <c r="AQ498" s="12"/>
      <c r="AR498" s="12"/>
      <c r="AS498" s="12"/>
      <c r="AT498" s="12"/>
      <c r="AU498" s="12"/>
      <c r="AV498" s="12"/>
      <c r="AW498" s="12"/>
      <c r="AX498" s="12"/>
      <c r="AY498" s="12"/>
      <c r="AZ498" s="12"/>
      <c r="BA498" s="12"/>
      <c r="BB498" s="12"/>
      <c r="BC498" s="12"/>
      <c r="BE498" s="12"/>
      <c r="BF498" s="12"/>
      <c r="BG498" s="12"/>
      <c r="BH498" s="12"/>
      <c r="BI498" s="12"/>
      <c r="BJ498" s="12"/>
      <c r="BK498" s="12"/>
    </row>
    <row r="499" spans="33:63" x14ac:dyDescent="0.15">
      <c r="AG499" s="12"/>
      <c r="AH499" s="12"/>
      <c r="AI499" s="12"/>
      <c r="AJ499" s="12"/>
      <c r="AK499" s="12"/>
      <c r="AL499" s="12"/>
      <c r="AM499" s="12"/>
      <c r="AN499" s="12"/>
      <c r="AO499" s="12"/>
      <c r="AP499" s="12"/>
      <c r="AQ499" s="12"/>
      <c r="AR499" s="12"/>
      <c r="AS499" s="12"/>
      <c r="AT499" s="12"/>
      <c r="AU499" s="12"/>
      <c r="AV499" s="12"/>
      <c r="AW499" s="12"/>
      <c r="AX499" s="12"/>
      <c r="AY499" s="12"/>
      <c r="AZ499" s="12"/>
      <c r="BA499" s="12"/>
      <c r="BB499" s="12"/>
      <c r="BC499" s="12"/>
      <c r="BE499" s="12"/>
      <c r="BF499" s="12"/>
      <c r="BG499" s="12"/>
      <c r="BH499" s="12"/>
      <c r="BI499" s="12"/>
      <c r="BJ499" s="12"/>
      <c r="BK499" s="12"/>
    </row>
    <row r="500" spans="33:63" x14ac:dyDescent="0.15">
      <c r="AG500" s="12"/>
      <c r="AH500" s="12"/>
      <c r="AI500" s="12"/>
      <c r="AJ500" s="12"/>
      <c r="AK500" s="12"/>
      <c r="AL500" s="12"/>
      <c r="AM500" s="12"/>
      <c r="AN500" s="12"/>
      <c r="AO500" s="12"/>
      <c r="AP500" s="12"/>
      <c r="AQ500" s="12"/>
      <c r="AR500" s="12"/>
      <c r="AS500" s="12"/>
      <c r="AT500" s="12"/>
      <c r="AU500" s="12"/>
      <c r="AV500" s="12"/>
      <c r="AW500" s="12"/>
      <c r="AX500" s="12"/>
      <c r="AY500" s="12"/>
      <c r="AZ500" s="12"/>
      <c r="BA500" s="12"/>
      <c r="BB500" s="12"/>
      <c r="BC500" s="12"/>
      <c r="BE500" s="12"/>
      <c r="BF500" s="12"/>
      <c r="BG500" s="12"/>
      <c r="BH500" s="12"/>
      <c r="BI500" s="12"/>
      <c r="BJ500" s="12"/>
      <c r="BK500" s="12"/>
    </row>
    <row r="501" spans="33:63" x14ac:dyDescent="0.15">
      <c r="AG501" s="12"/>
      <c r="AH501" s="12"/>
      <c r="AI501" s="12"/>
      <c r="AJ501" s="12"/>
      <c r="AK501" s="12"/>
      <c r="AL501" s="12"/>
      <c r="AM501" s="12"/>
      <c r="AN501" s="12"/>
      <c r="AO501" s="12"/>
      <c r="AP501" s="12"/>
      <c r="AQ501" s="12"/>
      <c r="AR501" s="12"/>
      <c r="AS501" s="12"/>
      <c r="AT501" s="12"/>
      <c r="AU501" s="12"/>
      <c r="AV501" s="12"/>
      <c r="AW501" s="12"/>
      <c r="AX501" s="12"/>
      <c r="AY501" s="12"/>
      <c r="AZ501" s="12"/>
      <c r="BA501" s="12"/>
      <c r="BB501" s="12"/>
      <c r="BC501" s="12"/>
      <c r="BE501" s="12"/>
      <c r="BF501" s="12"/>
      <c r="BG501" s="12"/>
      <c r="BH501" s="12"/>
      <c r="BI501" s="12"/>
      <c r="BJ501" s="12"/>
      <c r="BK501" s="12"/>
    </row>
    <row r="502" spans="33:63" x14ac:dyDescent="0.15">
      <c r="AG502" s="12"/>
      <c r="AH502" s="12"/>
      <c r="AI502" s="12"/>
      <c r="AJ502" s="12"/>
      <c r="AK502" s="12"/>
      <c r="AL502" s="12"/>
      <c r="AM502" s="12"/>
      <c r="AN502" s="12"/>
      <c r="AO502" s="12"/>
      <c r="AP502" s="12"/>
      <c r="AQ502" s="12"/>
      <c r="AR502" s="12"/>
      <c r="AS502" s="12"/>
      <c r="AT502" s="12"/>
      <c r="AU502" s="12"/>
      <c r="AV502" s="12"/>
      <c r="AW502" s="12"/>
      <c r="AX502" s="12"/>
      <c r="AY502" s="12"/>
      <c r="AZ502" s="12"/>
      <c r="BA502" s="12"/>
      <c r="BB502" s="12"/>
      <c r="BC502" s="12"/>
      <c r="BE502" s="12"/>
      <c r="BF502" s="12"/>
      <c r="BG502" s="12"/>
      <c r="BH502" s="12"/>
      <c r="BI502" s="12"/>
      <c r="BJ502" s="12"/>
      <c r="BK502" s="12"/>
    </row>
    <row r="503" spans="33:63" x14ac:dyDescent="0.15">
      <c r="AG503" s="12"/>
      <c r="AH503" s="12"/>
      <c r="AI503" s="12"/>
      <c r="AJ503" s="12"/>
      <c r="AK503" s="12"/>
      <c r="AL503" s="12"/>
      <c r="AM503" s="12"/>
      <c r="AN503" s="12"/>
      <c r="AO503" s="12"/>
      <c r="AP503" s="12"/>
      <c r="AQ503" s="12"/>
      <c r="AR503" s="12"/>
      <c r="AS503" s="12"/>
      <c r="AT503" s="12"/>
      <c r="AU503" s="12"/>
      <c r="AV503" s="12"/>
      <c r="AW503" s="12"/>
      <c r="AX503" s="12"/>
      <c r="AY503" s="12"/>
      <c r="AZ503" s="12"/>
      <c r="BA503" s="12"/>
      <c r="BB503" s="12"/>
      <c r="BC503" s="12"/>
      <c r="BE503" s="12"/>
      <c r="BF503" s="12"/>
      <c r="BG503" s="12"/>
      <c r="BH503" s="12"/>
      <c r="BI503" s="12"/>
      <c r="BJ503" s="12"/>
      <c r="BK503" s="12"/>
    </row>
    <row r="504" spans="33:63" x14ac:dyDescent="0.15">
      <c r="AG504" s="12"/>
      <c r="AH504" s="12"/>
      <c r="AI504" s="12"/>
      <c r="AJ504" s="12"/>
      <c r="AK504" s="12"/>
      <c r="AL504" s="12"/>
      <c r="AM504" s="12"/>
      <c r="AN504" s="12"/>
      <c r="AO504" s="12"/>
      <c r="AP504" s="12"/>
      <c r="AQ504" s="12"/>
      <c r="AR504" s="12"/>
      <c r="AS504" s="12"/>
      <c r="AT504" s="12"/>
      <c r="AU504" s="12"/>
      <c r="AV504" s="12"/>
      <c r="AW504" s="12"/>
      <c r="AX504" s="12"/>
      <c r="AY504" s="12"/>
      <c r="AZ504" s="12"/>
      <c r="BA504" s="12"/>
      <c r="BB504" s="12"/>
      <c r="BC504" s="12"/>
      <c r="BE504" s="12"/>
      <c r="BF504" s="12"/>
      <c r="BG504" s="12"/>
      <c r="BH504" s="12"/>
      <c r="BI504" s="12"/>
      <c r="BJ504" s="12"/>
      <c r="BK504" s="12"/>
    </row>
    <row r="505" spans="33:63" x14ac:dyDescent="0.15">
      <c r="AG505" s="12"/>
      <c r="AH505" s="12"/>
      <c r="AI505" s="12"/>
      <c r="AJ505" s="12"/>
      <c r="AK505" s="12"/>
      <c r="AL505" s="12"/>
      <c r="AM505" s="12"/>
      <c r="AN505" s="12"/>
      <c r="AO505" s="12"/>
      <c r="AP505" s="12"/>
      <c r="AQ505" s="12"/>
      <c r="AR505" s="12"/>
      <c r="AS505" s="12"/>
      <c r="AT505" s="12"/>
      <c r="AU505" s="12"/>
      <c r="AV505" s="12"/>
      <c r="AW505" s="12"/>
      <c r="AX505" s="12"/>
      <c r="AY505" s="12"/>
      <c r="AZ505" s="12"/>
      <c r="BA505" s="12"/>
      <c r="BB505" s="12"/>
      <c r="BC505" s="12"/>
      <c r="BE505" s="12"/>
      <c r="BF505" s="12"/>
      <c r="BG505" s="12"/>
      <c r="BH505" s="12"/>
      <c r="BI505" s="12"/>
      <c r="BJ505" s="12"/>
      <c r="BK505" s="12"/>
    </row>
    <row r="506" spans="33:63" x14ac:dyDescent="0.15">
      <c r="AG506" s="12"/>
      <c r="AH506" s="12"/>
      <c r="AI506" s="12"/>
      <c r="AJ506" s="12"/>
      <c r="AK506" s="12"/>
      <c r="AL506" s="12"/>
      <c r="AM506" s="12"/>
      <c r="AN506" s="12"/>
      <c r="AO506" s="12"/>
      <c r="AP506" s="12"/>
      <c r="AQ506" s="12"/>
      <c r="AR506" s="12"/>
      <c r="AS506" s="12"/>
      <c r="AT506" s="12"/>
      <c r="AU506" s="12"/>
      <c r="AV506" s="12"/>
      <c r="AW506" s="12"/>
      <c r="AX506" s="12"/>
      <c r="AY506" s="12"/>
      <c r="AZ506" s="12"/>
      <c r="BA506" s="12"/>
      <c r="BB506" s="12"/>
      <c r="BC506" s="12"/>
      <c r="BE506" s="12"/>
      <c r="BF506" s="12"/>
      <c r="BG506" s="12"/>
      <c r="BH506" s="12"/>
      <c r="BI506" s="12"/>
      <c r="BJ506" s="12"/>
      <c r="BK506" s="12"/>
    </row>
    <row r="507" spans="33:63" x14ac:dyDescent="0.15">
      <c r="AG507" s="12"/>
      <c r="AH507" s="12"/>
      <c r="AI507" s="12"/>
      <c r="AJ507" s="12"/>
      <c r="AK507" s="12"/>
      <c r="AL507" s="12"/>
      <c r="AM507" s="12"/>
      <c r="AN507" s="12"/>
      <c r="AO507" s="12"/>
      <c r="AP507" s="12"/>
      <c r="AQ507" s="12"/>
      <c r="AR507" s="12"/>
      <c r="AS507" s="12"/>
      <c r="AT507" s="12"/>
      <c r="AU507" s="12"/>
      <c r="AV507" s="12"/>
      <c r="AW507" s="12"/>
      <c r="AX507" s="12"/>
      <c r="AY507" s="12"/>
      <c r="AZ507" s="12"/>
      <c r="BA507" s="12"/>
      <c r="BB507" s="12"/>
      <c r="BC507" s="12"/>
      <c r="BE507" s="12"/>
      <c r="BF507" s="12"/>
      <c r="BG507" s="12"/>
      <c r="BH507" s="12"/>
      <c r="BI507" s="12"/>
      <c r="BJ507" s="12"/>
      <c r="BK507" s="12"/>
    </row>
    <row r="508" spans="33:63" x14ac:dyDescent="0.15">
      <c r="AG508" s="12"/>
      <c r="AH508" s="12"/>
      <c r="AI508" s="12"/>
      <c r="AJ508" s="12"/>
      <c r="AK508" s="12"/>
      <c r="AL508" s="12"/>
      <c r="AM508" s="12"/>
      <c r="AN508" s="12"/>
      <c r="AO508" s="12"/>
      <c r="AP508" s="12"/>
      <c r="AQ508" s="12"/>
      <c r="AR508" s="12"/>
      <c r="AS508" s="12"/>
      <c r="AT508" s="12"/>
      <c r="AU508" s="12"/>
      <c r="AV508" s="12"/>
      <c r="AW508" s="12"/>
      <c r="AX508" s="12"/>
      <c r="AY508" s="12"/>
      <c r="AZ508" s="12"/>
      <c r="BA508" s="12"/>
      <c r="BB508" s="12"/>
      <c r="BC508" s="12"/>
      <c r="BE508" s="12"/>
      <c r="BF508" s="12"/>
      <c r="BG508" s="12"/>
      <c r="BH508" s="12"/>
      <c r="BI508" s="12"/>
      <c r="BJ508" s="12"/>
      <c r="BK508" s="12"/>
    </row>
    <row r="509" spans="33:63" x14ac:dyDescent="0.15">
      <c r="AG509" s="12"/>
      <c r="AH509" s="12"/>
      <c r="AI509" s="12"/>
      <c r="AJ509" s="12"/>
      <c r="AK509" s="12"/>
      <c r="AL509" s="12"/>
      <c r="AM509" s="12"/>
      <c r="AN509" s="12"/>
      <c r="AO509" s="12"/>
      <c r="AP509" s="12"/>
      <c r="AQ509" s="12"/>
      <c r="AR509" s="12"/>
      <c r="AS509" s="12"/>
      <c r="AT509" s="12"/>
      <c r="AU509" s="12"/>
      <c r="AV509" s="12"/>
      <c r="AW509" s="12"/>
      <c r="AX509" s="12"/>
      <c r="AY509" s="12"/>
      <c r="AZ509" s="12"/>
      <c r="BA509" s="12"/>
      <c r="BB509" s="12"/>
      <c r="BC509" s="12"/>
      <c r="BE509" s="12"/>
      <c r="BF509" s="12"/>
      <c r="BG509" s="12"/>
      <c r="BH509" s="12"/>
      <c r="BI509" s="12"/>
      <c r="BJ509" s="12"/>
      <c r="BK509" s="12"/>
    </row>
    <row r="510" spans="33:63" x14ac:dyDescent="0.15">
      <c r="AG510" s="12"/>
      <c r="AH510" s="12"/>
      <c r="AI510" s="12"/>
      <c r="AJ510" s="12"/>
      <c r="AK510" s="12"/>
      <c r="AL510" s="12"/>
      <c r="AM510" s="12"/>
      <c r="AN510" s="12"/>
      <c r="AO510" s="12"/>
      <c r="AP510" s="12"/>
      <c r="AQ510" s="12"/>
      <c r="AR510" s="12"/>
      <c r="AS510" s="12"/>
      <c r="AT510" s="12"/>
      <c r="AU510" s="12"/>
      <c r="AV510" s="12"/>
      <c r="AW510" s="12"/>
      <c r="AX510" s="12"/>
      <c r="AY510" s="12"/>
      <c r="AZ510" s="12"/>
      <c r="BA510" s="12"/>
      <c r="BB510" s="12"/>
      <c r="BC510" s="12"/>
      <c r="BE510" s="12"/>
      <c r="BF510" s="12"/>
      <c r="BG510" s="12"/>
      <c r="BH510" s="12"/>
      <c r="BI510" s="12"/>
      <c r="BJ510" s="12"/>
      <c r="BK510" s="12"/>
    </row>
    <row r="511" spans="33:63" x14ac:dyDescent="0.15">
      <c r="AG511" s="12"/>
      <c r="AH511" s="12"/>
      <c r="AI511" s="12"/>
      <c r="AJ511" s="12"/>
      <c r="AK511" s="12"/>
      <c r="AL511" s="12"/>
      <c r="AM511" s="12"/>
      <c r="AN511" s="12"/>
      <c r="AO511" s="12"/>
      <c r="AP511" s="12"/>
      <c r="AQ511" s="12"/>
      <c r="AR511" s="12"/>
      <c r="AS511" s="12"/>
      <c r="AT511" s="12"/>
      <c r="AU511" s="12"/>
      <c r="AV511" s="12"/>
      <c r="AW511" s="12"/>
      <c r="AX511" s="12"/>
      <c r="AY511" s="12"/>
      <c r="AZ511" s="12"/>
      <c r="BA511" s="12"/>
      <c r="BB511" s="12"/>
      <c r="BC511" s="12"/>
      <c r="BE511" s="12"/>
      <c r="BF511" s="12"/>
      <c r="BG511" s="12"/>
      <c r="BH511" s="12"/>
      <c r="BI511" s="12"/>
      <c r="BJ511" s="12"/>
      <c r="BK511" s="12"/>
    </row>
    <row r="512" spans="33:63" x14ac:dyDescent="0.15">
      <c r="AG512" s="12"/>
      <c r="AH512" s="12"/>
      <c r="AI512" s="12"/>
      <c r="AJ512" s="12"/>
      <c r="AK512" s="12"/>
      <c r="AL512" s="12"/>
      <c r="AM512" s="12"/>
      <c r="AN512" s="12"/>
      <c r="AO512" s="12"/>
      <c r="AP512" s="12"/>
      <c r="AQ512" s="12"/>
      <c r="AR512" s="12"/>
      <c r="AS512" s="12"/>
      <c r="AT512" s="12"/>
      <c r="AU512" s="12"/>
      <c r="AV512" s="12"/>
      <c r="AW512" s="12"/>
      <c r="AX512" s="12"/>
      <c r="AY512" s="12"/>
      <c r="AZ512" s="12"/>
      <c r="BA512" s="12"/>
      <c r="BB512" s="12"/>
      <c r="BC512" s="12"/>
      <c r="BE512" s="12"/>
      <c r="BF512" s="12"/>
      <c r="BG512" s="12"/>
      <c r="BH512" s="12"/>
      <c r="BI512" s="12"/>
      <c r="BJ512" s="12"/>
      <c r="BK512" s="12"/>
    </row>
    <row r="513" spans="33:63" x14ac:dyDescent="0.15">
      <c r="AG513" s="12"/>
      <c r="AH513" s="12"/>
      <c r="AI513" s="12"/>
      <c r="AJ513" s="12"/>
      <c r="AK513" s="12"/>
      <c r="AL513" s="12"/>
      <c r="AM513" s="12"/>
      <c r="AN513" s="12"/>
      <c r="AO513" s="12"/>
      <c r="AP513" s="12"/>
      <c r="AQ513" s="12"/>
      <c r="AR513" s="12"/>
      <c r="AS513" s="12"/>
      <c r="AT513" s="12"/>
      <c r="AU513" s="12"/>
      <c r="AV513" s="12"/>
      <c r="AW513" s="12"/>
      <c r="AX513" s="12"/>
      <c r="AY513" s="12"/>
      <c r="AZ513" s="12"/>
      <c r="BA513" s="12"/>
      <c r="BB513" s="12"/>
      <c r="BC513" s="12"/>
      <c r="BE513" s="12"/>
      <c r="BF513" s="12"/>
      <c r="BG513" s="12"/>
      <c r="BH513" s="12"/>
      <c r="BI513" s="12"/>
      <c r="BJ513" s="12"/>
      <c r="BK513" s="12"/>
    </row>
    <row r="514" spans="33:63" x14ac:dyDescent="0.15">
      <c r="AG514" s="12"/>
      <c r="AH514" s="12"/>
      <c r="AI514" s="12"/>
      <c r="AJ514" s="12"/>
      <c r="AK514" s="12"/>
      <c r="AL514" s="12"/>
      <c r="AM514" s="12"/>
      <c r="AN514" s="12"/>
      <c r="AO514" s="12"/>
      <c r="AP514" s="12"/>
      <c r="AQ514" s="12"/>
      <c r="AR514" s="12"/>
      <c r="AS514" s="12"/>
      <c r="AT514" s="12"/>
      <c r="AU514" s="12"/>
      <c r="AV514" s="12"/>
      <c r="AW514" s="12"/>
      <c r="AX514" s="12"/>
      <c r="AY514" s="12"/>
      <c r="AZ514" s="12"/>
      <c r="BA514" s="12"/>
      <c r="BB514" s="12"/>
      <c r="BC514" s="12"/>
      <c r="BE514" s="12"/>
      <c r="BF514" s="12"/>
      <c r="BG514" s="12"/>
      <c r="BH514" s="12"/>
      <c r="BI514" s="12"/>
      <c r="BJ514" s="12"/>
      <c r="BK514" s="12"/>
    </row>
    <row r="515" spans="33:63" x14ac:dyDescent="0.15">
      <c r="AG515" s="12"/>
      <c r="AH515" s="12"/>
      <c r="AI515" s="12"/>
      <c r="AJ515" s="12"/>
      <c r="AK515" s="12"/>
      <c r="AL515" s="12"/>
      <c r="AM515" s="12"/>
      <c r="AN515" s="12"/>
      <c r="AO515" s="12"/>
      <c r="AP515" s="12"/>
      <c r="AQ515" s="12"/>
      <c r="AR515" s="12"/>
      <c r="AS515" s="12"/>
      <c r="AT515" s="12"/>
      <c r="AU515" s="12"/>
      <c r="AV515" s="12"/>
      <c r="AW515" s="12"/>
      <c r="AX515" s="12"/>
      <c r="AY515" s="12"/>
      <c r="AZ515" s="12"/>
      <c r="BA515" s="12"/>
      <c r="BB515" s="12"/>
      <c r="BC515" s="12"/>
      <c r="BE515" s="12"/>
      <c r="BF515" s="12"/>
      <c r="BG515" s="12"/>
      <c r="BH515" s="12"/>
      <c r="BI515" s="12"/>
      <c r="BJ515" s="12"/>
      <c r="BK515" s="12"/>
    </row>
    <row r="516" spans="33:63" x14ac:dyDescent="0.15">
      <c r="AG516" s="12"/>
      <c r="AH516" s="12"/>
      <c r="AI516" s="12"/>
      <c r="AJ516" s="12"/>
      <c r="AK516" s="12"/>
      <c r="AL516" s="12"/>
      <c r="AM516" s="12"/>
      <c r="AN516" s="12"/>
      <c r="AO516" s="12"/>
      <c r="AP516" s="12"/>
      <c r="AQ516" s="12"/>
      <c r="AR516" s="12"/>
      <c r="AS516" s="12"/>
      <c r="AT516" s="12"/>
      <c r="AU516" s="12"/>
      <c r="AV516" s="12"/>
      <c r="AW516" s="12"/>
      <c r="AX516" s="12"/>
      <c r="AY516" s="12"/>
      <c r="AZ516" s="12"/>
      <c r="BA516" s="12"/>
      <c r="BB516" s="12"/>
      <c r="BC516" s="12"/>
      <c r="BE516" s="12"/>
      <c r="BF516" s="12"/>
      <c r="BG516" s="12"/>
      <c r="BH516" s="12"/>
      <c r="BI516" s="12"/>
      <c r="BJ516" s="12"/>
      <c r="BK516" s="12"/>
    </row>
    <row r="517" spans="33:63" x14ac:dyDescent="0.15">
      <c r="AG517" s="12"/>
      <c r="AH517" s="12"/>
      <c r="AI517" s="12"/>
      <c r="AJ517" s="12"/>
      <c r="AK517" s="12"/>
      <c r="AL517" s="12"/>
      <c r="AM517" s="12"/>
      <c r="AN517" s="12"/>
      <c r="AO517" s="12"/>
      <c r="AP517" s="12"/>
      <c r="AQ517" s="12"/>
      <c r="AR517" s="12"/>
      <c r="AS517" s="12"/>
      <c r="AT517" s="12"/>
      <c r="AU517" s="12"/>
      <c r="AV517" s="12"/>
      <c r="AW517" s="12"/>
      <c r="AX517" s="12"/>
      <c r="AY517" s="12"/>
      <c r="AZ517" s="12"/>
      <c r="BA517" s="12"/>
      <c r="BB517" s="12"/>
      <c r="BC517" s="12"/>
      <c r="BE517" s="12"/>
      <c r="BF517" s="12"/>
      <c r="BG517" s="12"/>
      <c r="BH517" s="12"/>
      <c r="BI517" s="12"/>
      <c r="BJ517" s="12"/>
      <c r="BK517" s="12"/>
    </row>
    <row r="518" spans="33:63" x14ac:dyDescent="0.15">
      <c r="AG518" s="12"/>
      <c r="AH518" s="12"/>
      <c r="AI518" s="12"/>
      <c r="AJ518" s="12"/>
      <c r="AK518" s="12"/>
      <c r="AL518" s="12"/>
      <c r="AM518" s="12"/>
      <c r="AN518" s="12"/>
      <c r="AO518" s="12"/>
      <c r="AP518" s="12"/>
      <c r="AQ518" s="12"/>
      <c r="AR518" s="12"/>
      <c r="AS518" s="12"/>
      <c r="AT518" s="12"/>
      <c r="AU518" s="12"/>
      <c r="AV518" s="12"/>
      <c r="AW518" s="12"/>
      <c r="AX518" s="12"/>
      <c r="AY518" s="12"/>
      <c r="AZ518" s="12"/>
      <c r="BA518" s="12"/>
      <c r="BB518" s="12"/>
      <c r="BC518" s="12"/>
      <c r="BE518" s="12"/>
      <c r="BF518" s="12"/>
      <c r="BG518" s="12"/>
      <c r="BH518" s="12"/>
      <c r="BI518" s="12"/>
      <c r="BJ518" s="12"/>
      <c r="BK518" s="12"/>
    </row>
    <row r="519" spans="33:63" x14ac:dyDescent="0.15">
      <c r="AG519" s="12"/>
      <c r="AH519" s="12"/>
      <c r="AI519" s="12"/>
      <c r="AJ519" s="12"/>
      <c r="AK519" s="12"/>
      <c r="AL519" s="12"/>
      <c r="AM519" s="12"/>
      <c r="AN519" s="12"/>
      <c r="AO519" s="12"/>
      <c r="AP519" s="12"/>
      <c r="AQ519" s="12"/>
      <c r="AR519" s="12"/>
      <c r="AS519" s="12"/>
      <c r="AT519" s="12"/>
      <c r="AU519" s="12"/>
      <c r="AV519" s="12"/>
      <c r="AW519" s="12"/>
      <c r="AX519" s="12"/>
      <c r="AY519" s="12"/>
      <c r="AZ519" s="12"/>
      <c r="BA519" s="12"/>
      <c r="BB519" s="12"/>
      <c r="BC519" s="12"/>
      <c r="BE519" s="12"/>
      <c r="BF519" s="12"/>
      <c r="BG519" s="12"/>
      <c r="BH519" s="12"/>
      <c r="BI519" s="12"/>
      <c r="BJ519" s="12"/>
      <c r="BK519" s="12"/>
    </row>
    <row r="520" spans="33:63" x14ac:dyDescent="0.15">
      <c r="AG520" s="12"/>
      <c r="AH520" s="12"/>
      <c r="AI520" s="12"/>
      <c r="AJ520" s="12"/>
      <c r="AK520" s="12"/>
      <c r="AL520" s="12"/>
      <c r="AM520" s="12"/>
      <c r="AN520" s="12"/>
      <c r="AO520" s="12"/>
      <c r="AP520" s="12"/>
      <c r="AQ520" s="12"/>
      <c r="AR520" s="12"/>
      <c r="AS520" s="12"/>
      <c r="AT520" s="12"/>
      <c r="AU520" s="12"/>
      <c r="AV520" s="12"/>
      <c r="AW520" s="12"/>
      <c r="AX520" s="12"/>
      <c r="AY520" s="12"/>
      <c r="AZ520" s="12"/>
      <c r="BA520" s="12"/>
      <c r="BB520" s="12"/>
      <c r="BC520" s="12"/>
      <c r="BE520" s="12"/>
      <c r="BF520" s="12"/>
      <c r="BG520" s="12"/>
      <c r="BH520" s="12"/>
      <c r="BI520" s="12"/>
      <c r="BJ520" s="12"/>
      <c r="BK520" s="12"/>
    </row>
    <row r="521" spans="33:63" x14ac:dyDescent="0.15">
      <c r="AG521" s="12"/>
      <c r="AH521" s="12"/>
      <c r="AI521" s="12"/>
      <c r="AJ521" s="12"/>
      <c r="AK521" s="12"/>
      <c r="AL521" s="12"/>
      <c r="AM521" s="12"/>
      <c r="AN521" s="12"/>
      <c r="AO521" s="12"/>
      <c r="AP521" s="12"/>
      <c r="AQ521" s="12"/>
      <c r="AR521" s="12"/>
      <c r="AS521" s="12"/>
      <c r="AT521" s="12"/>
      <c r="AU521" s="12"/>
      <c r="AV521" s="12"/>
      <c r="AW521" s="12"/>
      <c r="AX521" s="12"/>
      <c r="AY521" s="12"/>
      <c r="AZ521" s="12"/>
      <c r="BA521" s="12"/>
      <c r="BB521" s="12"/>
      <c r="BC521" s="12"/>
      <c r="BE521" s="12"/>
      <c r="BF521" s="12"/>
      <c r="BG521" s="12"/>
      <c r="BH521" s="12"/>
      <c r="BI521" s="12"/>
      <c r="BJ521" s="12"/>
      <c r="BK521" s="12"/>
    </row>
    <row r="522" spans="33:63" x14ac:dyDescent="0.15">
      <c r="AG522" s="12"/>
      <c r="AH522" s="12"/>
      <c r="AI522" s="12"/>
      <c r="AJ522" s="12"/>
      <c r="AK522" s="12"/>
      <c r="AL522" s="12"/>
      <c r="AM522" s="12"/>
      <c r="AN522" s="12"/>
      <c r="AO522" s="12"/>
      <c r="AP522" s="12"/>
      <c r="AQ522" s="12"/>
      <c r="AR522" s="12"/>
      <c r="AS522" s="12"/>
      <c r="AT522" s="12"/>
      <c r="AU522" s="12"/>
      <c r="AV522" s="12"/>
      <c r="AW522" s="12"/>
      <c r="AX522" s="12"/>
      <c r="AY522" s="12"/>
      <c r="AZ522" s="12"/>
      <c r="BA522" s="12"/>
      <c r="BB522" s="12"/>
      <c r="BC522" s="12"/>
      <c r="BE522" s="12"/>
      <c r="BF522" s="12"/>
      <c r="BG522" s="12"/>
      <c r="BH522" s="12"/>
      <c r="BI522" s="12"/>
      <c r="BJ522" s="12"/>
      <c r="BK522" s="12"/>
    </row>
    <row r="523" spans="33:63" x14ac:dyDescent="0.15">
      <c r="AG523" s="12"/>
      <c r="AH523" s="12"/>
      <c r="AI523" s="12"/>
      <c r="AJ523" s="12"/>
      <c r="AK523" s="12"/>
      <c r="AL523" s="12"/>
      <c r="AM523" s="12"/>
      <c r="AN523" s="12"/>
      <c r="AO523" s="12"/>
      <c r="AP523" s="12"/>
      <c r="AQ523" s="12"/>
      <c r="AR523" s="12"/>
      <c r="AS523" s="12"/>
      <c r="AT523" s="12"/>
      <c r="AU523" s="12"/>
      <c r="AV523" s="12"/>
      <c r="AW523" s="12"/>
      <c r="AX523" s="12"/>
      <c r="AY523" s="12"/>
      <c r="AZ523" s="12"/>
      <c r="BA523" s="12"/>
      <c r="BB523" s="12"/>
      <c r="BC523" s="12"/>
      <c r="BE523" s="12"/>
      <c r="BF523" s="12"/>
      <c r="BG523" s="12"/>
      <c r="BH523" s="12"/>
      <c r="BI523" s="12"/>
      <c r="BJ523" s="12"/>
      <c r="BK523" s="12"/>
    </row>
    <row r="524" spans="33:63" x14ac:dyDescent="0.15">
      <c r="AG524" s="12"/>
      <c r="AH524" s="12"/>
      <c r="AI524" s="12"/>
      <c r="AJ524" s="12"/>
      <c r="AK524" s="12"/>
      <c r="AL524" s="12"/>
      <c r="AM524" s="12"/>
      <c r="AN524" s="12"/>
      <c r="AO524" s="12"/>
      <c r="AP524" s="12"/>
      <c r="AQ524" s="12"/>
      <c r="AR524" s="12"/>
      <c r="AS524" s="12"/>
      <c r="AT524" s="12"/>
      <c r="AU524" s="12"/>
      <c r="AV524" s="12"/>
      <c r="AW524" s="12"/>
      <c r="AX524" s="12"/>
      <c r="AY524" s="12"/>
      <c r="AZ524" s="12"/>
      <c r="BA524" s="12"/>
      <c r="BB524" s="12"/>
      <c r="BC524" s="12"/>
      <c r="BE524" s="12"/>
      <c r="BF524" s="12"/>
      <c r="BG524" s="12"/>
      <c r="BH524" s="12"/>
      <c r="BI524" s="12"/>
      <c r="BJ524" s="12"/>
      <c r="BK524" s="12"/>
    </row>
    <row r="525" spans="33:63" x14ac:dyDescent="0.15">
      <c r="AG525" s="12"/>
      <c r="AH525" s="12"/>
      <c r="AI525" s="12"/>
      <c r="AJ525" s="12"/>
      <c r="AK525" s="12"/>
      <c r="AL525" s="12"/>
      <c r="AM525" s="12"/>
      <c r="AN525" s="12"/>
      <c r="AO525" s="12"/>
      <c r="AP525" s="12"/>
      <c r="AQ525" s="12"/>
      <c r="AR525" s="12"/>
      <c r="AS525" s="12"/>
      <c r="AT525" s="12"/>
      <c r="AU525" s="12"/>
      <c r="AV525" s="12"/>
      <c r="AW525" s="12"/>
      <c r="AX525" s="12"/>
      <c r="AY525" s="12"/>
      <c r="AZ525" s="12"/>
      <c r="BA525" s="12"/>
      <c r="BB525" s="12"/>
      <c r="BC525" s="12"/>
      <c r="BE525" s="12"/>
      <c r="BF525" s="12"/>
      <c r="BG525" s="12"/>
      <c r="BH525" s="12"/>
      <c r="BI525" s="12"/>
      <c r="BJ525" s="12"/>
      <c r="BK525" s="12"/>
    </row>
    <row r="526" spans="33:63" x14ac:dyDescent="0.15">
      <c r="AG526" s="12"/>
      <c r="AH526" s="12"/>
      <c r="AI526" s="12"/>
      <c r="AJ526" s="12"/>
      <c r="AK526" s="12"/>
      <c r="AL526" s="12"/>
      <c r="AM526" s="12"/>
      <c r="AN526" s="12"/>
      <c r="AO526" s="12"/>
      <c r="AP526" s="12"/>
      <c r="AQ526" s="12"/>
      <c r="AR526" s="12"/>
      <c r="AS526" s="12"/>
      <c r="AT526" s="12"/>
      <c r="AU526" s="12"/>
      <c r="AV526" s="12"/>
      <c r="AW526" s="12"/>
      <c r="AX526" s="12"/>
      <c r="AY526" s="12"/>
      <c r="AZ526" s="12"/>
      <c r="BA526" s="12"/>
      <c r="BB526" s="12"/>
      <c r="BC526" s="12"/>
      <c r="BE526" s="12"/>
      <c r="BF526" s="12"/>
      <c r="BG526" s="12"/>
      <c r="BH526" s="12"/>
      <c r="BI526" s="12"/>
      <c r="BJ526" s="12"/>
      <c r="BK526" s="12"/>
    </row>
    <row r="527" spans="33:63" x14ac:dyDescent="0.15">
      <c r="AG527" s="12"/>
      <c r="AH527" s="12"/>
      <c r="AI527" s="12"/>
      <c r="AJ527" s="12"/>
      <c r="AK527" s="12"/>
      <c r="AL527" s="12"/>
      <c r="AM527" s="12"/>
      <c r="AN527" s="12"/>
      <c r="AO527" s="12"/>
      <c r="AP527" s="12"/>
      <c r="AQ527" s="12"/>
      <c r="AR527" s="12"/>
      <c r="AS527" s="12"/>
      <c r="AT527" s="12"/>
      <c r="AU527" s="12"/>
      <c r="AV527" s="12"/>
      <c r="AW527" s="12"/>
      <c r="AX527" s="12"/>
      <c r="AY527" s="12"/>
      <c r="AZ527" s="12"/>
      <c r="BA527" s="12"/>
      <c r="BB527" s="12"/>
      <c r="BC527" s="12"/>
      <c r="BE527" s="12"/>
      <c r="BF527" s="12"/>
      <c r="BG527" s="12"/>
      <c r="BH527" s="12"/>
      <c r="BI527" s="12"/>
      <c r="BJ527" s="12"/>
      <c r="BK527" s="12"/>
    </row>
    <row r="528" spans="33:63" x14ac:dyDescent="0.15">
      <c r="AG528" s="12"/>
      <c r="AH528" s="12"/>
      <c r="AI528" s="12"/>
      <c r="AJ528" s="12"/>
      <c r="AK528" s="12"/>
      <c r="AL528" s="12"/>
      <c r="AM528" s="12"/>
      <c r="AN528" s="12"/>
      <c r="AO528" s="12"/>
      <c r="AP528" s="12"/>
      <c r="AQ528" s="12"/>
      <c r="AR528" s="12"/>
      <c r="AS528" s="12"/>
      <c r="AT528" s="12"/>
      <c r="AU528" s="12"/>
      <c r="AV528" s="12"/>
      <c r="AW528" s="12"/>
      <c r="AX528" s="12"/>
      <c r="AY528" s="12"/>
      <c r="AZ528" s="12"/>
      <c r="BA528" s="12"/>
      <c r="BB528" s="12"/>
      <c r="BC528" s="12"/>
      <c r="BE528" s="12"/>
      <c r="BF528" s="12"/>
      <c r="BG528" s="12"/>
      <c r="BH528" s="12"/>
      <c r="BI528" s="12"/>
      <c r="BJ528" s="12"/>
      <c r="BK528" s="12"/>
    </row>
    <row r="529" spans="33:63" x14ac:dyDescent="0.15">
      <c r="AG529" s="12"/>
      <c r="AH529" s="12"/>
      <c r="AI529" s="12"/>
      <c r="AJ529" s="12"/>
      <c r="AK529" s="12"/>
      <c r="AL529" s="12"/>
      <c r="AM529" s="12"/>
      <c r="AN529" s="12"/>
      <c r="AO529" s="12"/>
      <c r="AP529" s="12"/>
      <c r="AQ529" s="12"/>
      <c r="AR529" s="12"/>
      <c r="AS529" s="12"/>
      <c r="AT529" s="12"/>
      <c r="AU529" s="12"/>
      <c r="AV529" s="12"/>
      <c r="AW529" s="12"/>
      <c r="AX529" s="12"/>
      <c r="AY529" s="12"/>
      <c r="AZ529" s="12"/>
      <c r="BA529" s="12"/>
      <c r="BB529" s="12"/>
      <c r="BC529" s="12"/>
      <c r="BE529" s="12"/>
      <c r="BF529" s="12"/>
      <c r="BG529" s="12"/>
      <c r="BH529" s="12"/>
      <c r="BI529" s="12"/>
      <c r="BJ529" s="12"/>
      <c r="BK529" s="12"/>
    </row>
    <row r="530" spans="33:63" x14ac:dyDescent="0.15">
      <c r="AG530" s="12"/>
      <c r="AH530" s="12"/>
      <c r="AI530" s="12"/>
      <c r="AJ530" s="12"/>
      <c r="AK530" s="12"/>
      <c r="AL530" s="12"/>
      <c r="AM530" s="12"/>
      <c r="AN530" s="12"/>
      <c r="AO530" s="12"/>
      <c r="AP530" s="12"/>
      <c r="AQ530" s="12"/>
      <c r="AR530" s="12"/>
      <c r="AS530" s="12"/>
      <c r="AT530" s="12"/>
      <c r="AU530" s="12"/>
      <c r="AV530" s="12"/>
      <c r="AW530" s="12"/>
      <c r="AX530" s="12"/>
      <c r="AY530" s="12"/>
      <c r="AZ530" s="12"/>
      <c r="BA530" s="12"/>
      <c r="BB530" s="12"/>
      <c r="BC530" s="12"/>
      <c r="BE530" s="12"/>
      <c r="BF530" s="12"/>
      <c r="BG530" s="12"/>
      <c r="BH530" s="12"/>
      <c r="BI530" s="12"/>
      <c r="BJ530" s="12"/>
      <c r="BK530" s="12"/>
    </row>
    <row r="531" spans="33:63" x14ac:dyDescent="0.15">
      <c r="AG531" s="12"/>
      <c r="AH531" s="12"/>
      <c r="AI531" s="12"/>
      <c r="AJ531" s="12"/>
      <c r="AK531" s="12"/>
      <c r="AL531" s="12"/>
      <c r="AM531" s="12"/>
      <c r="AN531" s="12"/>
      <c r="AO531" s="12"/>
      <c r="AP531" s="12"/>
      <c r="AQ531" s="12"/>
      <c r="AR531" s="12"/>
      <c r="AS531" s="12"/>
      <c r="AT531" s="12"/>
      <c r="AU531" s="12"/>
      <c r="AV531" s="12"/>
      <c r="AW531" s="12"/>
      <c r="AX531" s="12"/>
      <c r="AY531" s="12"/>
      <c r="AZ531" s="12"/>
      <c r="BA531" s="12"/>
      <c r="BB531" s="12"/>
      <c r="BC531" s="12"/>
      <c r="BE531" s="12"/>
      <c r="BF531" s="12"/>
      <c r="BG531" s="12"/>
      <c r="BH531" s="12"/>
      <c r="BI531" s="12"/>
      <c r="BJ531" s="12"/>
      <c r="BK531" s="12"/>
    </row>
    <row r="532" spans="33:63" x14ac:dyDescent="0.15">
      <c r="AG532" s="12"/>
      <c r="AH532" s="12"/>
      <c r="AI532" s="12"/>
      <c r="AJ532" s="12"/>
      <c r="AK532" s="12"/>
      <c r="AL532" s="12"/>
      <c r="AM532" s="12"/>
      <c r="AN532" s="12"/>
      <c r="AO532" s="12"/>
      <c r="AP532" s="12"/>
      <c r="AQ532" s="12"/>
      <c r="AR532" s="12"/>
      <c r="AS532" s="12"/>
      <c r="AT532" s="12"/>
      <c r="AU532" s="12"/>
      <c r="AV532" s="12"/>
      <c r="AW532" s="12"/>
      <c r="AX532" s="12"/>
      <c r="AY532" s="12"/>
      <c r="AZ532" s="12"/>
      <c r="BA532" s="12"/>
      <c r="BB532" s="12"/>
      <c r="BC532" s="12"/>
      <c r="BE532" s="12"/>
      <c r="BF532" s="12"/>
      <c r="BG532" s="12"/>
      <c r="BH532" s="12"/>
      <c r="BI532" s="12"/>
      <c r="BJ532" s="12"/>
      <c r="BK532" s="12"/>
    </row>
    <row r="533" spans="33:63" x14ac:dyDescent="0.15">
      <c r="AG533" s="12"/>
      <c r="AH533" s="12"/>
      <c r="AI533" s="12"/>
      <c r="AJ533" s="12"/>
      <c r="AK533" s="12"/>
      <c r="AL533" s="12"/>
      <c r="AM533" s="12"/>
      <c r="AN533" s="12"/>
      <c r="AO533" s="12"/>
      <c r="AP533" s="12"/>
      <c r="AQ533" s="12"/>
      <c r="AR533" s="12"/>
      <c r="AS533" s="12"/>
      <c r="AT533" s="12"/>
      <c r="AU533" s="12"/>
      <c r="AV533" s="12"/>
      <c r="AW533" s="12"/>
      <c r="AX533" s="12"/>
      <c r="AY533" s="12"/>
      <c r="AZ533" s="12"/>
      <c r="BA533" s="12"/>
      <c r="BB533" s="12"/>
      <c r="BC533" s="12"/>
      <c r="BE533" s="12"/>
      <c r="BF533" s="12"/>
      <c r="BG533" s="12"/>
      <c r="BH533" s="12"/>
      <c r="BI533" s="12"/>
      <c r="BJ533" s="12"/>
      <c r="BK533" s="12"/>
    </row>
    <row r="534" spans="33:63" x14ac:dyDescent="0.15">
      <c r="AG534" s="12"/>
      <c r="AH534" s="12"/>
      <c r="AI534" s="12"/>
      <c r="AJ534" s="12"/>
      <c r="AK534" s="12"/>
      <c r="AL534" s="12"/>
      <c r="AM534" s="12"/>
      <c r="AN534" s="12"/>
      <c r="AO534" s="12"/>
      <c r="AP534" s="12"/>
      <c r="AQ534" s="12"/>
      <c r="AR534" s="12"/>
      <c r="AS534" s="12"/>
      <c r="AT534" s="12"/>
      <c r="AU534" s="12"/>
      <c r="AV534" s="12"/>
      <c r="AW534" s="12"/>
      <c r="AX534" s="12"/>
      <c r="AY534" s="12"/>
      <c r="AZ534" s="12"/>
      <c r="BA534" s="12"/>
      <c r="BB534" s="12"/>
      <c r="BC534" s="12"/>
      <c r="BE534" s="12"/>
      <c r="BF534" s="12"/>
      <c r="BG534" s="12"/>
      <c r="BH534" s="12"/>
      <c r="BI534" s="12"/>
      <c r="BJ534" s="12"/>
      <c r="BK534" s="12"/>
    </row>
    <row r="535" spans="33:63" x14ac:dyDescent="0.15">
      <c r="AG535" s="12"/>
      <c r="AH535" s="12"/>
      <c r="AI535" s="12"/>
      <c r="AJ535" s="12"/>
      <c r="AK535" s="12"/>
      <c r="AL535" s="12"/>
      <c r="AM535" s="12"/>
      <c r="AN535" s="12"/>
      <c r="AO535" s="12"/>
      <c r="AP535" s="12"/>
      <c r="AQ535" s="12"/>
      <c r="AR535" s="12"/>
      <c r="AS535" s="12"/>
      <c r="AT535" s="12"/>
      <c r="AU535" s="12"/>
      <c r="AV535" s="12"/>
      <c r="AW535" s="12"/>
      <c r="AX535" s="12"/>
      <c r="AY535" s="12"/>
      <c r="AZ535" s="12"/>
      <c r="BA535" s="12"/>
      <c r="BB535" s="12"/>
      <c r="BC535" s="12"/>
      <c r="BE535" s="12"/>
      <c r="BF535" s="12"/>
      <c r="BG535" s="12"/>
      <c r="BH535" s="12"/>
      <c r="BI535" s="12"/>
      <c r="BJ535" s="12"/>
      <c r="BK535" s="12"/>
    </row>
    <row r="536" spans="33:63" x14ac:dyDescent="0.15">
      <c r="AG536" s="12"/>
      <c r="AH536" s="12"/>
      <c r="AI536" s="12"/>
      <c r="AJ536" s="12"/>
      <c r="AK536" s="12"/>
      <c r="AL536" s="12"/>
      <c r="AM536" s="12"/>
      <c r="AN536" s="12"/>
      <c r="AO536" s="12"/>
      <c r="AP536" s="12"/>
      <c r="AQ536" s="12"/>
      <c r="AR536" s="12"/>
      <c r="AS536" s="12"/>
      <c r="AT536" s="12"/>
      <c r="AU536" s="12"/>
      <c r="AV536" s="12"/>
      <c r="AW536" s="12"/>
      <c r="AX536" s="12"/>
      <c r="AY536" s="12"/>
      <c r="AZ536" s="12"/>
      <c r="BA536" s="12"/>
      <c r="BB536" s="12"/>
      <c r="BC536" s="12"/>
      <c r="BE536" s="12"/>
      <c r="BF536" s="12"/>
      <c r="BG536" s="12"/>
      <c r="BH536" s="12"/>
      <c r="BI536" s="12"/>
      <c r="BJ536" s="12"/>
      <c r="BK536" s="12"/>
    </row>
    <row r="537" spans="33:63" x14ac:dyDescent="0.15">
      <c r="AG537" s="12"/>
      <c r="AH537" s="12"/>
      <c r="AI537" s="12"/>
      <c r="AJ537" s="12"/>
      <c r="AK537" s="12"/>
      <c r="AL537" s="12"/>
      <c r="AM537" s="12"/>
      <c r="AN537" s="12"/>
      <c r="AO537" s="12"/>
      <c r="AP537" s="12"/>
      <c r="AQ537" s="12"/>
      <c r="AR537" s="12"/>
      <c r="AS537" s="12"/>
      <c r="AT537" s="12"/>
      <c r="AU537" s="12"/>
      <c r="AV537" s="12"/>
      <c r="AW537" s="12"/>
      <c r="AX537" s="12"/>
      <c r="AY537" s="12"/>
      <c r="AZ537" s="12"/>
      <c r="BA537" s="12"/>
      <c r="BB537" s="12"/>
      <c r="BC537" s="12"/>
      <c r="BE537" s="12"/>
      <c r="BF537" s="12"/>
      <c r="BG537" s="12"/>
      <c r="BH537" s="12"/>
      <c r="BI537" s="12"/>
      <c r="BJ537" s="12"/>
      <c r="BK537" s="12"/>
    </row>
    <row r="538" spans="33:63" x14ac:dyDescent="0.15">
      <c r="AG538" s="12"/>
      <c r="AH538" s="12"/>
      <c r="AI538" s="12"/>
      <c r="AJ538" s="12"/>
      <c r="AK538" s="12"/>
      <c r="AL538" s="12"/>
      <c r="AM538" s="12"/>
      <c r="AN538" s="12"/>
      <c r="AO538" s="12"/>
      <c r="AP538" s="12"/>
      <c r="AQ538" s="12"/>
      <c r="AR538" s="12"/>
      <c r="AS538" s="12"/>
      <c r="AT538" s="12"/>
      <c r="AU538" s="12"/>
      <c r="AV538" s="12"/>
      <c r="AW538" s="12"/>
      <c r="AX538" s="12"/>
      <c r="AY538" s="12"/>
      <c r="AZ538" s="12"/>
      <c r="BA538" s="12"/>
      <c r="BB538" s="12"/>
      <c r="BC538" s="12"/>
      <c r="BE538" s="12"/>
      <c r="BF538" s="12"/>
      <c r="BG538" s="12"/>
      <c r="BH538" s="12"/>
      <c r="BI538" s="12"/>
      <c r="BJ538" s="12"/>
      <c r="BK538" s="12"/>
    </row>
    <row r="539" spans="33:63" x14ac:dyDescent="0.15">
      <c r="AG539" s="12"/>
      <c r="AH539" s="12"/>
      <c r="AI539" s="12"/>
      <c r="AJ539" s="12"/>
      <c r="AK539" s="12"/>
      <c r="AL539" s="12"/>
      <c r="AM539" s="12"/>
      <c r="AN539" s="12"/>
      <c r="AO539" s="12"/>
      <c r="AP539" s="12"/>
      <c r="AQ539" s="12"/>
      <c r="AR539" s="12"/>
      <c r="AS539" s="12"/>
      <c r="AT539" s="12"/>
      <c r="AU539" s="12"/>
      <c r="AV539" s="12"/>
      <c r="AW539" s="12"/>
      <c r="AX539" s="12"/>
      <c r="AY539" s="12"/>
      <c r="AZ539" s="12"/>
      <c r="BA539" s="12"/>
      <c r="BB539" s="12"/>
      <c r="BC539" s="12"/>
      <c r="BE539" s="12"/>
      <c r="BF539" s="12"/>
      <c r="BG539" s="12"/>
      <c r="BH539" s="12"/>
      <c r="BI539" s="12"/>
      <c r="BJ539" s="12"/>
      <c r="BK539" s="12"/>
    </row>
    <row r="540" spans="33:63" x14ac:dyDescent="0.15">
      <c r="AG540" s="12"/>
      <c r="AH540" s="12"/>
      <c r="AI540" s="12"/>
      <c r="AJ540" s="12"/>
      <c r="AK540" s="12"/>
      <c r="AL540" s="12"/>
      <c r="AM540" s="12"/>
      <c r="AN540" s="12"/>
      <c r="AO540" s="12"/>
      <c r="AP540" s="12"/>
      <c r="AQ540" s="12"/>
      <c r="AR540" s="12"/>
      <c r="AS540" s="12"/>
      <c r="AT540" s="12"/>
      <c r="AU540" s="12"/>
      <c r="AV540" s="12"/>
      <c r="AW540" s="12"/>
      <c r="AX540" s="12"/>
      <c r="AY540" s="12"/>
      <c r="AZ540" s="12"/>
      <c r="BA540" s="12"/>
      <c r="BB540" s="12"/>
      <c r="BC540" s="12"/>
      <c r="BE540" s="12"/>
      <c r="BF540" s="12"/>
      <c r="BG540" s="12"/>
      <c r="BH540" s="12"/>
      <c r="BI540" s="12"/>
      <c r="BJ540" s="12"/>
      <c r="BK540" s="12"/>
    </row>
    <row r="541" spans="33:63" x14ac:dyDescent="0.15">
      <c r="AG541" s="12"/>
      <c r="AH541" s="12"/>
      <c r="AI541" s="12"/>
      <c r="AJ541" s="12"/>
      <c r="AK541" s="12"/>
      <c r="AL541" s="12"/>
      <c r="AM541" s="12"/>
      <c r="AN541" s="12"/>
      <c r="AO541" s="12"/>
      <c r="AP541" s="12"/>
      <c r="AQ541" s="12"/>
      <c r="AR541" s="12"/>
      <c r="AS541" s="12"/>
      <c r="AT541" s="12"/>
      <c r="AU541" s="12"/>
      <c r="AV541" s="12"/>
      <c r="AW541" s="12"/>
      <c r="AX541" s="12"/>
      <c r="AY541" s="12"/>
      <c r="AZ541" s="12"/>
      <c r="BA541" s="12"/>
      <c r="BB541" s="12"/>
      <c r="BC541" s="12"/>
      <c r="BE541" s="12"/>
      <c r="BF541" s="12"/>
      <c r="BG541" s="12"/>
      <c r="BH541" s="12"/>
      <c r="BI541" s="12"/>
      <c r="BJ541" s="12"/>
      <c r="BK541" s="12"/>
    </row>
    <row r="542" spans="33:63" x14ac:dyDescent="0.15">
      <c r="AG542" s="12"/>
      <c r="AH542" s="12"/>
      <c r="AI542" s="12"/>
      <c r="AJ542" s="12"/>
      <c r="AK542" s="12"/>
      <c r="AL542" s="12"/>
      <c r="AM542" s="12"/>
      <c r="AN542" s="12"/>
      <c r="AO542" s="12"/>
      <c r="AP542" s="12"/>
      <c r="AQ542" s="12"/>
      <c r="AR542" s="12"/>
      <c r="AS542" s="12"/>
      <c r="AT542" s="12"/>
      <c r="AU542" s="12"/>
      <c r="AV542" s="12"/>
      <c r="AW542" s="12"/>
      <c r="AX542" s="12"/>
      <c r="AY542" s="12"/>
      <c r="AZ542" s="12"/>
      <c r="BA542" s="12"/>
      <c r="BB542" s="12"/>
      <c r="BC542" s="12"/>
      <c r="BE542" s="12"/>
      <c r="BF542" s="12"/>
      <c r="BG542" s="12"/>
      <c r="BH542" s="12"/>
      <c r="BI542" s="12"/>
      <c r="BJ542" s="12"/>
      <c r="BK542" s="12"/>
    </row>
    <row r="543" spans="33:63" x14ac:dyDescent="0.15">
      <c r="AG543" s="12"/>
      <c r="AH543" s="12"/>
      <c r="AI543" s="12"/>
      <c r="AJ543" s="12"/>
      <c r="AK543" s="12"/>
      <c r="AL543" s="12"/>
      <c r="AM543" s="12"/>
      <c r="AN543" s="12"/>
      <c r="AO543" s="12"/>
      <c r="AP543" s="12"/>
      <c r="AQ543" s="12"/>
      <c r="AR543" s="12"/>
      <c r="AS543" s="12"/>
      <c r="AT543" s="12"/>
      <c r="AU543" s="12"/>
      <c r="AV543" s="12"/>
      <c r="AW543" s="12"/>
      <c r="AX543" s="12"/>
      <c r="AY543" s="12"/>
      <c r="AZ543" s="12"/>
      <c r="BA543" s="12"/>
      <c r="BB543" s="12"/>
      <c r="BC543" s="12"/>
      <c r="BE543" s="12"/>
      <c r="BF543" s="12"/>
      <c r="BG543" s="12"/>
      <c r="BH543" s="12"/>
      <c r="BI543" s="12"/>
      <c r="BJ543" s="12"/>
      <c r="BK543" s="12"/>
    </row>
    <row r="544" spans="33:63" x14ac:dyDescent="0.15">
      <c r="AG544" s="12"/>
      <c r="AH544" s="12"/>
      <c r="AI544" s="12"/>
      <c r="AJ544" s="12"/>
      <c r="AK544" s="12"/>
      <c r="AL544" s="12"/>
      <c r="AM544" s="12"/>
      <c r="AN544" s="12"/>
      <c r="AO544" s="12"/>
      <c r="AP544" s="12"/>
      <c r="AQ544" s="12"/>
      <c r="AR544" s="12"/>
      <c r="AS544" s="12"/>
      <c r="AT544" s="12"/>
      <c r="AU544" s="12"/>
      <c r="AV544" s="12"/>
      <c r="AW544" s="12"/>
      <c r="AX544" s="12"/>
      <c r="AY544" s="12"/>
      <c r="AZ544" s="12"/>
      <c r="BA544" s="12"/>
      <c r="BB544" s="12"/>
      <c r="BC544" s="12"/>
      <c r="BE544" s="12"/>
      <c r="BF544" s="12"/>
      <c r="BG544" s="12"/>
      <c r="BH544" s="12"/>
      <c r="BI544" s="12"/>
      <c r="BJ544" s="12"/>
      <c r="BK544" s="12"/>
    </row>
    <row r="545" spans="33:63" x14ac:dyDescent="0.15">
      <c r="AG545" s="12"/>
      <c r="AH545" s="12"/>
      <c r="AI545" s="12"/>
      <c r="AJ545" s="12"/>
      <c r="AK545" s="12"/>
      <c r="AL545" s="12"/>
      <c r="AM545" s="12"/>
      <c r="AN545" s="12"/>
      <c r="AO545" s="12"/>
      <c r="AP545" s="12"/>
      <c r="AQ545" s="12"/>
      <c r="AR545" s="12"/>
      <c r="AS545" s="12"/>
      <c r="AT545" s="12"/>
      <c r="AU545" s="12"/>
      <c r="AV545" s="12"/>
      <c r="AW545" s="12"/>
      <c r="AX545" s="12"/>
      <c r="AY545" s="12"/>
      <c r="AZ545" s="12"/>
      <c r="BA545" s="12"/>
      <c r="BB545" s="12"/>
      <c r="BC545" s="12"/>
      <c r="BE545" s="12"/>
      <c r="BF545" s="12"/>
      <c r="BG545" s="12"/>
      <c r="BH545" s="12"/>
      <c r="BI545" s="12"/>
      <c r="BJ545" s="12"/>
      <c r="BK545" s="12"/>
    </row>
    <row r="546" spans="33:63" x14ac:dyDescent="0.15">
      <c r="AG546" s="12"/>
      <c r="AH546" s="12"/>
      <c r="AI546" s="12"/>
      <c r="AJ546" s="12"/>
      <c r="AK546" s="12"/>
      <c r="AL546" s="12"/>
      <c r="AM546" s="12"/>
      <c r="AN546" s="12"/>
      <c r="AO546" s="12"/>
      <c r="AP546" s="12"/>
      <c r="AQ546" s="12"/>
      <c r="AR546" s="12"/>
      <c r="AS546" s="12"/>
      <c r="AT546" s="12"/>
      <c r="AU546" s="12"/>
      <c r="AV546" s="12"/>
      <c r="AW546" s="12"/>
      <c r="AX546" s="12"/>
      <c r="AY546" s="12"/>
      <c r="AZ546" s="12"/>
      <c r="BA546" s="12"/>
      <c r="BB546" s="12"/>
      <c r="BC546" s="12"/>
      <c r="BE546" s="12"/>
      <c r="BF546" s="12"/>
      <c r="BG546" s="12"/>
      <c r="BH546" s="12"/>
      <c r="BI546" s="12"/>
      <c r="BJ546" s="12"/>
      <c r="BK546" s="12"/>
    </row>
    <row r="547" spans="33:63" x14ac:dyDescent="0.15">
      <c r="AG547" s="12"/>
      <c r="AH547" s="12"/>
      <c r="AI547" s="12"/>
      <c r="AJ547" s="12"/>
      <c r="AK547" s="12"/>
      <c r="AL547" s="12"/>
      <c r="AM547" s="12"/>
      <c r="AN547" s="12"/>
      <c r="AO547" s="12"/>
      <c r="AP547" s="12"/>
      <c r="AQ547" s="12"/>
      <c r="AR547" s="12"/>
      <c r="AS547" s="12"/>
      <c r="AT547" s="12"/>
      <c r="AU547" s="12"/>
      <c r="AV547" s="12"/>
      <c r="AW547" s="12"/>
      <c r="AX547" s="12"/>
      <c r="AY547" s="12"/>
      <c r="AZ547" s="12"/>
      <c r="BA547" s="12"/>
      <c r="BB547" s="12"/>
      <c r="BC547" s="12"/>
      <c r="BE547" s="12"/>
      <c r="BF547" s="12"/>
      <c r="BG547" s="12"/>
      <c r="BH547" s="12"/>
      <c r="BI547" s="12"/>
      <c r="BJ547" s="12"/>
      <c r="BK547" s="12"/>
    </row>
    <row r="548" spans="33:63" x14ac:dyDescent="0.15">
      <c r="AG548" s="12"/>
      <c r="AH548" s="12"/>
      <c r="AI548" s="12"/>
      <c r="AJ548" s="12"/>
      <c r="AK548" s="12"/>
      <c r="AL548" s="12"/>
      <c r="AM548" s="12"/>
      <c r="AN548" s="12"/>
      <c r="AO548" s="12"/>
      <c r="AP548" s="12"/>
      <c r="AQ548" s="12"/>
      <c r="AR548" s="12"/>
      <c r="AS548" s="12"/>
      <c r="AT548" s="12"/>
      <c r="AU548" s="12"/>
      <c r="AV548" s="12"/>
      <c r="AW548" s="12"/>
      <c r="AX548" s="12"/>
      <c r="AY548" s="12"/>
      <c r="AZ548" s="12"/>
      <c r="BA548" s="12"/>
      <c r="BB548" s="12"/>
      <c r="BC548" s="12"/>
      <c r="BE548" s="12"/>
      <c r="BF548" s="12"/>
      <c r="BG548" s="12"/>
      <c r="BH548" s="12"/>
      <c r="BI548" s="12"/>
      <c r="BJ548" s="12"/>
      <c r="BK548" s="12"/>
    </row>
    <row r="549" spans="33:63" x14ac:dyDescent="0.15">
      <c r="AG549" s="12"/>
      <c r="AH549" s="12"/>
      <c r="AI549" s="12"/>
      <c r="AJ549" s="12"/>
      <c r="AK549" s="12"/>
      <c r="AL549" s="12"/>
      <c r="AM549" s="12"/>
      <c r="AN549" s="12"/>
      <c r="AO549" s="12"/>
      <c r="AP549" s="12"/>
      <c r="AQ549" s="12"/>
      <c r="AR549" s="12"/>
      <c r="AS549" s="12"/>
      <c r="AT549" s="12"/>
      <c r="AU549" s="12"/>
      <c r="AV549" s="12"/>
      <c r="AW549" s="12"/>
      <c r="AX549" s="12"/>
      <c r="AY549" s="12"/>
      <c r="AZ549" s="12"/>
      <c r="BA549" s="12"/>
      <c r="BB549" s="12"/>
      <c r="BC549" s="12"/>
      <c r="BE549" s="12"/>
      <c r="BF549" s="12"/>
      <c r="BG549" s="12"/>
      <c r="BH549" s="12"/>
      <c r="BI549" s="12"/>
      <c r="BJ549" s="12"/>
      <c r="BK549" s="12"/>
    </row>
    <row r="550" spans="33:63" x14ac:dyDescent="0.15">
      <c r="AG550" s="12"/>
      <c r="AH550" s="12"/>
      <c r="AI550" s="12"/>
      <c r="AJ550" s="12"/>
      <c r="AK550" s="12"/>
      <c r="AL550" s="12"/>
      <c r="AM550" s="12"/>
      <c r="AN550" s="12"/>
      <c r="AO550" s="12"/>
      <c r="AP550" s="12"/>
      <c r="AQ550" s="12"/>
      <c r="AR550" s="12"/>
      <c r="AS550" s="12"/>
      <c r="AT550" s="12"/>
      <c r="AU550" s="12"/>
      <c r="AV550" s="12"/>
      <c r="AW550" s="12"/>
      <c r="AX550" s="12"/>
      <c r="AY550" s="12"/>
      <c r="AZ550" s="12"/>
      <c r="BA550" s="12"/>
      <c r="BB550" s="12"/>
      <c r="BC550" s="12"/>
      <c r="BE550" s="12"/>
      <c r="BF550" s="12"/>
      <c r="BG550" s="12"/>
      <c r="BH550" s="12"/>
      <c r="BI550" s="12"/>
      <c r="BJ550" s="12"/>
      <c r="BK550" s="12"/>
    </row>
    <row r="551" spans="33:63" x14ac:dyDescent="0.15">
      <c r="AG551" s="12"/>
      <c r="AH551" s="12"/>
      <c r="AI551" s="12"/>
      <c r="AJ551" s="12"/>
      <c r="AK551" s="12"/>
      <c r="AL551" s="12"/>
      <c r="AM551" s="12"/>
      <c r="AN551" s="12"/>
      <c r="AO551" s="12"/>
      <c r="AP551" s="12"/>
      <c r="AQ551" s="12"/>
      <c r="AR551" s="12"/>
      <c r="AS551" s="12"/>
      <c r="AT551" s="12"/>
      <c r="AU551" s="12"/>
      <c r="AV551" s="12"/>
      <c r="AW551" s="12"/>
      <c r="AX551" s="12"/>
      <c r="AY551" s="12"/>
      <c r="AZ551" s="12"/>
      <c r="BA551" s="12"/>
      <c r="BB551" s="12"/>
      <c r="BC551" s="12"/>
      <c r="BE551" s="12"/>
      <c r="BF551" s="12"/>
      <c r="BG551" s="12"/>
      <c r="BH551" s="12"/>
      <c r="BI551" s="12"/>
      <c r="BJ551" s="12"/>
      <c r="BK551" s="12"/>
    </row>
    <row r="552" spans="33:63" x14ac:dyDescent="0.15">
      <c r="AG552" s="12"/>
      <c r="AH552" s="12"/>
      <c r="AI552" s="12"/>
      <c r="AJ552" s="12"/>
      <c r="AK552" s="12"/>
      <c r="AL552" s="12"/>
      <c r="AM552" s="12"/>
      <c r="AN552" s="12"/>
      <c r="AO552" s="12"/>
      <c r="AP552" s="12"/>
      <c r="AQ552" s="12"/>
      <c r="AR552" s="12"/>
      <c r="AS552" s="12"/>
      <c r="AT552" s="12"/>
      <c r="AU552" s="12"/>
      <c r="AV552" s="12"/>
      <c r="AW552" s="12"/>
      <c r="AX552" s="12"/>
      <c r="AY552" s="12"/>
      <c r="AZ552" s="12"/>
      <c r="BA552" s="12"/>
      <c r="BB552" s="12"/>
      <c r="BC552" s="12"/>
      <c r="BE552" s="12"/>
      <c r="BF552" s="12"/>
      <c r="BG552" s="12"/>
      <c r="BH552" s="12"/>
      <c r="BI552" s="12"/>
      <c r="BJ552" s="12"/>
      <c r="BK552" s="12"/>
    </row>
    <row r="553" spans="33:63" x14ac:dyDescent="0.15">
      <c r="AG553" s="12"/>
      <c r="AH553" s="12"/>
      <c r="AI553" s="12"/>
      <c r="AJ553" s="12"/>
      <c r="AK553" s="12"/>
      <c r="AL553" s="12"/>
      <c r="AM553" s="12"/>
      <c r="AN553" s="12"/>
      <c r="AO553" s="12"/>
      <c r="AP553" s="12"/>
      <c r="AQ553" s="12"/>
      <c r="AR553" s="12"/>
      <c r="AS553" s="12"/>
      <c r="AT553" s="12"/>
      <c r="AU553" s="12"/>
      <c r="AV553" s="12"/>
      <c r="AW553" s="12"/>
      <c r="AX553" s="12"/>
      <c r="AY553" s="12"/>
      <c r="AZ553" s="12"/>
      <c r="BA553" s="12"/>
      <c r="BB553" s="12"/>
      <c r="BC553" s="12"/>
      <c r="BE553" s="12"/>
      <c r="BF553" s="12"/>
      <c r="BG553" s="12"/>
      <c r="BH553" s="12"/>
      <c r="BI553" s="12"/>
      <c r="BJ553" s="12"/>
      <c r="BK553" s="12"/>
    </row>
    <row r="554" spans="33:63" x14ac:dyDescent="0.15">
      <c r="AG554" s="12"/>
      <c r="AH554" s="12"/>
      <c r="AI554" s="12"/>
      <c r="AJ554" s="12"/>
      <c r="AK554" s="12"/>
      <c r="AL554" s="12"/>
      <c r="AM554" s="12"/>
      <c r="AN554" s="12"/>
      <c r="AO554" s="12"/>
      <c r="AP554" s="12"/>
      <c r="AQ554" s="12"/>
      <c r="AR554" s="12"/>
      <c r="AS554" s="12"/>
      <c r="AT554" s="12"/>
      <c r="AU554" s="12"/>
      <c r="AV554" s="12"/>
      <c r="AW554" s="12"/>
      <c r="AX554" s="12"/>
      <c r="AY554" s="12"/>
      <c r="AZ554" s="12"/>
      <c r="BA554" s="12"/>
      <c r="BB554" s="12"/>
      <c r="BC554" s="12"/>
      <c r="BE554" s="12"/>
      <c r="BF554" s="12"/>
      <c r="BG554" s="12"/>
      <c r="BH554" s="12"/>
      <c r="BI554" s="12"/>
      <c r="BJ554" s="12"/>
      <c r="BK554" s="12"/>
    </row>
    <row r="555" spans="33:63" x14ac:dyDescent="0.15">
      <c r="AG555" s="12"/>
      <c r="AH555" s="12"/>
      <c r="AI555" s="12"/>
      <c r="AJ555" s="12"/>
      <c r="AK555" s="12"/>
      <c r="AL555" s="12"/>
      <c r="AM555" s="12"/>
      <c r="AN555" s="12"/>
      <c r="AO555" s="12"/>
      <c r="AP555" s="12"/>
      <c r="AQ555" s="12"/>
      <c r="AR555" s="12"/>
      <c r="AS555" s="12"/>
      <c r="AT555" s="12"/>
      <c r="AU555" s="12"/>
      <c r="AV555" s="12"/>
      <c r="AW555" s="12"/>
      <c r="AX555" s="12"/>
      <c r="AY555" s="12"/>
      <c r="AZ555" s="12"/>
      <c r="BA555" s="12"/>
      <c r="BB555" s="12"/>
      <c r="BC555" s="12"/>
      <c r="BE555" s="12"/>
      <c r="BF555" s="12"/>
      <c r="BG555" s="12"/>
      <c r="BH555" s="12"/>
      <c r="BI555" s="12"/>
      <c r="BJ555" s="12"/>
      <c r="BK555" s="12"/>
    </row>
    <row r="556" spans="33:63" x14ac:dyDescent="0.15">
      <c r="AG556" s="12"/>
      <c r="AH556" s="12"/>
      <c r="AI556" s="12"/>
      <c r="AJ556" s="12"/>
      <c r="AK556" s="12"/>
      <c r="AL556" s="12"/>
      <c r="AM556" s="12"/>
      <c r="AN556" s="12"/>
      <c r="AO556" s="12"/>
      <c r="AP556" s="12"/>
      <c r="AQ556" s="12"/>
      <c r="AR556" s="12"/>
      <c r="AS556" s="12"/>
      <c r="AT556" s="12"/>
      <c r="AU556" s="12"/>
      <c r="AV556" s="12"/>
      <c r="AW556" s="12"/>
      <c r="AX556" s="12"/>
      <c r="AY556" s="12"/>
      <c r="AZ556" s="12"/>
      <c r="BA556" s="12"/>
      <c r="BB556" s="12"/>
      <c r="BC556" s="12"/>
      <c r="BE556" s="12"/>
      <c r="BF556" s="12"/>
      <c r="BG556" s="12"/>
      <c r="BH556" s="12"/>
      <c r="BI556" s="12"/>
      <c r="BJ556" s="12"/>
      <c r="BK556" s="12"/>
    </row>
    <row r="557" spans="33:63" x14ac:dyDescent="0.15">
      <c r="AG557" s="12"/>
      <c r="AH557" s="12"/>
      <c r="AI557" s="12"/>
      <c r="AJ557" s="12"/>
      <c r="AK557" s="12"/>
      <c r="AL557" s="12"/>
      <c r="AM557" s="12"/>
      <c r="AN557" s="12"/>
      <c r="AO557" s="12"/>
      <c r="AP557" s="12"/>
      <c r="AQ557" s="12"/>
      <c r="AR557" s="12"/>
      <c r="AS557" s="12"/>
      <c r="AT557" s="12"/>
      <c r="AU557" s="12"/>
      <c r="AV557" s="12"/>
      <c r="AW557" s="12"/>
      <c r="AX557" s="12"/>
      <c r="AY557" s="12"/>
      <c r="AZ557" s="12"/>
      <c r="BA557" s="12"/>
      <c r="BB557" s="12"/>
      <c r="BC557" s="12"/>
      <c r="BE557" s="12"/>
      <c r="BF557" s="12"/>
      <c r="BG557" s="12"/>
      <c r="BH557" s="12"/>
      <c r="BI557" s="12"/>
      <c r="BJ557" s="12"/>
      <c r="BK557" s="12"/>
    </row>
    <row r="558" spans="33:63" x14ac:dyDescent="0.15">
      <c r="AG558" s="12"/>
      <c r="AH558" s="12"/>
      <c r="AI558" s="12"/>
      <c r="AJ558" s="12"/>
      <c r="AK558" s="12"/>
      <c r="AL558" s="12"/>
      <c r="AM558" s="12"/>
      <c r="AN558" s="12"/>
      <c r="AO558" s="12"/>
      <c r="AP558" s="12"/>
      <c r="AQ558" s="12"/>
      <c r="AR558" s="12"/>
      <c r="AS558" s="12"/>
      <c r="AT558" s="12"/>
      <c r="AU558" s="12"/>
      <c r="AV558" s="12"/>
      <c r="AW558" s="12"/>
      <c r="AX558" s="12"/>
      <c r="AY558" s="12"/>
      <c r="AZ558" s="12"/>
      <c r="BA558" s="12"/>
      <c r="BB558" s="12"/>
      <c r="BC558" s="12"/>
      <c r="BE558" s="12"/>
      <c r="BF558" s="12"/>
      <c r="BG558" s="12"/>
      <c r="BH558" s="12"/>
      <c r="BI558" s="12"/>
      <c r="BJ558" s="12"/>
      <c r="BK558" s="12"/>
    </row>
    <row r="559" spans="33:63" x14ac:dyDescent="0.15">
      <c r="AG559" s="12"/>
      <c r="AH559" s="12"/>
      <c r="AI559" s="12"/>
      <c r="AJ559" s="12"/>
      <c r="AK559" s="12"/>
      <c r="AL559" s="12"/>
      <c r="AM559" s="12"/>
      <c r="AN559" s="12"/>
      <c r="AO559" s="12"/>
      <c r="AP559" s="12"/>
      <c r="AQ559" s="12"/>
      <c r="AR559" s="12"/>
      <c r="AS559" s="12"/>
      <c r="AT559" s="12"/>
      <c r="AU559" s="12"/>
      <c r="AV559" s="12"/>
      <c r="AW559" s="12"/>
      <c r="AX559" s="12"/>
      <c r="AY559" s="12"/>
      <c r="AZ559" s="12"/>
      <c r="BA559" s="12"/>
      <c r="BB559" s="12"/>
      <c r="BC559" s="12"/>
      <c r="BE559" s="12"/>
      <c r="BF559" s="12"/>
      <c r="BG559" s="12"/>
      <c r="BH559" s="12"/>
      <c r="BI559" s="12"/>
      <c r="BJ559" s="12"/>
      <c r="BK559" s="12"/>
    </row>
    <row r="560" spans="33:63" x14ac:dyDescent="0.15">
      <c r="AG560" s="12"/>
      <c r="AH560" s="12"/>
      <c r="AI560" s="12"/>
      <c r="AJ560" s="12"/>
      <c r="AK560" s="12"/>
      <c r="AL560" s="12"/>
      <c r="AM560" s="12"/>
      <c r="AN560" s="12"/>
      <c r="AO560" s="12"/>
      <c r="AP560" s="12"/>
      <c r="AQ560" s="12"/>
      <c r="AR560" s="12"/>
      <c r="AS560" s="12"/>
      <c r="AT560" s="12"/>
      <c r="AU560" s="12"/>
      <c r="AV560" s="12"/>
      <c r="AW560" s="12"/>
      <c r="AX560" s="12"/>
      <c r="AY560" s="12"/>
      <c r="AZ560" s="12"/>
      <c r="BA560" s="12"/>
      <c r="BB560" s="12"/>
      <c r="BC560" s="12"/>
      <c r="BE560" s="12"/>
      <c r="BF560" s="12"/>
      <c r="BG560" s="12"/>
      <c r="BH560" s="12"/>
      <c r="BI560" s="12"/>
      <c r="BJ560" s="12"/>
      <c r="BK560" s="12"/>
    </row>
    <row r="561" spans="33:63" x14ac:dyDescent="0.15">
      <c r="AG561" s="12"/>
      <c r="AH561" s="12"/>
      <c r="AI561" s="12"/>
      <c r="AJ561" s="12"/>
      <c r="AK561" s="12"/>
      <c r="AL561" s="12"/>
      <c r="AM561" s="12"/>
      <c r="AN561" s="12"/>
      <c r="AO561" s="12"/>
      <c r="AP561" s="12"/>
      <c r="AQ561" s="12"/>
      <c r="AR561" s="12"/>
      <c r="AS561" s="12"/>
      <c r="AT561" s="12"/>
      <c r="AU561" s="12"/>
      <c r="AV561" s="12"/>
      <c r="AW561" s="12"/>
      <c r="AX561" s="12"/>
      <c r="AY561" s="12"/>
      <c r="AZ561" s="12"/>
      <c r="BA561" s="12"/>
      <c r="BB561" s="12"/>
      <c r="BC561" s="12"/>
      <c r="BE561" s="12"/>
      <c r="BF561" s="12"/>
      <c r="BG561" s="12"/>
      <c r="BH561" s="12"/>
      <c r="BI561" s="12"/>
      <c r="BJ561" s="12"/>
      <c r="BK561" s="12"/>
    </row>
    <row r="562" spans="33:63" x14ac:dyDescent="0.15">
      <c r="AG562" s="12"/>
      <c r="AH562" s="12"/>
      <c r="AI562" s="12"/>
      <c r="AJ562" s="12"/>
      <c r="AK562" s="12"/>
      <c r="AL562" s="12"/>
      <c r="AM562" s="12"/>
      <c r="AN562" s="12"/>
      <c r="AO562" s="12"/>
      <c r="AP562" s="12"/>
      <c r="AQ562" s="12"/>
      <c r="AR562" s="12"/>
      <c r="AS562" s="12"/>
      <c r="AT562" s="12"/>
      <c r="AU562" s="12"/>
      <c r="AV562" s="12"/>
      <c r="AW562" s="12"/>
      <c r="AX562" s="12"/>
      <c r="AY562" s="12"/>
      <c r="AZ562" s="12"/>
      <c r="BA562" s="12"/>
      <c r="BB562" s="12"/>
      <c r="BC562" s="12"/>
      <c r="BE562" s="12"/>
      <c r="BF562" s="12"/>
      <c r="BG562" s="12"/>
      <c r="BH562" s="12"/>
      <c r="BI562" s="12"/>
      <c r="BJ562" s="12"/>
      <c r="BK562" s="12"/>
    </row>
    <row r="563" spans="33:63" x14ac:dyDescent="0.15">
      <c r="AG563" s="12"/>
      <c r="AH563" s="12"/>
      <c r="AI563" s="12"/>
      <c r="AJ563" s="12"/>
      <c r="AK563" s="12"/>
      <c r="AL563" s="12"/>
      <c r="AM563" s="12"/>
      <c r="AN563" s="12"/>
      <c r="AO563" s="12"/>
      <c r="AP563" s="12"/>
      <c r="AQ563" s="12"/>
      <c r="AR563" s="12"/>
      <c r="AS563" s="12"/>
      <c r="AT563" s="12"/>
      <c r="AU563" s="12"/>
      <c r="AV563" s="12"/>
      <c r="AW563" s="12"/>
      <c r="AX563" s="12"/>
      <c r="AY563" s="12"/>
      <c r="AZ563" s="12"/>
      <c r="BA563" s="12"/>
      <c r="BB563" s="12"/>
      <c r="BC563" s="12"/>
      <c r="BE563" s="12"/>
      <c r="BF563" s="12"/>
      <c r="BG563" s="12"/>
      <c r="BH563" s="12"/>
      <c r="BI563" s="12"/>
      <c r="BJ563" s="12"/>
      <c r="BK563" s="12"/>
    </row>
    <row r="564" spans="33:63" x14ac:dyDescent="0.15">
      <c r="AG564" s="12"/>
      <c r="AH564" s="12"/>
      <c r="AI564" s="12"/>
      <c r="AJ564" s="12"/>
      <c r="AK564" s="12"/>
      <c r="AL564" s="12"/>
      <c r="AM564" s="12"/>
      <c r="AN564" s="12"/>
      <c r="AO564" s="12"/>
      <c r="AP564" s="12"/>
      <c r="AQ564" s="12"/>
      <c r="AR564" s="12"/>
      <c r="AS564" s="12"/>
      <c r="AT564" s="12"/>
      <c r="AU564" s="12"/>
      <c r="AV564" s="12"/>
      <c r="AW564" s="12"/>
      <c r="AX564" s="12"/>
      <c r="AY564" s="12"/>
      <c r="AZ564" s="12"/>
      <c r="BA564" s="12"/>
      <c r="BB564" s="12"/>
      <c r="BC564" s="12"/>
      <c r="BE564" s="12"/>
      <c r="BF564" s="12"/>
      <c r="BG564" s="12"/>
      <c r="BH564" s="12"/>
      <c r="BI564" s="12"/>
      <c r="BJ564" s="12"/>
      <c r="BK564" s="12"/>
    </row>
    <row r="565" spans="33:63" x14ac:dyDescent="0.15">
      <c r="AG565" s="12"/>
      <c r="AH565" s="12"/>
      <c r="AI565" s="12"/>
      <c r="AJ565" s="12"/>
      <c r="AK565" s="12"/>
      <c r="AL565" s="12"/>
      <c r="AM565" s="12"/>
      <c r="AN565" s="12"/>
      <c r="AO565" s="12"/>
      <c r="AP565" s="12"/>
      <c r="AQ565" s="12"/>
      <c r="AR565" s="12"/>
      <c r="AS565" s="12"/>
      <c r="AT565" s="12"/>
      <c r="AU565" s="12"/>
      <c r="AV565" s="12"/>
      <c r="AW565" s="12"/>
      <c r="AX565" s="12"/>
      <c r="AY565" s="12"/>
      <c r="AZ565" s="12"/>
      <c r="BA565" s="12"/>
      <c r="BB565" s="12"/>
      <c r="BC565" s="12"/>
      <c r="BE565" s="12"/>
      <c r="BF565" s="12"/>
      <c r="BG565" s="12"/>
      <c r="BH565" s="12"/>
      <c r="BI565" s="12"/>
      <c r="BJ565" s="12"/>
      <c r="BK565" s="12"/>
    </row>
    <row r="566" spans="33:63" x14ac:dyDescent="0.15">
      <c r="AG566" s="12"/>
      <c r="AH566" s="12"/>
      <c r="AI566" s="12"/>
      <c r="AJ566" s="12"/>
      <c r="AK566" s="12"/>
      <c r="AL566" s="12"/>
      <c r="AM566" s="12"/>
      <c r="AN566" s="12"/>
      <c r="AO566" s="12"/>
      <c r="AP566" s="12"/>
      <c r="AQ566" s="12"/>
      <c r="AR566" s="12"/>
      <c r="AS566" s="12"/>
      <c r="AT566" s="12"/>
      <c r="AU566" s="12"/>
      <c r="AV566" s="12"/>
      <c r="AW566" s="12"/>
      <c r="AX566" s="12"/>
      <c r="AY566" s="12"/>
      <c r="AZ566" s="12"/>
      <c r="BA566" s="12"/>
      <c r="BB566" s="12"/>
      <c r="BC566" s="12"/>
      <c r="BE566" s="12"/>
      <c r="BF566" s="12"/>
      <c r="BG566" s="12"/>
      <c r="BH566" s="12"/>
      <c r="BI566" s="12"/>
      <c r="BJ566" s="12"/>
      <c r="BK566" s="12"/>
    </row>
    <row r="567" spans="33:63" x14ac:dyDescent="0.15">
      <c r="AG567" s="12"/>
      <c r="AH567" s="12"/>
      <c r="AI567" s="12"/>
      <c r="AJ567" s="12"/>
      <c r="AK567" s="12"/>
      <c r="AL567" s="12"/>
      <c r="AM567" s="12"/>
      <c r="AN567" s="12"/>
      <c r="AO567" s="12"/>
      <c r="AP567" s="12"/>
      <c r="AQ567" s="12"/>
      <c r="AR567" s="12"/>
      <c r="AS567" s="12"/>
      <c r="AT567" s="12"/>
      <c r="AU567" s="12"/>
      <c r="AV567" s="12"/>
      <c r="AW567" s="12"/>
      <c r="AX567" s="12"/>
      <c r="AY567" s="12"/>
      <c r="AZ567" s="12"/>
      <c r="BA567" s="12"/>
      <c r="BB567" s="12"/>
      <c r="BC567" s="12"/>
      <c r="BE567" s="12"/>
      <c r="BF567" s="12"/>
      <c r="BG567" s="12"/>
      <c r="BH567" s="12"/>
      <c r="BI567" s="12"/>
      <c r="BJ567" s="12"/>
      <c r="BK567" s="12"/>
    </row>
    <row r="568" spans="33:63" x14ac:dyDescent="0.15">
      <c r="AG568" s="12"/>
      <c r="AH568" s="12"/>
      <c r="AI568" s="12"/>
      <c r="AJ568" s="12"/>
      <c r="AK568" s="12"/>
      <c r="AL568" s="12"/>
      <c r="AM568" s="12"/>
      <c r="AN568" s="12"/>
      <c r="AO568" s="12"/>
      <c r="AP568" s="12"/>
      <c r="AQ568" s="12"/>
      <c r="AR568" s="12"/>
      <c r="AS568" s="12"/>
      <c r="AT568" s="12"/>
      <c r="AU568" s="12"/>
      <c r="AV568" s="12"/>
      <c r="AW568" s="12"/>
      <c r="AX568" s="12"/>
      <c r="AY568" s="12"/>
      <c r="AZ568" s="12"/>
      <c r="BA568" s="12"/>
      <c r="BB568" s="12"/>
      <c r="BC568" s="12"/>
      <c r="BE568" s="12"/>
      <c r="BF568" s="12"/>
      <c r="BG568" s="12"/>
      <c r="BH568" s="12"/>
      <c r="BI568" s="12"/>
      <c r="BJ568" s="12"/>
      <c r="BK568" s="12"/>
    </row>
    <row r="569" spans="33:63" x14ac:dyDescent="0.15">
      <c r="AG569" s="12"/>
      <c r="AH569" s="12"/>
      <c r="AI569" s="12"/>
      <c r="AJ569" s="12"/>
      <c r="AK569" s="12"/>
      <c r="AL569" s="12"/>
      <c r="AM569" s="12"/>
      <c r="AN569" s="12"/>
      <c r="AO569" s="12"/>
      <c r="AP569" s="12"/>
      <c r="AQ569" s="12"/>
      <c r="AR569" s="12"/>
      <c r="AS569" s="12"/>
      <c r="AT569" s="12"/>
      <c r="AU569" s="12"/>
      <c r="AV569" s="12"/>
      <c r="AW569" s="12"/>
      <c r="AX569" s="12"/>
      <c r="AY569" s="12"/>
      <c r="AZ569" s="12"/>
      <c r="BA569" s="12"/>
      <c r="BB569" s="12"/>
      <c r="BC569" s="12"/>
      <c r="BE569" s="12"/>
      <c r="BF569" s="12"/>
      <c r="BG569" s="12"/>
      <c r="BH569" s="12"/>
      <c r="BI569" s="12"/>
      <c r="BJ569" s="12"/>
      <c r="BK569" s="12"/>
    </row>
    <row r="570" spans="33:63" x14ac:dyDescent="0.15">
      <c r="AG570" s="12"/>
      <c r="AH570" s="12"/>
      <c r="AI570" s="12"/>
      <c r="AJ570" s="12"/>
      <c r="AK570" s="12"/>
      <c r="AL570" s="12"/>
      <c r="AM570" s="12"/>
      <c r="AN570" s="12"/>
      <c r="AO570" s="12"/>
      <c r="AP570" s="12"/>
      <c r="AQ570" s="12"/>
      <c r="AR570" s="12"/>
      <c r="AS570" s="12"/>
      <c r="AT570" s="12"/>
      <c r="AU570" s="12"/>
      <c r="AV570" s="12"/>
      <c r="AW570" s="12"/>
      <c r="AX570" s="12"/>
      <c r="AY570" s="12"/>
      <c r="AZ570" s="12"/>
      <c r="BA570" s="12"/>
      <c r="BB570" s="12"/>
      <c r="BC570" s="12"/>
      <c r="BE570" s="12"/>
      <c r="BF570" s="12"/>
      <c r="BG570" s="12"/>
      <c r="BH570" s="12"/>
      <c r="BI570" s="12"/>
      <c r="BJ570" s="12"/>
      <c r="BK570" s="12"/>
    </row>
    <row r="571" spans="33:63" x14ac:dyDescent="0.15">
      <c r="AG571" s="12"/>
      <c r="AH571" s="12"/>
      <c r="AI571" s="12"/>
      <c r="AJ571" s="12"/>
      <c r="AK571" s="12"/>
      <c r="AL571" s="12"/>
      <c r="AM571" s="12"/>
      <c r="AN571" s="12"/>
      <c r="AO571" s="12"/>
      <c r="AP571" s="12"/>
      <c r="AQ571" s="12"/>
      <c r="AR571" s="12"/>
      <c r="AS571" s="12"/>
      <c r="AT571" s="12"/>
      <c r="AU571" s="12"/>
      <c r="AV571" s="12"/>
      <c r="AW571" s="12"/>
      <c r="AX571" s="12"/>
      <c r="AY571" s="12"/>
      <c r="AZ571" s="12"/>
      <c r="BA571" s="12"/>
      <c r="BB571" s="12"/>
      <c r="BC571" s="12"/>
      <c r="BE571" s="12"/>
      <c r="BF571" s="12"/>
      <c r="BG571" s="12"/>
      <c r="BH571" s="12"/>
      <c r="BI571" s="12"/>
      <c r="BJ571" s="12"/>
      <c r="BK571" s="12"/>
    </row>
    <row r="572" spans="33:63" x14ac:dyDescent="0.15">
      <c r="AG572" s="12"/>
      <c r="AH572" s="12"/>
      <c r="AI572" s="12"/>
      <c r="AJ572" s="12"/>
      <c r="AK572" s="12"/>
      <c r="AL572" s="12"/>
      <c r="AM572" s="12"/>
      <c r="AN572" s="12"/>
      <c r="AO572" s="12"/>
      <c r="AP572" s="12"/>
      <c r="AQ572" s="12"/>
      <c r="AR572" s="12"/>
      <c r="AS572" s="12"/>
      <c r="AT572" s="12"/>
      <c r="AU572" s="12"/>
      <c r="AV572" s="12"/>
      <c r="AW572" s="12"/>
      <c r="AX572" s="12"/>
      <c r="AY572" s="12"/>
      <c r="AZ572" s="12"/>
      <c r="BA572" s="12"/>
      <c r="BB572" s="12"/>
      <c r="BC572" s="12"/>
      <c r="BE572" s="12"/>
      <c r="BF572" s="12"/>
      <c r="BG572" s="12"/>
      <c r="BH572" s="12"/>
      <c r="BI572" s="12"/>
      <c r="BJ572" s="12"/>
      <c r="BK572" s="12"/>
    </row>
    <row r="573" spans="33:63" x14ac:dyDescent="0.15">
      <c r="AG573" s="12"/>
      <c r="AH573" s="12"/>
      <c r="AI573" s="12"/>
      <c r="AJ573" s="12"/>
      <c r="AK573" s="12"/>
      <c r="AL573" s="12"/>
      <c r="AM573" s="12"/>
      <c r="AN573" s="12"/>
      <c r="AO573" s="12"/>
      <c r="AP573" s="12"/>
      <c r="AQ573" s="12"/>
      <c r="AR573" s="12"/>
      <c r="AS573" s="12"/>
      <c r="AT573" s="12"/>
      <c r="AU573" s="12"/>
      <c r="AV573" s="12"/>
      <c r="AW573" s="12"/>
      <c r="AX573" s="12"/>
      <c r="AY573" s="12"/>
      <c r="AZ573" s="12"/>
      <c r="BA573" s="12"/>
      <c r="BB573" s="12"/>
      <c r="BC573" s="12"/>
      <c r="BE573" s="12"/>
      <c r="BF573" s="12"/>
      <c r="BG573" s="12"/>
      <c r="BH573" s="12"/>
      <c r="BI573" s="12"/>
      <c r="BJ573" s="12"/>
      <c r="BK573" s="12"/>
    </row>
    <row r="574" spans="33:63" x14ac:dyDescent="0.15">
      <c r="AG574" s="12"/>
      <c r="AH574" s="12"/>
      <c r="AI574" s="12"/>
      <c r="AJ574" s="12"/>
      <c r="AK574" s="12"/>
      <c r="AL574" s="12"/>
      <c r="AM574" s="12"/>
      <c r="AN574" s="12"/>
      <c r="AO574" s="12"/>
      <c r="AP574" s="12"/>
      <c r="AQ574" s="12"/>
      <c r="AR574" s="12"/>
      <c r="AS574" s="12"/>
      <c r="AT574" s="12"/>
      <c r="AU574" s="12"/>
      <c r="AV574" s="12"/>
      <c r="AW574" s="12"/>
      <c r="AX574" s="12"/>
      <c r="AY574" s="12"/>
      <c r="AZ574" s="12"/>
      <c r="BA574" s="12"/>
      <c r="BB574" s="12"/>
      <c r="BC574" s="12"/>
      <c r="BE574" s="12"/>
      <c r="BF574" s="12"/>
      <c r="BG574" s="12"/>
      <c r="BH574" s="12"/>
      <c r="BI574" s="12"/>
      <c r="BJ574" s="12"/>
      <c r="BK574" s="12"/>
    </row>
    <row r="575" spans="33:63" x14ac:dyDescent="0.15">
      <c r="AG575" s="12"/>
      <c r="AH575" s="12"/>
      <c r="AI575" s="12"/>
      <c r="AJ575" s="12"/>
      <c r="AK575" s="12"/>
      <c r="AL575" s="12"/>
      <c r="AM575" s="12"/>
      <c r="AN575" s="12"/>
      <c r="AO575" s="12"/>
      <c r="AP575" s="12"/>
      <c r="AQ575" s="12"/>
      <c r="AR575" s="12"/>
      <c r="AS575" s="12"/>
      <c r="AT575" s="12"/>
      <c r="AU575" s="12"/>
      <c r="AV575" s="12"/>
      <c r="AW575" s="12"/>
      <c r="AX575" s="12"/>
      <c r="AY575" s="12"/>
      <c r="AZ575" s="12"/>
      <c r="BA575" s="12"/>
      <c r="BB575" s="12"/>
      <c r="BC575" s="12"/>
      <c r="BE575" s="12"/>
      <c r="BF575" s="12"/>
      <c r="BG575" s="12"/>
      <c r="BH575" s="12"/>
      <c r="BI575" s="12"/>
      <c r="BJ575" s="12"/>
      <c r="BK575" s="12"/>
    </row>
    <row r="576" spans="33:63" x14ac:dyDescent="0.15">
      <c r="AG576" s="12"/>
      <c r="AH576" s="12"/>
      <c r="AI576" s="12"/>
      <c r="AJ576" s="12"/>
      <c r="AK576" s="12"/>
      <c r="AL576" s="12"/>
      <c r="AM576" s="12"/>
      <c r="AN576" s="12"/>
      <c r="AO576" s="12"/>
      <c r="AP576" s="12"/>
      <c r="AQ576" s="12"/>
      <c r="AR576" s="12"/>
      <c r="AS576" s="12"/>
      <c r="AT576" s="12"/>
      <c r="AU576" s="12"/>
      <c r="AV576" s="12"/>
      <c r="AW576" s="12"/>
      <c r="AX576" s="12"/>
      <c r="AY576" s="12"/>
      <c r="AZ576" s="12"/>
      <c r="BA576" s="12"/>
      <c r="BB576" s="12"/>
      <c r="BC576" s="12"/>
      <c r="BE576" s="12"/>
      <c r="BF576" s="12"/>
      <c r="BG576" s="12"/>
      <c r="BH576" s="12"/>
      <c r="BI576" s="12"/>
      <c r="BJ576" s="12"/>
      <c r="BK576" s="12"/>
    </row>
    <row r="577" spans="33:63" x14ac:dyDescent="0.15">
      <c r="AG577" s="12"/>
      <c r="AH577" s="12"/>
      <c r="AI577" s="12"/>
      <c r="AJ577" s="12"/>
      <c r="AK577" s="12"/>
      <c r="AL577" s="12"/>
      <c r="AM577" s="12"/>
      <c r="AN577" s="12"/>
      <c r="AO577" s="12"/>
      <c r="AP577" s="12"/>
      <c r="AQ577" s="12"/>
      <c r="AR577" s="12"/>
      <c r="AS577" s="12"/>
      <c r="AT577" s="12"/>
      <c r="AU577" s="12"/>
      <c r="AV577" s="12"/>
      <c r="AW577" s="12"/>
      <c r="AX577" s="12"/>
      <c r="AY577" s="12"/>
      <c r="AZ577" s="12"/>
      <c r="BA577" s="12"/>
      <c r="BB577" s="12"/>
      <c r="BC577" s="12"/>
      <c r="BE577" s="12"/>
      <c r="BF577" s="12"/>
      <c r="BG577" s="12"/>
      <c r="BH577" s="12"/>
      <c r="BI577" s="12"/>
      <c r="BJ577" s="12"/>
      <c r="BK577" s="12"/>
    </row>
    <row r="578" spans="33:63" x14ac:dyDescent="0.15">
      <c r="AG578" s="12"/>
      <c r="AH578" s="12"/>
      <c r="AI578" s="12"/>
      <c r="AJ578" s="12"/>
      <c r="AK578" s="12"/>
      <c r="AL578" s="12"/>
      <c r="AM578" s="12"/>
      <c r="AN578" s="12"/>
      <c r="AO578" s="12"/>
      <c r="AP578" s="12"/>
      <c r="AQ578" s="12"/>
      <c r="AR578" s="12"/>
      <c r="AS578" s="12"/>
      <c r="AT578" s="12"/>
      <c r="AU578" s="12"/>
      <c r="AV578" s="12"/>
      <c r="AW578" s="12"/>
      <c r="AX578" s="12"/>
      <c r="AY578" s="12"/>
      <c r="AZ578" s="12"/>
      <c r="BA578" s="12"/>
      <c r="BB578" s="12"/>
      <c r="BC578" s="12"/>
      <c r="BE578" s="12"/>
      <c r="BF578" s="12"/>
      <c r="BG578" s="12"/>
      <c r="BH578" s="12"/>
      <c r="BI578" s="12"/>
      <c r="BJ578" s="12"/>
      <c r="BK578" s="12"/>
    </row>
    <row r="579" spans="33:63" x14ac:dyDescent="0.15">
      <c r="AG579" s="12"/>
      <c r="AH579" s="12"/>
      <c r="AI579" s="12"/>
      <c r="AJ579" s="12"/>
      <c r="AK579" s="12"/>
      <c r="AL579" s="12"/>
      <c r="AM579" s="12"/>
      <c r="AN579" s="12"/>
      <c r="AO579" s="12"/>
      <c r="AP579" s="12"/>
      <c r="AQ579" s="12"/>
      <c r="AR579" s="12"/>
      <c r="AS579" s="12"/>
      <c r="AT579" s="12"/>
      <c r="AU579" s="12"/>
      <c r="AV579" s="12"/>
      <c r="AW579" s="12"/>
      <c r="AX579" s="12"/>
      <c r="AY579" s="12"/>
      <c r="AZ579" s="12"/>
      <c r="BA579" s="12"/>
      <c r="BB579" s="12"/>
      <c r="BC579" s="12"/>
      <c r="BE579" s="12"/>
      <c r="BF579" s="12"/>
      <c r="BG579" s="12"/>
      <c r="BH579" s="12"/>
      <c r="BI579" s="12"/>
      <c r="BJ579" s="12"/>
      <c r="BK579" s="12"/>
    </row>
    <row r="580" spans="33:63" x14ac:dyDescent="0.15">
      <c r="AG580" s="12"/>
      <c r="AH580" s="12"/>
      <c r="AI580" s="12"/>
      <c r="AJ580" s="12"/>
      <c r="AK580" s="12"/>
      <c r="AL580" s="12"/>
      <c r="AM580" s="12"/>
      <c r="AN580" s="12"/>
      <c r="AO580" s="12"/>
      <c r="AP580" s="12"/>
      <c r="AQ580" s="12"/>
      <c r="AR580" s="12"/>
      <c r="AS580" s="12"/>
      <c r="AT580" s="12"/>
      <c r="AU580" s="12"/>
      <c r="AV580" s="12"/>
      <c r="AW580" s="12"/>
      <c r="AX580" s="12"/>
      <c r="AY580" s="12"/>
      <c r="AZ580" s="12"/>
      <c r="BA580" s="12"/>
      <c r="BB580" s="12"/>
      <c r="BC580" s="12"/>
      <c r="BE580" s="12"/>
      <c r="BF580" s="12"/>
      <c r="BG580" s="12"/>
      <c r="BH580" s="12"/>
      <c r="BI580" s="12"/>
      <c r="BJ580" s="12"/>
      <c r="BK580" s="12"/>
    </row>
    <row r="581" spans="33:63" x14ac:dyDescent="0.15">
      <c r="AG581" s="12"/>
      <c r="AH581" s="12"/>
      <c r="AI581" s="12"/>
      <c r="AJ581" s="12"/>
      <c r="AK581" s="12"/>
      <c r="AL581" s="12"/>
      <c r="AM581" s="12"/>
      <c r="AN581" s="12"/>
      <c r="AO581" s="12"/>
      <c r="AP581" s="12"/>
      <c r="AQ581" s="12"/>
      <c r="AR581" s="12"/>
      <c r="AS581" s="12"/>
      <c r="AT581" s="12"/>
      <c r="AU581" s="12"/>
      <c r="AV581" s="12"/>
      <c r="AW581" s="12"/>
      <c r="AX581" s="12"/>
      <c r="AY581" s="12"/>
      <c r="AZ581" s="12"/>
      <c r="BA581" s="12"/>
      <c r="BB581" s="12"/>
      <c r="BC581" s="12"/>
      <c r="BE581" s="12"/>
      <c r="BF581" s="12"/>
      <c r="BG581" s="12"/>
      <c r="BH581" s="12"/>
      <c r="BI581" s="12"/>
      <c r="BJ581" s="12"/>
      <c r="BK581" s="12"/>
    </row>
    <row r="582" spans="33:63" x14ac:dyDescent="0.15">
      <c r="AG582" s="12"/>
      <c r="AH582" s="12"/>
      <c r="AI582" s="12"/>
      <c r="AJ582" s="12"/>
      <c r="AK582" s="12"/>
      <c r="AL582" s="12"/>
      <c r="AM582" s="12"/>
      <c r="AN582" s="12"/>
      <c r="AO582" s="12"/>
      <c r="AP582" s="12"/>
      <c r="AQ582" s="12"/>
      <c r="AR582" s="12"/>
      <c r="AS582" s="12"/>
      <c r="AT582" s="12"/>
      <c r="AU582" s="12"/>
      <c r="AV582" s="12"/>
      <c r="AW582" s="12"/>
      <c r="AX582" s="12"/>
      <c r="AY582" s="12"/>
      <c r="AZ582" s="12"/>
      <c r="BA582" s="12"/>
      <c r="BB582" s="12"/>
      <c r="BC582" s="12"/>
      <c r="BE582" s="12"/>
      <c r="BF582" s="12"/>
      <c r="BG582" s="12"/>
      <c r="BH582" s="12"/>
      <c r="BI582" s="12"/>
      <c r="BJ582" s="12"/>
      <c r="BK582" s="12"/>
    </row>
    <row r="583" spans="33:63" x14ac:dyDescent="0.15">
      <c r="AG583" s="12"/>
      <c r="AH583" s="12"/>
      <c r="AI583" s="12"/>
      <c r="AJ583" s="12"/>
      <c r="AK583" s="12"/>
      <c r="AL583" s="12"/>
      <c r="AM583" s="12"/>
      <c r="AN583" s="12"/>
      <c r="AO583" s="12"/>
      <c r="AP583" s="12"/>
      <c r="AQ583" s="12"/>
      <c r="AR583" s="12"/>
      <c r="AS583" s="12"/>
      <c r="AT583" s="12"/>
      <c r="AU583" s="12"/>
      <c r="AV583" s="12"/>
      <c r="AW583" s="12"/>
      <c r="AX583" s="12"/>
      <c r="AY583" s="12"/>
      <c r="AZ583" s="12"/>
      <c r="BA583" s="12"/>
      <c r="BB583" s="12"/>
      <c r="BC583" s="12"/>
      <c r="BE583" s="12"/>
      <c r="BF583" s="12"/>
      <c r="BG583" s="12"/>
      <c r="BH583" s="12"/>
      <c r="BI583" s="12"/>
      <c r="BJ583" s="12"/>
      <c r="BK583" s="12"/>
    </row>
    <row r="584" spans="33:63" x14ac:dyDescent="0.15">
      <c r="AG584" s="12"/>
      <c r="AH584" s="12"/>
      <c r="AI584" s="12"/>
      <c r="AJ584" s="12"/>
      <c r="AK584" s="12"/>
      <c r="AL584" s="12"/>
      <c r="AM584" s="12"/>
      <c r="AN584" s="12"/>
      <c r="AO584" s="12"/>
      <c r="AP584" s="12"/>
      <c r="AQ584" s="12"/>
      <c r="AR584" s="12"/>
      <c r="AS584" s="12"/>
      <c r="AT584" s="12"/>
      <c r="AU584" s="12"/>
      <c r="AV584" s="12"/>
      <c r="AW584" s="12"/>
      <c r="AX584" s="12"/>
      <c r="AY584" s="12"/>
      <c r="AZ584" s="12"/>
      <c r="BA584" s="12"/>
      <c r="BB584" s="12"/>
      <c r="BC584" s="12"/>
      <c r="BE584" s="12"/>
      <c r="BF584" s="12"/>
      <c r="BG584" s="12"/>
      <c r="BH584" s="12"/>
      <c r="BI584" s="12"/>
      <c r="BJ584" s="12"/>
      <c r="BK584" s="12"/>
    </row>
    <row r="585" spans="33:63" x14ac:dyDescent="0.15">
      <c r="AG585" s="12"/>
      <c r="AH585" s="12"/>
      <c r="AI585" s="12"/>
      <c r="AJ585" s="12"/>
      <c r="AK585" s="12"/>
      <c r="AL585" s="12"/>
      <c r="AM585" s="12"/>
      <c r="AN585" s="12"/>
      <c r="AO585" s="12"/>
      <c r="AP585" s="12"/>
      <c r="AQ585" s="12"/>
      <c r="AR585" s="12"/>
      <c r="AS585" s="12"/>
      <c r="AT585" s="12"/>
      <c r="AU585" s="12"/>
      <c r="AV585" s="12"/>
      <c r="AW585" s="12"/>
      <c r="AX585" s="12"/>
      <c r="AY585" s="12"/>
      <c r="AZ585" s="12"/>
      <c r="BA585" s="12"/>
      <c r="BB585" s="12"/>
      <c r="BC585" s="12"/>
      <c r="BE585" s="12"/>
      <c r="BF585" s="12"/>
      <c r="BG585" s="12"/>
      <c r="BH585" s="12"/>
      <c r="BI585" s="12"/>
      <c r="BJ585" s="12"/>
      <c r="BK585" s="12"/>
    </row>
    <row r="586" spans="33:63" x14ac:dyDescent="0.15">
      <c r="AG586" s="12"/>
      <c r="AH586" s="12"/>
      <c r="AI586" s="12"/>
      <c r="AJ586" s="12"/>
      <c r="AK586" s="12"/>
      <c r="AL586" s="12"/>
      <c r="AM586" s="12"/>
      <c r="AN586" s="12"/>
      <c r="AO586" s="12"/>
      <c r="AP586" s="12"/>
      <c r="AQ586" s="12"/>
      <c r="AR586" s="12"/>
      <c r="AS586" s="12"/>
      <c r="AT586" s="12"/>
      <c r="AU586" s="12"/>
      <c r="AV586" s="12"/>
      <c r="AW586" s="12"/>
      <c r="AX586" s="12"/>
      <c r="AY586" s="12"/>
      <c r="AZ586" s="12"/>
      <c r="BA586" s="12"/>
      <c r="BB586" s="12"/>
      <c r="BC586" s="12"/>
      <c r="BE586" s="12"/>
      <c r="BF586" s="12"/>
      <c r="BG586" s="12"/>
      <c r="BH586" s="12"/>
      <c r="BI586" s="12"/>
      <c r="BJ586" s="12"/>
      <c r="BK586" s="12"/>
    </row>
    <row r="587" spans="33:63" x14ac:dyDescent="0.15">
      <c r="AG587" s="12"/>
      <c r="AH587" s="12"/>
      <c r="AI587" s="12"/>
      <c r="AJ587" s="12"/>
      <c r="AK587" s="12"/>
      <c r="AL587" s="12"/>
      <c r="AM587" s="12"/>
      <c r="AN587" s="12"/>
      <c r="AO587" s="12"/>
      <c r="AP587" s="12"/>
      <c r="AQ587" s="12"/>
      <c r="AR587" s="12"/>
      <c r="AS587" s="12"/>
      <c r="AT587" s="12"/>
      <c r="AU587" s="12"/>
      <c r="AV587" s="12"/>
      <c r="AW587" s="12"/>
      <c r="AX587" s="12"/>
      <c r="AY587" s="12"/>
      <c r="AZ587" s="12"/>
      <c r="BA587" s="12"/>
      <c r="BB587" s="12"/>
      <c r="BC587" s="12"/>
      <c r="BE587" s="12"/>
      <c r="BF587" s="12"/>
      <c r="BG587" s="12"/>
      <c r="BH587" s="12"/>
      <c r="BI587" s="12"/>
      <c r="BJ587" s="12"/>
      <c r="BK587" s="12"/>
    </row>
    <row r="588" spans="33:63" x14ac:dyDescent="0.15">
      <c r="AG588" s="12"/>
      <c r="AH588" s="12"/>
      <c r="AI588" s="12"/>
      <c r="AJ588" s="12"/>
      <c r="AK588" s="12"/>
      <c r="AL588" s="12"/>
      <c r="AM588" s="12"/>
      <c r="AN588" s="12"/>
      <c r="AO588" s="12"/>
      <c r="AP588" s="12"/>
      <c r="AQ588" s="12"/>
      <c r="AR588" s="12"/>
      <c r="AS588" s="12"/>
      <c r="AT588" s="12"/>
      <c r="AU588" s="12"/>
      <c r="AV588" s="12"/>
      <c r="AW588" s="12"/>
      <c r="AX588" s="12"/>
      <c r="AY588" s="12"/>
      <c r="AZ588" s="12"/>
      <c r="BA588" s="12"/>
      <c r="BB588" s="12"/>
      <c r="BC588" s="12"/>
      <c r="BE588" s="12"/>
      <c r="BF588" s="12"/>
      <c r="BG588" s="12"/>
      <c r="BH588" s="12"/>
      <c r="BI588" s="12"/>
      <c r="BJ588" s="12"/>
      <c r="BK588" s="12"/>
    </row>
    <row r="589" spans="33:63" x14ac:dyDescent="0.15">
      <c r="AG589" s="12"/>
      <c r="AH589" s="12"/>
      <c r="AI589" s="12"/>
      <c r="AJ589" s="12"/>
      <c r="AK589" s="12"/>
      <c r="AL589" s="12"/>
      <c r="AM589" s="12"/>
      <c r="AN589" s="12"/>
      <c r="AO589" s="12"/>
      <c r="AP589" s="12"/>
      <c r="AQ589" s="12"/>
      <c r="AR589" s="12"/>
      <c r="AS589" s="12"/>
      <c r="AT589" s="12"/>
      <c r="AU589" s="12"/>
      <c r="AV589" s="12"/>
      <c r="AW589" s="12"/>
      <c r="AX589" s="12"/>
      <c r="AY589" s="12"/>
      <c r="AZ589" s="12"/>
      <c r="BA589" s="12"/>
      <c r="BB589" s="12"/>
      <c r="BC589" s="12"/>
      <c r="BE589" s="12"/>
      <c r="BF589" s="12"/>
      <c r="BG589" s="12"/>
      <c r="BH589" s="12"/>
      <c r="BI589" s="12"/>
      <c r="BJ589" s="12"/>
      <c r="BK589" s="12"/>
    </row>
    <row r="590" spans="33:63" x14ac:dyDescent="0.15">
      <c r="AG590" s="12"/>
      <c r="AH590" s="12"/>
      <c r="AI590" s="12"/>
      <c r="AJ590" s="12"/>
      <c r="AK590" s="12"/>
      <c r="AL590" s="12"/>
      <c r="AM590" s="12"/>
      <c r="AN590" s="12"/>
      <c r="AO590" s="12"/>
      <c r="AP590" s="12"/>
      <c r="AQ590" s="12"/>
      <c r="AR590" s="12"/>
      <c r="AS590" s="12"/>
      <c r="AT590" s="12"/>
      <c r="AU590" s="12"/>
      <c r="AV590" s="12"/>
      <c r="AW590" s="12"/>
      <c r="AX590" s="12"/>
      <c r="AY590" s="12"/>
      <c r="AZ590" s="12"/>
      <c r="BA590" s="12"/>
      <c r="BB590" s="12"/>
      <c r="BC590" s="12"/>
      <c r="BE590" s="12"/>
      <c r="BF590" s="12"/>
      <c r="BG590" s="12"/>
      <c r="BH590" s="12"/>
      <c r="BI590" s="12"/>
      <c r="BJ590" s="12"/>
      <c r="BK590" s="12"/>
    </row>
    <row r="591" spans="33:63" x14ac:dyDescent="0.15">
      <c r="AG591" s="12"/>
      <c r="AH591" s="12"/>
      <c r="AI591" s="12"/>
      <c r="AJ591" s="12"/>
      <c r="AK591" s="12"/>
      <c r="AL591" s="12"/>
      <c r="AM591" s="12"/>
      <c r="AN591" s="12"/>
      <c r="AO591" s="12"/>
      <c r="AP591" s="12"/>
      <c r="AQ591" s="12"/>
      <c r="AR591" s="12"/>
      <c r="AS591" s="12"/>
      <c r="AT591" s="12"/>
      <c r="AU591" s="12"/>
      <c r="AV591" s="12"/>
      <c r="AW591" s="12"/>
      <c r="AX591" s="12"/>
      <c r="AY591" s="12"/>
      <c r="AZ591" s="12"/>
      <c r="BA591" s="12"/>
      <c r="BB591" s="12"/>
      <c r="BC591" s="12"/>
      <c r="BE591" s="12"/>
      <c r="BF591" s="12"/>
      <c r="BG591" s="12"/>
      <c r="BH591" s="12"/>
      <c r="BI591" s="12"/>
      <c r="BJ591" s="12"/>
      <c r="BK591" s="12"/>
    </row>
    <row r="592" spans="33:63" x14ac:dyDescent="0.15">
      <c r="AG592" s="12"/>
      <c r="AH592" s="12"/>
      <c r="AI592" s="12"/>
      <c r="AJ592" s="12"/>
      <c r="AK592" s="12"/>
      <c r="AL592" s="12"/>
      <c r="AM592" s="12"/>
      <c r="AN592" s="12"/>
      <c r="AO592" s="12"/>
      <c r="AP592" s="12"/>
      <c r="AQ592" s="12"/>
      <c r="AR592" s="12"/>
      <c r="AS592" s="12"/>
      <c r="AT592" s="12"/>
      <c r="AU592" s="12"/>
      <c r="AV592" s="12"/>
      <c r="AW592" s="12"/>
      <c r="AX592" s="12"/>
      <c r="AY592" s="12"/>
      <c r="AZ592" s="12"/>
      <c r="BA592" s="12"/>
      <c r="BB592" s="12"/>
      <c r="BC592" s="12"/>
      <c r="BE592" s="12"/>
      <c r="BF592" s="12"/>
      <c r="BG592" s="12"/>
      <c r="BH592" s="12"/>
      <c r="BI592" s="12"/>
      <c r="BJ592" s="12"/>
      <c r="BK592" s="12"/>
    </row>
    <row r="593" spans="33:63" x14ac:dyDescent="0.15">
      <c r="AG593" s="12"/>
      <c r="AH593" s="12"/>
      <c r="AI593" s="12"/>
      <c r="AJ593" s="12"/>
      <c r="AK593" s="12"/>
      <c r="AL593" s="12"/>
      <c r="AM593" s="12"/>
      <c r="AN593" s="12"/>
      <c r="AO593" s="12"/>
      <c r="AP593" s="12"/>
      <c r="AQ593" s="12"/>
      <c r="AR593" s="12"/>
      <c r="AS593" s="12"/>
      <c r="AT593" s="12"/>
      <c r="AU593" s="12"/>
      <c r="AV593" s="12"/>
      <c r="AW593" s="12"/>
      <c r="AX593" s="12"/>
      <c r="AY593" s="12"/>
      <c r="AZ593" s="12"/>
      <c r="BA593" s="12"/>
      <c r="BB593" s="12"/>
      <c r="BC593" s="12"/>
      <c r="BE593" s="12"/>
      <c r="BF593" s="12"/>
      <c r="BG593" s="12"/>
      <c r="BH593" s="12"/>
      <c r="BI593" s="12"/>
      <c r="BJ593" s="12"/>
      <c r="BK593" s="12"/>
    </row>
    <row r="594" spans="33:63" x14ac:dyDescent="0.15">
      <c r="AG594" s="12"/>
      <c r="AH594" s="12"/>
      <c r="AI594" s="12"/>
      <c r="AJ594" s="12"/>
      <c r="AK594" s="12"/>
      <c r="AL594" s="12"/>
      <c r="AM594" s="12"/>
      <c r="AN594" s="12"/>
      <c r="AO594" s="12"/>
      <c r="AP594" s="12"/>
      <c r="AQ594" s="12"/>
      <c r="AR594" s="12"/>
      <c r="AS594" s="12"/>
      <c r="AT594" s="12"/>
      <c r="AU594" s="12"/>
      <c r="AV594" s="12"/>
      <c r="AW594" s="12"/>
      <c r="AX594" s="12"/>
      <c r="AY594" s="12"/>
      <c r="AZ594" s="12"/>
      <c r="BA594" s="12"/>
      <c r="BB594" s="12"/>
      <c r="BC594" s="12"/>
      <c r="BE594" s="12"/>
      <c r="BF594" s="12"/>
      <c r="BG594" s="12"/>
      <c r="BH594" s="12"/>
      <c r="BI594" s="12"/>
      <c r="BJ594" s="12"/>
      <c r="BK594" s="12"/>
    </row>
    <row r="595" spans="33:63" x14ac:dyDescent="0.15">
      <c r="AG595" s="12"/>
      <c r="AH595" s="12"/>
      <c r="AI595" s="12"/>
      <c r="AJ595" s="12"/>
      <c r="AK595" s="12"/>
      <c r="AL595" s="12"/>
      <c r="AM595" s="12"/>
      <c r="AN595" s="12"/>
      <c r="AO595" s="12"/>
      <c r="AP595" s="12"/>
      <c r="AQ595" s="12"/>
      <c r="AR595" s="12"/>
      <c r="AS595" s="12"/>
      <c r="AT595" s="12"/>
      <c r="AU595" s="12"/>
      <c r="AV595" s="12"/>
      <c r="AW595" s="12"/>
      <c r="AX595" s="12"/>
      <c r="AY595" s="12"/>
      <c r="AZ595" s="12"/>
      <c r="BA595" s="12"/>
      <c r="BB595" s="12"/>
      <c r="BC595" s="12"/>
      <c r="BE595" s="12"/>
      <c r="BF595" s="12"/>
      <c r="BG595" s="12"/>
      <c r="BH595" s="12"/>
      <c r="BI595" s="12"/>
      <c r="BJ595" s="12"/>
      <c r="BK595" s="12"/>
    </row>
    <row r="596" spans="33:63" x14ac:dyDescent="0.15">
      <c r="AG596" s="12"/>
      <c r="AH596" s="12"/>
      <c r="AI596" s="12"/>
      <c r="AJ596" s="12"/>
      <c r="AK596" s="12"/>
      <c r="AL596" s="12"/>
      <c r="AM596" s="12"/>
      <c r="AN596" s="12"/>
      <c r="AO596" s="12"/>
      <c r="AP596" s="12"/>
      <c r="AQ596" s="12"/>
      <c r="AR596" s="12"/>
      <c r="AS596" s="12"/>
      <c r="AT596" s="12"/>
      <c r="AU596" s="12"/>
      <c r="AV596" s="12"/>
      <c r="AW596" s="12"/>
      <c r="AX596" s="12"/>
      <c r="AY596" s="12"/>
      <c r="AZ596" s="12"/>
      <c r="BA596" s="12"/>
      <c r="BB596" s="12"/>
      <c r="BC596" s="12"/>
      <c r="BE596" s="12"/>
      <c r="BF596" s="12"/>
      <c r="BG596" s="12"/>
      <c r="BH596" s="12"/>
      <c r="BI596" s="12"/>
      <c r="BJ596" s="12"/>
      <c r="BK596" s="12"/>
    </row>
    <row r="597" spans="33:63" x14ac:dyDescent="0.15">
      <c r="AG597" s="12"/>
      <c r="AH597" s="12"/>
      <c r="AI597" s="12"/>
      <c r="AJ597" s="12"/>
      <c r="AK597" s="12"/>
      <c r="AL597" s="12"/>
      <c r="AM597" s="12"/>
      <c r="AN597" s="12"/>
      <c r="AO597" s="12"/>
      <c r="AP597" s="12"/>
      <c r="AQ597" s="12"/>
      <c r="AR597" s="12"/>
      <c r="AS597" s="12"/>
      <c r="AT597" s="12"/>
      <c r="AU597" s="12"/>
      <c r="AV597" s="12"/>
      <c r="AW597" s="12"/>
      <c r="AX597" s="12"/>
      <c r="AY597" s="12"/>
      <c r="AZ597" s="12"/>
      <c r="BA597" s="12"/>
      <c r="BB597" s="12"/>
      <c r="BC597" s="12"/>
      <c r="BE597" s="12"/>
      <c r="BF597" s="12"/>
      <c r="BG597" s="12"/>
      <c r="BH597" s="12"/>
      <c r="BI597" s="12"/>
      <c r="BJ597" s="12"/>
      <c r="BK597" s="12"/>
    </row>
    <row r="598" spans="33:63" x14ac:dyDescent="0.15">
      <c r="AG598" s="12"/>
      <c r="AH598" s="12"/>
      <c r="AI598" s="12"/>
      <c r="AJ598" s="12"/>
      <c r="AK598" s="12"/>
      <c r="AL598" s="12"/>
      <c r="AM598" s="12"/>
      <c r="AN598" s="12"/>
      <c r="AO598" s="12"/>
      <c r="AP598" s="12"/>
      <c r="AQ598" s="12"/>
      <c r="AR598" s="12"/>
      <c r="AS598" s="12"/>
      <c r="AT598" s="12"/>
      <c r="AU598" s="12"/>
      <c r="AV598" s="12"/>
      <c r="AW598" s="12"/>
      <c r="AX598" s="12"/>
      <c r="AY598" s="12"/>
      <c r="AZ598" s="12"/>
      <c r="BA598" s="12"/>
      <c r="BB598" s="12"/>
      <c r="BC598" s="12"/>
      <c r="BE598" s="12"/>
      <c r="BF598" s="12"/>
      <c r="BG598" s="12"/>
      <c r="BH598" s="12"/>
      <c r="BI598" s="12"/>
      <c r="BJ598" s="12"/>
      <c r="BK598" s="12"/>
    </row>
    <row r="599" spans="33:63" x14ac:dyDescent="0.15">
      <c r="AG599" s="12"/>
      <c r="AH599" s="12"/>
      <c r="AI599" s="12"/>
      <c r="AJ599" s="12"/>
      <c r="AK599" s="12"/>
      <c r="AL599" s="12"/>
      <c r="AM599" s="12"/>
      <c r="AN599" s="12"/>
      <c r="AO599" s="12"/>
      <c r="AP599" s="12"/>
      <c r="AQ599" s="12"/>
      <c r="AR599" s="12"/>
      <c r="AS599" s="12"/>
      <c r="AT599" s="12"/>
      <c r="AU599" s="12"/>
      <c r="AV599" s="12"/>
      <c r="AW599" s="12"/>
      <c r="AX599" s="12"/>
      <c r="AY599" s="12"/>
      <c r="AZ599" s="12"/>
      <c r="BA599" s="12"/>
      <c r="BB599" s="12"/>
      <c r="BC599" s="12"/>
      <c r="BE599" s="12"/>
      <c r="BF599" s="12"/>
      <c r="BG599" s="12"/>
      <c r="BH599" s="12"/>
      <c r="BI599" s="12"/>
      <c r="BJ599" s="12"/>
      <c r="BK599" s="12"/>
    </row>
    <row r="600" spans="33:63" x14ac:dyDescent="0.15">
      <c r="AG600" s="12"/>
      <c r="AH600" s="12"/>
      <c r="AI600" s="12"/>
      <c r="AJ600" s="12"/>
      <c r="AK600" s="12"/>
      <c r="AL600" s="12"/>
      <c r="AM600" s="12"/>
      <c r="AN600" s="12"/>
      <c r="AO600" s="12"/>
      <c r="AP600" s="12"/>
      <c r="AQ600" s="12"/>
      <c r="AR600" s="12"/>
      <c r="AS600" s="12"/>
      <c r="AT600" s="12"/>
      <c r="AU600" s="12"/>
      <c r="AV600" s="12"/>
      <c r="AW600" s="12"/>
      <c r="AX600" s="12"/>
      <c r="AY600" s="12"/>
      <c r="AZ600" s="12"/>
      <c r="BA600" s="12"/>
      <c r="BB600" s="12"/>
      <c r="BC600" s="12"/>
      <c r="BE600" s="12"/>
      <c r="BF600" s="12"/>
      <c r="BG600" s="12"/>
      <c r="BH600" s="12"/>
      <c r="BI600" s="12"/>
      <c r="BJ600" s="12"/>
      <c r="BK600" s="12"/>
    </row>
    <row r="601" spans="33:63" x14ac:dyDescent="0.15">
      <c r="AG601" s="12"/>
      <c r="AH601" s="12"/>
      <c r="AI601" s="12"/>
      <c r="AJ601" s="12"/>
      <c r="AK601" s="12"/>
      <c r="AL601" s="12"/>
      <c r="AM601" s="12"/>
      <c r="AN601" s="12"/>
      <c r="AO601" s="12"/>
      <c r="AP601" s="12"/>
      <c r="AQ601" s="12"/>
      <c r="AR601" s="12"/>
      <c r="AS601" s="12"/>
      <c r="AT601" s="12"/>
      <c r="AU601" s="12"/>
      <c r="AV601" s="12"/>
      <c r="AW601" s="12"/>
      <c r="AX601" s="12"/>
      <c r="AY601" s="12"/>
      <c r="AZ601" s="12"/>
      <c r="BA601" s="12"/>
      <c r="BB601" s="12"/>
      <c r="BC601" s="12"/>
      <c r="BE601" s="12"/>
      <c r="BF601" s="12"/>
      <c r="BG601" s="12"/>
      <c r="BH601" s="12"/>
      <c r="BI601" s="12"/>
      <c r="BJ601" s="12"/>
      <c r="BK601" s="12"/>
    </row>
    <row r="602" spans="33:63" x14ac:dyDescent="0.15">
      <c r="AG602" s="12"/>
      <c r="AH602" s="12"/>
      <c r="AI602" s="12"/>
      <c r="AJ602" s="12"/>
      <c r="AK602" s="12"/>
      <c r="AL602" s="12"/>
      <c r="AM602" s="12"/>
      <c r="AN602" s="12"/>
      <c r="AO602" s="12"/>
      <c r="AP602" s="12"/>
      <c r="AQ602" s="12"/>
      <c r="AR602" s="12"/>
      <c r="AS602" s="12"/>
      <c r="AT602" s="12"/>
      <c r="AU602" s="12"/>
      <c r="AV602" s="12"/>
      <c r="AW602" s="12"/>
      <c r="AX602" s="12"/>
      <c r="AY602" s="12"/>
      <c r="AZ602" s="12"/>
      <c r="BA602" s="12"/>
      <c r="BB602" s="12"/>
      <c r="BC602" s="12"/>
      <c r="BE602" s="12"/>
      <c r="BF602" s="12"/>
      <c r="BG602" s="12"/>
      <c r="BH602" s="12"/>
      <c r="BI602" s="12"/>
      <c r="BJ602" s="12"/>
      <c r="BK602" s="12"/>
    </row>
    <row r="603" spans="33:63" x14ac:dyDescent="0.15">
      <c r="AG603" s="12"/>
      <c r="AH603" s="12"/>
      <c r="AI603" s="12"/>
      <c r="AJ603" s="12"/>
      <c r="AK603" s="12"/>
      <c r="AL603" s="12"/>
      <c r="AM603" s="12"/>
      <c r="AN603" s="12"/>
      <c r="AO603" s="12"/>
      <c r="AP603" s="12"/>
      <c r="AQ603" s="12"/>
      <c r="AR603" s="12"/>
      <c r="AS603" s="12"/>
      <c r="AT603" s="12"/>
      <c r="AU603" s="12"/>
      <c r="AV603" s="12"/>
      <c r="AW603" s="12"/>
      <c r="AX603" s="12"/>
      <c r="AY603" s="12"/>
      <c r="AZ603" s="12"/>
      <c r="BA603" s="12"/>
      <c r="BB603" s="12"/>
      <c r="BC603" s="12"/>
      <c r="BE603" s="12"/>
      <c r="BF603" s="12"/>
      <c r="BG603" s="12"/>
      <c r="BH603" s="12"/>
      <c r="BI603" s="12"/>
      <c r="BJ603" s="12"/>
      <c r="BK603" s="12"/>
    </row>
    <row r="604" spans="33:63" x14ac:dyDescent="0.15">
      <c r="AG604" s="12"/>
      <c r="AH604" s="12"/>
      <c r="AI604" s="12"/>
      <c r="AJ604" s="12"/>
      <c r="AK604" s="12"/>
      <c r="AL604" s="12"/>
      <c r="AM604" s="12"/>
      <c r="AN604" s="12"/>
      <c r="AO604" s="12"/>
      <c r="AP604" s="12"/>
      <c r="AQ604" s="12"/>
      <c r="AR604" s="12"/>
      <c r="AS604" s="12"/>
      <c r="AT604" s="12"/>
      <c r="AU604" s="12"/>
      <c r="AV604" s="12"/>
      <c r="AW604" s="12"/>
      <c r="AX604" s="12"/>
      <c r="AY604" s="12"/>
      <c r="AZ604" s="12"/>
      <c r="BA604" s="12"/>
      <c r="BB604" s="12"/>
      <c r="BC604" s="12"/>
      <c r="BE604" s="12"/>
      <c r="BF604" s="12"/>
      <c r="BG604" s="12"/>
      <c r="BH604" s="12"/>
      <c r="BI604" s="12"/>
      <c r="BJ604" s="12"/>
      <c r="BK604" s="12"/>
    </row>
    <row r="605" spans="33:63" x14ac:dyDescent="0.15">
      <c r="AG605" s="12"/>
      <c r="AH605" s="12"/>
      <c r="AI605" s="12"/>
      <c r="AJ605" s="12"/>
      <c r="AK605" s="12"/>
      <c r="AL605" s="12"/>
      <c r="AM605" s="12"/>
      <c r="AN605" s="12"/>
      <c r="AO605" s="12"/>
      <c r="AP605" s="12"/>
      <c r="AQ605" s="12"/>
      <c r="AR605" s="12"/>
      <c r="AS605" s="12"/>
      <c r="AT605" s="12"/>
      <c r="AU605" s="12"/>
      <c r="AV605" s="12"/>
      <c r="AW605" s="12"/>
      <c r="AX605" s="12"/>
      <c r="AY605" s="12"/>
      <c r="AZ605" s="12"/>
      <c r="BA605" s="12"/>
      <c r="BB605" s="12"/>
      <c r="BC605" s="12"/>
      <c r="BE605" s="12"/>
      <c r="BF605" s="12"/>
      <c r="BG605" s="12"/>
      <c r="BH605" s="12"/>
      <c r="BI605" s="12"/>
      <c r="BJ605" s="12"/>
      <c r="BK605" s="12"/>
    </row>
    <row r="606" spans="33:63" x14ac:dyDescent="0.15">
      <c r="AG606" s="12"/>
      <c r="AH606" s="12"/>
      <c r="AI606" s="12"/>
      <c r="AJ606" s="12"/>
      <c r="AK606" s="12"/>
      <c r="AL606" s="12"/>
      <c r="AM606" s="12"/>
      <c r="AN606" s="12"/>
      <c r="AO606" s="12"/>
      <c r="AP606" s="12"/>
      <c r="AQ606" s="12"/>
      <c r="AR606" s="12"/>
      <c r="AS606" s="12"/>
      <c r="AT606" s="12"/>
      <c r="AU606" s="12"/>
      <c r="AV606" s="12"/>
      <c r="AW606" s="12"/>
      <c r="AX606" s="12"/>
      <c r="AY606" s="12"/>
      <c r="AZ606" s="12"/>
      <c r="BA606" s="12"/>
      <c r="BB606" s="12"/>
      <c r="BC606" s="12"/>
      <c r="BE606" s="12"/>
      <c r="BF606" s="12"/>
      <c r="BG606" s="12"/>
      <c r="BH606" s="12"/>
      <c r="BI606" s="12"/>
      <c r="BJ606" s="12"/>
      <c r="BK606" s="12"/>
    </row>
    <row r="607" spans="33:63" x14ac:dyDescent="0.15">
      <c r="AG607" s="12"/>
      <c r="AH607" s="12"/>
      <c r="AI607" s="12"/>
      <c r="AJ607" s="12"/>
      <c r="AK607" s="12"/>
      <c r="AL607" s="12"/>
      <c r="AM607" s="12"/>
      <c r="AN607" s="12"/>
      <c r="AO607" s="12"/>
      <c r="AP607" s="12"/>
      <c r="AQ607" s="12"/>
      <c r="AR607" s="12"/>
      <c r="AS607" s="12"/>
      <c r="AT607" s="12"/>
      <c r="AU607" s="12"/>
      <c r="AV607" s="12"/>
      <c r="AW607" s="12"/>
      <c r="AX607" s="12"/>
      <c r="AY607" s="12"/>
      <c r="AZ607" s="12"/>
      <c r="BA607" s="12"/>
      <c r="BB607" s="12"/>
      <c r="BC607" s="12"/>
      <c r="BE607" s="12"/>
      <c r="BF607" s="12"/>
      <c r="BG607" s="12"/>
      <c r="BH607" s="12"/>
      <c r="BI607" s="12"/>
      <c r="BJ607" s="12"/>
      <c r="BK607" s="12"/>
    </row>
    <row r="608" spans="33:63" x14ac:dyDescent="0.15">
      <c r="AG608" s="12"/>
      <c r="AH608" s="12"/>
      <c r="AI608" s="12"/>
      <c r="AJ608" s="12"/>
      <c r="AK608" s="12"/>
      <c r="AL608" s="12"/>
      <c r="AM608" s="12"/>
      <c r="AN608" s="12"/>
      <c r="AO608" s="12"/>
      <c r="AP608" s="12"/>
      <c r="AQ608" s="12"/>
      <c r="AR608" s="12"/>
      <c r="AS608" s="12"/>
      <c r="AT608" s="12"/>
      <c r="AU608" s="12"/>
      <c r="AV608" s="12"/>
      <c r="AW608" s="12"/>
      <c r="AX608" s="12"/>
      <c r="AY608" s="12"/>
      <c r="AZ608" s="12"/>
      <c r="BA608" s="12"/>
      <c r="BB608" s="12"/>
      <c r="BC608" s="12"/>
      <c r="BE608" s="12"/>
      <c r="BF608" s="12"/>
      <c r="BG608" s="12"/>
      <c r="BH608" s="12"/>
      <c r="BI608" s="12"/>
      <c r="BJ608" s="12"/>
      <c r="BK608" s="12"/>
    </row>
    <row r="609" spans="33:63" x14ac:dyDescent="0.15">
      <c r="AG609" s="12"/>
      <c r="AH609" s="12"/>
      <c r="AI609" s="12"/>
      <c r="AJ609" s="12"/>
      <c r="AK609" s="12"/>
      <c r="AL609" s="12"/>
      <c r="AM609" s="12"/>
      <c r="AN609" s="12"/>
      <c r="AO609" s="12"/>
      <c r="AP609" s="12"/>
      <c r="AQ609" s="12"/>
      <c r="AR609" s="12"/>
      <c r="AS609" s="12"/>
      <c r="AT609" s="12"/>
      <c r="AU609" s="12"/>
      <c r="AV609" s="12"/>
      <c r="AW609" s="12"/>
      <c r="AX609" s="12"/>
      <c r="AY609" s="12"/>
      <c r="AZ609" s="12"/>
      <c r="BA609" s="12"/>
      <c r="BB609" s="12"/>
      <c r="BC609" s="12"/>
      <c r="BE609" s="12"/>
      <c r="BF609" s="12"/>
      <c r="BG609" s="12"/>
      <c r="BH609" s="12"/>
      <c r="BI609" s="12"/>
      <c r="BJ609" s="12"/>
      <c r="BK609" s="12"/>
    </row>
    <row r="610" spans="33:63" x14ac:dyDescent="0.15">
      <c r="AG610" s="12"/>
      <c r="AH610" s="12"/>
      <c r="AI610" s="12"/>
      <c r="AJ610" s="12"/>
      <c r="AK610" s="12"/>
      <c r="AL610" s="12"/>
      <c r="AM610" s="12"/>
      <c r="AN610" s="12"/>
      <c r="AO610" s="12"/>
      <c r="AP610" s="12"/>
      <c r="AQ610" s="12"/>
      <c r="AR610" s="12"/>
      <c r="AS610" s="12"/>
      <c r="AT610" s="12"/>
      <c r="AU610" s="12"/>
      <c r="AV610" s="12"/>
      <c r="AW610" s="12"/>
      <c r="AX610" s="12"/>
      <c r="AY610" s="12"/>
      <c r="AZ610" s="12"/>
      <c r="BA610" s="12"/>
      <c r="BB610" s="12"/>
      <c r="BC610" s="12"/>
      <c r="BE610" s="12"/>
      <c r="BF610" s="12"/>
      <c r="BG610" s="12"/>
      <c r="BH610" s="12"/>
      <c r="BI610" s="12"/>
      <c r="BJ610" s="12"/>
      <c r="BK610" s="12"/>
    </row>
    <row r="611" spans="33:63" x14ac:dyDescent="0.15">
      <c r="AG611" s="12"/>
      <c r="AH611" s="12"/>
      <c r="AI611" s="12"/>
      <c r="AJ611" s="12"/>
      <c r="AK611" s="12"/>
      <c r="AL611" s="12"/>
      <c r="AM611" s="12"/>
      <c r="AN611" s="12"/>
      <c r="AO611" s="12"/>
      <c r="AP611" s="12"/>
      <c r="AQ611" s="12"/>
      <c r="AR611" s="12"/>
      <c r="AS611" s="12"/>
      <c r="AT611" s="12"/>
      <c r="AU611" s="12"/>
      <c r="AV611" s="12"/>
      <c r="AW611" s="12"/>
      <c r="AX611" s="12"/>
      <c r="AY611" s="12"/>
      <c r="AZ611" s="12"/>
      <c r="BA611" s="12"/>
      <c r="BB611" s="12"/>
      <c r="BC611" s="12"/>
      <c r="BE611" s="12"/>
      <c r="BF611" s="12"/>
      <c r="BG611" s="12"/>
      <c r="BH611" s="12"/>
      <c r="BI611" s="12"/>
      <c r="BJ611" s="12"/>
      <c r="BK611" s="12"/>
    </row>
    <row r="612" spans="33:63" x14ac:dyDescent="0.15">
      <c r="AG612" s="12"/>
      <c r="AH612" s="12"/>
      <c r="AI612" s="12"/>
      <c r="AJ612" s="12"/>
      <c r="AK612" s="12"/>
      <c r="AL612" s="12"/>
      <c r="AM612" s="12"/>
      <c r="AN612" s="12"/>
      <c r="AO612" s="12"/>
      <c r="AP612" s="12"/>
      <c r="AQ612" s="12"/>
      <c r="AR612" s="12"/>
      <c r="AS612" s="12"/>
      <c r="AT612" s="12"/>
      <c r="AU612" s="12"/>
      <c r="AV612" s="12"/>
      <c r="AW612" s="12"/>
      <c r="AX612" s="12"/>
      <c r="AY612" s="12"/>
      <c r="AZ612" s="12"/>
      <c r="BA612" s="12"/>
      <c r="BB612" s="12"/>
      <c r="BC612" s="12"/>
      <c r="BE612" s="12"/>
      <c r="BF612" s="12"/>
      <c r="BG612" s="12"/>
      <c r="BH612" s="12"/>
      <c r="BI612" s="12"/>
      <c r="BJ612" s="12"/>
      <c r="BK612" s="12"/>
    </row>
    <row r="613" spans="33:63" x14ac:dyDescent="0.15">
      <c r="AG613" s="12"/>
      <c r="AH613" s="12"/>
      <c r="AI613" s="12"/>
      <c r="AJ613" s="12"/>
      <c r="AK613" s="12"/>
      <c r="AL613" s="12"/>
      <c r="AM613" s="12"/>
      <c r="AN613" s="12"/>
      <c r="AO613" s="12"/>
      <c r="AP613" s="12"/>
      <c r="AQ613" s="12"/>
      <c r="AR613" s="12"/>
      <c r="AS613" s="12"/>
      <c r="AT613" s="12"/>
      <c r="AU613" s="12"/>
      <c r="AV613" s="12"/>
      <c r="AW613" s="12"/>
      <c r="AX613" s="12"/>
      <c r="AY613" s="12"/>
      <c r="AZ613" s="12"/>
      <c r="BA613" s="12"/>
      <c r="BB613" s="12"/>
      <c r="BC613" s="12"/>
      <c r="BE613" s="12"/>
      <c r="BF613" s="12"/>
      <c r="BG613" s="12"/>
      <c r="BH613" s="12"/>
      <c r="BI613" s="12"/>
      <c r="BJ613" s="12"/>
      <c r="BK613" s="12"/>
    </row>
    <row r="614" spans="33:63" x14ac:dyDescent="0.15">
      <c r="AG614" s="12"/>
      <c r="AH614" s="12"/>
      <c r="AI614" s="12"/>
      <c r="AJ614" s="12"/>
      <c r="AK614" s="12"/>
      <c r="AL614" s="12"/>
      <c r="AM614" s="12"/>
      <c r="AN614" s="12"/>
      <c r="AO614" s="12"/>
      <c r="AP614" s="12"/>
      <c r="AQ614" s="12"/>
      <c r="AR614" s="12"/>
      <c r="AS614" s="12"/>
      <c r="AT614" s="12"/>
      <c r="AU614" s="12"/>
      <c r="AV614" s="12"/>
      <c r="AW614" s="12"/>
      <c r="AX614" s="12"/>
      <c r="AY614" s="12"/>
      <c r="AZ614" s="12"/>
      <c r="BA614" s="12"/>
      <c r="BB614" s="12"/>
      <c r="BC614" s="12"/>
      <c r="BE614" s="12"/>
      <c r="BF614" s="12"/>
      <c r="BG614" s="12"/>
      <c r="BH614" s="12"/>
      <c r="BI614" s="12"/>
      <c r="BJ614" s="12"/>
      <c r="BK614" s="12"/>
    </row>
    <row r="615" spans="33:63" x14ac:dyDescent="0.15">
      <c r="AG615" s="12"/>
      <c r="AH615" s="12"/>
      <c r="AI615" s="12"/>
      <c r="AJ615" s="12"/>
      <c r="AK615" s="12"/>
      <c r="AL615" s="12"/>
      <c r="AM615" s="12"/>
      <c r="AN615" s="12"/>
      <c r="AO615" s="12"/>
      <c r="AP615" s="12"/>
      <c r="AQ615" s="12"/>
      <c r="AR615" s="12"/>
      <c r="AS615" s="12"/>
      <c r="AT615" s="12"/>
      <c r="AU615" s="12"/>
      <c r="AV615" s="12"/>
      <c r="AW615" s="12"/>
      <c r="AX615" s="12"/>
      <c r="AY615" s="12"/>
      <c r="AZ615" s="12"/>
      <c r="BA615" s="12"/>
      <c r="BB615" s="12"/>
      <c r="BC615" s="12"/>
      <c r="BE615" s="12"/>
      <c r="BF615" s="12"/>
      <c r="BG615" s="12"/>
      <c r="BH615" s="12"/>
      <c r="BI615" s="12"/>
      <c r="BJ615" s="12"/>
      <c r="BK615" s="12"/>
    </row>
    <row r="616" spans="33:63" x14ac:dyDescent="0.15">
      <c r="AG616" s="12"/>
      <c r="AH616" s="12"/>
      <c r="AI616" s="12"/>
      <c r="AJ616" s="12"/>
      <c r="AK616" s="12"/>
      <c r="AL616" s="12"/>
      <c r="AM616" s="12"/>
      <c r="AN616" s="12"/>
      <c r="AO616" s="12"/>
      <c r="AP616" s="12"/>
      <c r="AQ616" s="12"/>
      <c r="AR616" s="12"/>
      <c r="AS616" s="12"/>
      <c r="AT616" s="12"/>
      <c r="AU616" s="12"/>
      <c r="AV616" s="12"/>
      <c r="AW616" s="12"/>
      <c r="AX616" s="12"/>
      <c r="AY616" s="12"/>
      <c r="AZ616" s="12"/>
      <c r="BA616" s="12"/>
      <c r="BB616" s="12"/>
      <c r="BC616" s="12"/>
      <c r="BE616" s="12"/>
      <c r="BF616" s="12"/>
      <c r="BG616" s="12"/>
      <c r="BH616" s="12"/>
      <c r="BI616" s="12"/>
      <c r="BJ616" s="12"/>
      <c r="BK616" s="12"/>
    </row>
    <row r="617" spans="33:63" x14ac:dyDescent="0.15">
      <c r="AG617" s="12"/>
      <c r="AH617" s="12"/>
      <c r="AI617" s="12"/>
      <c r="AJ617" s="12"/>
      <c r="AK617" s="12"/>
      <c r="AL617" s="12"/>
      <c r="AM617" s="12"/>
      <c r="AN617" s="12"/>
      <c r="AO617" s="12"/>
      <c r="AP617" s="12"/>
      <c r="AQ617" s="12"/>
      <c r="AR617" s="12"/>
      <c r="AS617" s="12"/>
      <c r="AT617" s="12"/>
      <c r="AU617" s="12"/>
      <c r="AV617" s="12"/>
      <c r="AW617" s="12"/>
      <c r="AX617" s="12"/>
      <c r="AY617" s="12"/>
      <c r="AZ617" s="12"/>
      <c r="BA617" s="12"/>
      <c r="BB617" s="12"/>
      <c r="BC617" s="12"/>
      <c r="BE617" s="12"/>
      <c r="BF617" s="12"/>
      <c r="BG617" s="12"/>
      <c r="BH617" s="12"/>
      <c r="BI617" s="12"/>
      <c r="BJ617" s="12"/>
      <c r="BK617" s="12"/>
    </row>
    <row r="618" spans="33:63" x14ac:dyDescent="0.15">
      <c r="AG618" s="12"/>
      <c r="AH618" s="12"/>
      <c r="AI618" s="12"/>
      <c r="AJ618" s="12"/>
      <c r="AK618" s="12"/>
      <c r="AL618" s="12"/>
      <c r="AM618" s="12"/>
      <c r="AN618" s="12"/>
      <c r="AO618" s="12"/>
      <c r="AP618" s="12"/>
      <c r="AQ618" s="12"/>
      <c r="AR618" s="12"/>
      <c r="AS618" s="12"/>
      <c r="AT618" s="12"/>
      <c r="AU618" s="12"/>
      <c r="AV618" s="12"/>
      <c r="AW618" s="12"/>
      <c r="AX618" s="12"/>
      <c r="AY618" s="12"/>
      <c r="AZ618" s="12"/>
      <c r="BA618" s="12"/>
      <c r="BB618" s="12"/>
      <c r="BC618" s="12"/>
      <c r="BE618" s="12"/>
      <c r="BF618" s="12"/>
      <c r="BG618" s="12"/>
      <c r="BH618" s="12"/>
      <c r="BI618" s="12"/>
      <c r="BJ618" s="12"/>
      <c r="BK618" s="12"/>
    </row>
    <row r="619" spans="33:63" x14ac:dyDescent="0.15">
      <c r="AG619" s="12"/>
      <c r="AH619" s="12"/>
      <c r="AI619" s="12"/>
      <c r="AJ619" s="12"/>
      <c r="AK619" s="12"/>
      <c r="AL619" s="12"/>
      <c r="AM619" s="12"/>
      <c r="AN619" s="12"/>
      <c r="AO619" s="12"/>
      <c r="AP619" s="12"/>
      <c r="AQ619" s="12"/>
      <c r="AR619" s="12"/>
      <c r="AS619" s="12"/>
      <c r="AT619" s="12"/>
      <c r="AU619" s="12"/>
      <c r="AV619" s="12"/>
      <c r="AW619" s="12"/>
      <c r="AX619" s="12"/>
      <c r="AY619" s="12"/>
      <c r="AZ619" s="12"/>
      <c r="BA619" s="12"/>
      <c r="BB619" s="12"/>
      <c r="BC619" s="12"/>
      <c r="BE619" s="12"/>
      <c r="BF619" s="12"/>
      <c r="BG619" s="12"/>
      <c r="BH619" s="12"/>
      <c r="BI619" s="12"/>
      <c r="BJ619" s="12"/>
      <c r="BK619" s="12"/>
    </row>
    <row r="620" spans="33:63" x14ac:dyDescent="0.15">
      <c r="AG620" s="12"/>
      <c r="AH620" s="12"/>
      <c r="AI620" s="12"/>
      <c r="AJ620" s="12"/>
      <c r="AK620" s="12"/>
      <c r="AL620" s="12"/>
      <c r="AM620" s="12"/>
      <c r="AN620" s="12"/>
      <c r="AO620" s="12"/>
      <c r="AP620" s="12"/>
      <c r="AQ620" s="12"/>
      <c r="AR620" s="12"/>
      <c r="AS620" s="12"/>
      <c r="AT620" s="12"/>
      <c r="AU620" s="12"/>
      <c r="AV620" s="12"/>
      <c r="AW620" s="12"/>
      <c r="AX620" s="12"/>
      <c r="AY620" s="12"/>
      <c r="AZ620" s="12"/>
      <c r="BA620" s="12"/>
      <c r="BB620" s="12"/>
      <c r="BC620" s="12"/>
      <c r="BE620" s="12"/>
      <c r="BF620" s="12"/>
      <c r="BG620" s="12"/>
      <c r="BH620" s="12"/>
      <c r="BI620" s="12"/>
      <c r="BJ620" s="12"/>
      <c r="BK620" s="12"/>
    </row>
    <row r="621" spans="33:63" x14ac:dyDescent="0.15">
      <c r="AG621" s="12"/>
      <c r="AH621" s="12"/>
      <c r="AI621" s="12"/>
      <c r="AJ621" s="12"/>
      <c r="AK621" s="12"/>
      <c r="AL621" s="12"/>
      <c r="AM621" s="12"/>
      <c r="AN621" s="12"/>
      <c r="AO621" s="12"/>
      <c r="AP621" s="12"/>
      <c r="AQ621" s="12"/>
      <c r="AR621" s="12"/>
      <c r="AS621" s="12"/>
      <c r="AT621" s="12"/>
      <c r="AU621" s="12"/>
      <c r="AV621" s="12"/>
      <c r="AW621" s="12"/>
      <c r="AX621" s="12"/>
      <c r="AY621" s="12"/>
      <c r="AZ621" s="12"/>
      <c r="BA621" s="12"/>
      <c r="BB621" s="12"/>
      <c r="BC621" s="12"/>
      <c r="BE621" s="12"/>
      <c r="BF621" s="12"/>
      <c r="BG621" s="12"/>
      <c r="BH621" s="12"/>
      <c r="BI621" s="12"/>
      <c r="BJ621" s="12"/>
      <c r="BK621" s="12"/>
    </row>
    <row r="622" spans="33:63" x14ac:dyDescent="0.15">
      <c r="AG622" s="12"/>
      <c r="AH622" s="12"/>
      <c r="AI622" s="12"/>
      <c r="AJ622" s="12"/>
      <c r="AK622" s="12"/>
      <c r="AL622" s="12"/>
      <c r="AM622" s="12"/>
      <c r="AN622" s="12"/>
      <c r="AO622" s="12"/>
      <c r="AP622" s="12"/>
      <c r="AQ622" s="12"/>
      <c r="AR622" s="12"/>
      <c r="AS622" s="12"/>
      <c r="AT622" s="12"/>
      <c r="AU622" s="12"/>
      <c r="AV622" s="12"/>
      <c r="AW622" s="12"/>
      <c r="AX622" s="12"/>
      <c r="AY622" s="12"/>
      <c r="AZ622" s="12"/>
      <c r="BA622" s="12"/>
      <c r="BB622" s="12"/>
      <c r="BC622" s="12"/>
      <c r="BE622" s="12"/>
      <c r="BF622" s="12"/>
      <c r="BG622" s="12"/>
      <c r="BH622" s="12"/>
      <c r="BI622" s="12"/>
      <c r="BJ622" s="12"/>
      <c r="BK622" s="12"/>
    </row>
    <row r="623" spans="33:63" x14ac:dyDescent="0.15">
      <c r="AG623" s="12"/>
      <c r="AH623" s="12"/>
      <c r="AI623" s="12"/>
      <c r="AJ623" s="12"/>
      <c r="AK623" s="12"/>
      <c r="AL623" s="12"/>
      <c r="AM623" s="12"/>
      <c r="AN623" s="12"/>
      <c r="AO623" s="12"/>
      <c r="AP623" s="12"/>
      <c r="AQ623" s="12"/>
      <c r="AR623" s="12"/>
      <c r="AS623" s="12"/>
      <c r="AT623" s="12"/>
      <c r="AU623" s="12"/>
      <c r="AV623" s="12"/>
      <c r="AW623" s="12"/>
      <c r="AX623" s="12"/>
      <c r="AY623" s="12"/>
      <c r="AZ623" s="12"/>
      <c r="BA623" s="12"/>
      <c r="BB623" s="12"/>
      <c r="BC623" s="12"/>
      <c r="BE623" s="12"/>
      <c r="BF623" s="12"/>
      <c r="BG623" s="12"/>
      <c r="BH623" s="12"/>
      <c r="BI623" s="12"/>
      <c r="BJ623" s="12"/>
      <c r="BK623" s="12"/>
    </row>
    <row r="624" spans="33:63" x14ac:dyDescent="0.15">
      <c r="AG624" s="12"/>
      <c r="AH624" s="12"/>
      <c r="AI624" s="12"/>
      <c r="AJ624" s="12"/>
      <c r="AK624" s="12"/>
      <c r="AL624" s="12"/>
      <c r="AM624" s="12"/>
      <c r="AN624" s="12"/>
      <c r="AO624" s="12"/>
      <c r="AP624" s="12"/>
      <c r="AQ624" s="12"/>
      <c r="AR624" s="12"/>
      <c r="AS624" s="12"/>
      <c r="AT624" s="12"/>
      <c r="AU624" s="12"/>
      <c r="AV624" s="12"/>
      <c r="AW624" s="12"/>
      <c r="AX624" s="12"/>
      <c r="AY624" s="12"/>
      <c r="AZ624" s="12"/>
      <c r="BA624" s="12"/>
      <c r="BB624" s="12"/>
      <c r="BC624" s="12"/>
      <c r="BE624" s="12"/>
      <c r="BF624" s="12"/>
      <c r="BG624" s="12"/>
      <c r="BH624" s="12"/>
      <c r="BI624" s="12"/>
      <c r="BJ624" s="12"/>
      <c r="BK624" s="12"/>
    </row>
    <row r="625" spans="33:63" x14ac:dyDescent="0.15">
      <c r="AG625" s="12"/>
      <c r="AH625" s="12"/>
      <c r="AI625" s="12"/>
      <c r="AJ625" s="12"/>
      <c r="AK625" s="12"/>
      <c r="AL625" s="12"/>
      <c r="AM625" s="12"/>
      <c r="AN625" s="12"/>
      <c r="AO625" s="12"/>
      <c r="AP625" s="12"/>
      <c r="AQ625" s="12"/>
      <c r="AR625" s="12"/>
      <c r="AS625" s="12"/>
      <c r="AT625" s="12"/>
      <c r="AU625" s="12"/>
      <c r="AV625" s="12"/>
      <c r="AW625" s="12"/>
      <c r="AX625" s="12"/>
      <c r="AY625" s="12"/>
      <c r="AZ625" s="12"/>
      <c r="BA625" s="12"/>
      <c r="BB625" s="12"/>
      <c r="BC625" s="12"/>
      <c r="BE625" s="12"/>
      <c r="BF625" s="12"/>
      <c r="BG625" s="12"/>
      <c r="BH625" s="12"/>
      <c r="BI625" s="12"/>
      <c r="BJ625" s="12"/>
      <c r="BK625" s="12"/>
    </row>
    <row r="626" spans="33:63" x14ac:dyDescent="0.15">
      <c r="AG626" s="12"/>
      <c r="AH626" s="12"/>
      <c r="AI626" s="12"/>
      <c r="AJ626" s="12"/>
      <c r="AK626" s="12"/>
      <c r="AL626" s="12"/>
      <c r="AM626" s="12"/>
      <c r="AN626" s="12"/>
      <c r="AO626" s="12"/>
      <c r="AP626" s="12"/>
      <c r="AQ626" s="12"/>
      <c r="AR626" s="12"/>
      <c r="AS626" s="12"/>
      <c r="AT626" s="12"/>
      <c r="AU626" s="12"/>
      <c r="AV626" s="12"/>
      <c r="AW626" s="12"/>
      <c r="AX626" s="12"/>
      <c r="AY626" s="12"/>
      <c r="AZ626" s="12"/>
      <c r="BA626" s="12"/>
      <c r="BB626" s="12"/>
      <c r="BC626" s="12"/>
      <c r="BE626" s="12"/>
      <c r="BF626" s="12"/>
      <c r="BG626" s="12"/>
      <c r="BH626" s="12"/>
      <c r="BI626" s="12"/>
      <c r="BJ626" s="12"/>
      <c r="BK626" s="12"/>
    </row>
    <row r="627" spans="33:63" x14ac:dyDescent="0.15">
      <c r="AG627" s="12"/>
      <c r="AH627" s="12"/>
      <c r="AI627" s="12"/>
      <c r="AJ627" s="12"/>
      <c r="AK627" s="12"/>
      <c r="AL627" s="12"/>
      <c r="AM627" s="12"/>
      <c r="AN627" s="12"/>
      <c r="AO627" s="12"/>
      <c r="AP627" s="12"/>
      <c r="AQ627" s="12"/>
      <c r="AR627" s="12"/>
      <c r="AS627" s="12"/>
      <c r="AT627" s="12"/>
      <c r="AU627" s="12"/>
      <c r="AV627" s="12"/>
      <c r="AW627" s="12"/>
      <c r="AX627" s="12"/>
      <c r="AY627" s="12"/>
      <c r="AZ627" s="12"/>
      <c r="BA627" s="12"/>
      <c r="BB627" s="12"/>
      <c r="BC627" s="12"/>
      <c r="BE627" s="12"/>
      <c r="BF627" s="12"/>
      <c r="BG627" s="12"/>
      <c r="BH627" s="12"/>
      <c r="BI627" s="12"/>
      <c r="BJ627" s="12"/>
      <c r="BK627" s="12"/>
    </row>
    <row r="628" spans="33:63" x14ac:dyDescent="0.15">
      <c r="AG628" s="12"/>
      <c r="AH628" s="12"/>
      <c r="AI628" s="12"/>
      <c r="AJ628" s="12"/>
      <c r="AK628" s="12"/>
      <c r="AL628" s="12"/>
      <c r="AM628" s="12"/>
      <c r="AN628" s="12"/>
      <c r="AO628" s="12"/>
      <c r="AP628" s="12"/>
      <c r="AQ628" s="12"/>
      <c r="AR628" s="12"/>
      <c r="AS628" s="12"/>
      <c r="AT628" s="12"/>
      <c r="AU628" s="12"/>
      <c r="AV628" s="12"/>
      <c r="AW628" s="12"/>
      <c r="AX628" s="12"/>
      <c r="AY628" s="12"/>
      <c r="AZ628" s="12"/>
      <c r="BA628" s="12"/>
      <c r="BB628" s="12"/>
      <c r="BC628" s="12"/>
      <c r="BE628" s="12"/>
      <c r="BF628" s="12"/>
      <c r="BG628" s="12"/>
      <c r="BH628" s="12"/>
      <c r="BI628" s="12"/>
      <c r="BJ628" s="12"/>
      <c r="BK628" s="12"/>
    </row>
    <row r="629" spans="33:63" x14ac:dyDescent="0.15">
      <c r="AG629" s="12"/>
      <c r="AH629" s="12"/>
      <c r="AI629" s="12"/>
      <c r="AJ629" s="12"/>
      <c r="AK629" s="12"/>
      <c r="AL629" s="12"/>
      <c r="AM629" s="12"/>
      <c r="AN629" s="12"/>
      <c r="AO629" s="12"/>
      <c r="AP629" s="12"/>
      <c r="AQ629" s="12"/>
      <c r="AR629" s="12"/>
      <c r="AS629" s="12"/>
      <c r="AT629" s="12"/>
      <c r="AU629" s="12"/>
      <c r="AV629" s="12"/>
      <c r="AW629" s="12"/>
      <c r="AX629" s="12"/>
      <c r="AY629" s="12"/>
      <c r="AZ629" s="12"/>
      <c r="BA629" s="12"/>
      <c r="BB629" s="12"/>
      <c r="BC629" s="12"/>
      <c r="BE629" s="12"/>
      <c r="BF629" s="12"/>
      <c r="BG629" s="12"/>
      <c r="BH629" s="12"/>
      <c r="BI629" s="12"/>
      <c r="BJ629" s="12"/>
      <c r="BK629" s="12"/>
    </row>
    <row r="630" spans="33:63" x14ac:dyDescent="0.15">
      <c r="AG630" s="12"/>
      <c r="AH630" s="12"/>
      <c r="AI630" s="12"/>
      <c r="AJ630" s="12"/>
      <c r="AK630" s="12"/>
      <c r="AL630" s="12"/>
      <c r="AM630" s="12"/>
      <c r="AN630" s="12"/>
      <c r="AO630" s="12"/>
      <c r="AP630" s="12"/>
      <c r="AQ630" s="12"/>
      <c r="AR630" s="12"/>
      <c r="AS630" s="12"/>
      <c r="AT630" s="12"/>
      <c r="AU630" s="12"/>
      <c r="AV630" s="12"/>
      <c r="AW630" s="12"/>
      <c r="AX630" s="12"/>
      <c r="AY630" s="12"/>
      <c r="AZ630" s="12"/>
      <c r="BA630" s="12"/>
      <c r="BB630" s="12"/>
      <c r="BC630" s="12"/>
      <c r="BE630" s="12"/>
      <c r="BF630" s="12"/>
      <c r="BG630" s="12"/>
      <c r="BH630" s="12"/>
      <c r="BI630" s="12"/>
      <c r="BJ630" s="12"/>
      <c r="BK630" s="12"/>
    </row>
    <row r="631" spans="33:63" x14ac:dyDescent="0.15">
      <c r="AG631" s="12"/>
      <c r="AH631" s="12"/>
      <c r="AI631" s="12"/>
      <c r="AJ631" s="12"/>
      <c r="AK631" s="12"/>
      <c r="AL631" s="12"/>
      <c r="AM631" s="12"/>
      <c r="AN631" s="12"/>
      <c r="AO631" s="12"/>
      <c r="AP631" s="12"/>
      <c r="AQ631" s="12"/>
      <c r="AR631" s="12"/>
      <c r="AS631" s="12"/>
      <c r="AT631" s="12"/>
      <c r="AU631" s="12"/>
      <c r="AV631" s="12"/>
      <c r="AW631" s="12"/>
      <c r="AX631" s="12"/>
      <c r="AY631" s="12"/>
      <c r="AZ631" s="12"/>
      <c r="BA631" s="12"/>
      <c r="BB631" s="12"/>
      <c r="BC631" s="12"/>
      <c r="BE631" s="12"/>
      <c r="BF631" s="12"/>
      <c r="BG631" s="12"/>
      <c r="BH631" s="12"/>
      <c r="BI631" s="12"/>
      <c r="BJ631" s="12"/>
      <c r="BK631" s="12"/>
    </row>
    <row r="632" spans="33:63" x14ac:dyDescent="0.15">
      <c r="AG632" s="12"/>
      <c r="AH632" s="12"/>
      <c r="AI632" s="12"/>
      <c r="AJ632" s="12"/>
      <c r="AK632" s="12"/>
      <c r="AL632" s="12"/>
      <c r="AM632" s="12"/>
      <c r="AN632" s="12"/>
      <c r="AO632" s="12"/>
      <c r="AP632" s="12"/>
      <c r="AQ632" s="12"/>
      <c r="AR632" s="12"/>
      <c r="AS632" s="12"/>
      <c r="AT632" s="12"/>
      <c r="AU632" s="12"/>
      <c r="AV632" s="12"/>
      <c r="AW632" s="12"/>
      <c r="AX632" s="12"/>
      <c r="AY632" s="12"/>
      <c r="AZ632" s="12"/>
      <c r="BA632" s="12"/>
      <c r="BB632" s="12"/>
      <c r="BC632" s="12"/>
      <c r="BE632" s="12"/>
      <c r="BF632" s="12"/>
      <c r="BG632" s="12"/>
      <c r="BH632" s="12"/>
      <c r="BI632" s="12"/>
      <c r="BJ632" s="12"/>
      <c r="BK632" s="12"/>
    </row>
    <row r="633" spans="33:63" x14ac:dyDescent="0.15">
      <c r="AG633" s="12"/>
      <c r="AH633" s="12"/>
      <c r="AI633" s="12"/>
      <c r="AJ633" s="12"/>
      <c r="AK633" s="12"/>
      <c r="AL633" s="12"/>
      <c r="AM633" s="12"/>
      <c r="AN633" s="12"/>
      <c r="AO633" s="12"/>
      <c r="AP633" s="12"/>
      <c r="AQ633" s="12"/>
      <c r="AR633" s="12"/>
      <c r="AS633" s="12"/>
      <c r="AT633" s="12"/>
      <c r="AU633" s="12"/>
      <c r="AV633" s="12"/>
      <c r="AW633" s="12"/>
      <c r="AX633" s="12"/>
      <c r="AY633" s="12"/>
      <c r="AZ633" s="12"/>
      <c r="BA633" s="12"/>
      <c r="BB633" s="12"/>
      <c r="BC633" s="12"/>
      <c r="BE633" s="12"/>
      <c r="BF633" s="12"/>
      <c r="BG633" s="12"/>
      <c r="BH633" s="12"/>
      <c r="BI633" s="12"/>
      <c r="BJ633" s="12"/>
      <c r="BK633" s="12"/>
    </row>
    <row r="634" spans="33:63" x14ac:dyDescent="0.15">
      <c r="AG634" s="12"/>
      <c r="AH634" s="12"/>
      <c r="AI634" s="12"/>
      <c r="AJ634" s="12"/>
      <c r="AK634" s="12"/>
      <c r="AL634" s="12"/>
      <c r="AM634" s="12"/>
      <c r="AN634" s="12"/>
      <c r="AO634" s="12"/>
      <c r="AP634" s="12"/>
      <c r="AQ634" s="12"/>
      <c r="AR634" s="12"/>
      <c r="AS634" s="12"/>
      <c r="AT634" s="12"/>
      <c r="AU634" s="12"/>
      <c r="AV634" s="12"/>
      <c r="AW634" s="12"/>
      <c r="AX634" s="12"/>
      <c r="AY634" s="12"/>
      <c r="AZ634" s="12"/>
      <c r="BA634" s="12"/>
      <c r="BB634" s="12"/>
      <c r="BC634" s="12"/>
      <c r="BE634" s="12"/>
      <c r="BF634" s="12"/>
      <c r="BG634" s="12"/>
      <c r="BH634" s="12"/>
      <c r="BI634" s="12"/>
      <c r="BJ634" s="12"/>
      <c r="BK634" s="12"/>
    </row>
    <row r="635" spans="33:63" x14ac:dyDescent="0.15">
      <c r="AG635" s="12"/>
      <c r="AH635" s="12"/>
      <c r="AI635" s="12"/>
      <c r="AJ635" s="12"/>
      <c r="AK635" s="12"/>
      <c r="AL635" s="12"/>
      <c r="AM635" s="12"/>
      <c r="AN635" s="12"/>
      <c r="AO635" s="12"/>
      <c r="AP635" s="12"/>
      <c r="AQ635" s="12"/>
      <c r="AR635" s="12"/>
      <c r="AS635" s="12"/>
      <c r="AT635" s="12"/>
      <c r="AU635" s="12"/>
      <c r="AV635" s="12"/>
      <c r="AW635" s="12"/>
      <c r="AX635" s="12"/>
      <c r="AY635" s="12"/>
      <c r="AZ635" s="12"/>
      <c r="BA635" s="12"/>
      <c r="BB635" s="12"/>
      <c r="BC635" s="12"/>
      <c r="BE635" s="12"/>
      <c r="BF635" s="12"/>
      <c r="BG635" s="12"/>
      <c r="BH635" s="12"/>
      <c r="BI635" s="12"/>
      <c r="BJ635" s="12"/>
      <c r="BK635" s="12"/>
    </row>
    <row r="636" spans="33:63" x14ac:dyDescent="0.15">
      <c r="AG636" s="12"/>
      <c r="AH636" s="12"/>
      <c r="AI636" s="12"/>
      <c r="AJ636" s="12"/>
      <c r="AK636" s="12"/>
      <c r="AL636" s="12"/>
      <c r="AM636" s="12"/>
      <c r="AN636" s="12"/>
      <c r="AO636" s="12"/>
      <c r="AP636" s="12"/>
      <c r="AQ636" s="12"/>
      <c r="AR636" s="12"/>
      <c r="AS636" s="12"/>
      <c r="AT636" s="12"/>
      <c r="AU636" s="12"/>
      <c r="AV636" s="12"/>
      <c r="AW636" s="12"/>
      <c r="AX636" s="12"/>
      <c r="AY636" s="12"/>
      <c r="AZ636" s="12"/>
      <c r="BA636" s="12"/>
      <c r="BB636" s="12"/>
      <c r="BC636" s="12"/>
      <c r="BE636" s="12"/>
      <c r="BF636" s="12"/>
      <c r="BG636" s="12"/>
      <c r="BH636" s="12"/>
      <c r="BI636" s="12"/>
      <c r="BJ636" s="12"/>
      <c r="BK636" s="12"/>
    </row>
    <row r="637" spans="33:63" x14ac:dyDescent="0.15">
      <c r="AG637" s="12"/>
      <c r="AH637" s="12"/>
      <c r="AI637" s="12"/>
      <c r="AJ637" s="12"/>
      <c r="AK637" s="12"/>
      <c r="AL637" s="12"/>
      <c r="AM637" s="12"/>
      <c r="AN637" s="12"/>
      <c r="AO637" s="12"/>
      <c r="AP637" s="12"/>
      <c r="AQ637" s="12"/>
      <c r="AR637" s="12"/>
      <c r="AS637" s="12"/>
      <c r="AT637" s="12"/>
      <c r="AU637" s="12"/>
      <c r="AV637" s="12"/>
      <c r="AW637" s="12"/>
      <c r="AX637" s="12"/>
      <c r="AY637" s="12"/>
      <c r="AZ637" s="12"/>
      <c r="BA637" s="12"/>
      <c r="BB637" s="12"/>
      <c r="BC637" s="12"/>
      <c r="BE637" s="12"/>
      <c r="BF637" s="12"/>
      <c r="BG637" s="12"/>
      <c r="BH637" s="12"/>
      <c r="BI637" s="12"/>
      <c r="BJ637" s="12"/>
      <c r="BK637" s="12"/>
    </row>
    <row r="638" spans="33:63" x14ac:dyDescent="0.15">
      <c r="AG638" s="12"/>
      <c r="AH638" s="12"/>
      <c r="AI638" s="12"/>
      <c r="AJ638" s="12"/>
      <c r="AK638" s="12"/>
      <c r="AL638" s="12"/>
      <c r="AM638" s="12"/>
      <c r="AN638" s="12"/>
      <c r="AO638" s="12"/>
      <c r="AP638" s="12"/>
      <c r="AQ638" s="12"/>
      <c r="AR638" s="12"/>
      <c r="AS638" s="12"/>
      <c r="AT638" s="12"/>
      <c r="AU638" s="12"/>
      <c r="AV638" s="12"/>
      <c r="AW638" s="12"/>
      <c r="AX638" s="12"/>
      <c r="AY638" s="12"/>
      <c r="AZ638" s="12"/>
      <c r="BA638" s="12"/>
      <c r="BB638" s="12"/>
      <c r="BC638" s="12"/>
      <c r="BE638" s="12"/>
      <c r="BF638" s="12"/>
      <c r="BG638" s="12"/>
      <c r="BH638" s="12"/>
      <c r="BI638" s="12"/>
      <c r="BJ638" s="12"/>
      <c r="BK638" s="12"/>
    </row>
    <row r="639" spans="33:63" x14ac:dyDescent="0.15">
      <c r="AG639" s="12"/>
      <c r="AH639" s="12"/>
      <c r="AI639" s="12"/>
      <c r="AJ639" s="12"/>
      <c r="AK639" s="12"/>
      <c r="AL639" s="12"/>
      <c r="AM639" s="12"/>
      <c r="AN639" s="12"/>
      <c r="AO639" s="12"/>
      <c r="AP639" s="12"/>
      <c r="AQ639" s="12"/>
      <c r="AR639" s="12"/>
      <c r="AS639" s="12"/>
      <c r="AT639" s="12"/>
      <c r="AU639" s="12"/>
      <c r="AV639" s="12"/>
      <c r="AW639" s="12"/>
      <c r="AX639" s="12"/>
      <c r="AY639" s="12"/>
      <c r="AZ639" s="12"/>
      <c r="BA639" s="12"/>
      <c r="BB639" s="12"/>
      <c r="BC639" s="12"/>
      <c r="BE639" s="12"/>
      <c r="BF639" s="12"/>
      <c r="BG639" s="12"/>
      <c r="BH639" s="12"/>
      <c r="BI639" s="12"/>
      <c r="BJ639" s="12"/>
      <c r="BK639" s="12"/>
    </row>
    <row r="640" spans="33:63" x14ac:dyDescent="0.15">
      <c r="AG640" s="12"/>
      <c r="AH640" s="12"/>
      <c r="AI640" s="12"/>
      <c r="AJ640" s="12"/>
      <c r="AK640" s="12"/>
      <c r="AL640" s="12"/>
      <c r="AM640" s="12"/>
      <c r="AN640" s="12"/>
      <c r="AO640" s="12"/>
      <c r="AP640" s="12"/>
      <c r="AQ640" s="12"/>
      <c r="AR640" s="12"/>
      <c r="AS640" s="12"/>
      <c r="AT640" s="12"/>
      <c r="AU640" s="12"/>
      <c r="AV640" s="12"/>
      <c r="AW640" s="12"/>
      <c r="AX640" s="12"/>
      <c r="AY640" s="12"/>
      <c r="AZ640" s="12"/>
      <c r="BA640" s="12"/>
      <c r="BB640" s="12"/>
      <c r="BC640" s="12"/>
      <c r="BE640" s="12"/>
      <c r="BF640" s="12"/>
      <c r="BG640" s="12"/>
      <c r="BH640" s="12"/>
      <c r="BI640" s="12"/>
      <c r="BJ640" s="12"/>
      <c r="BK640" s="12"/>
    </row>
    <row r="641" spans="33:63" x14ac:dyDescent="0.15">
      <c r="AG641" s="12"/>
      <c r="AH641" s="12"/>
      <c r="AI641" s="12"/>
      <c r="AJ641" s="12"/>
      <c r="AK641" s="12"/>
      <c r="AL641" s="12"/>
      <c r="AM641" s="12"/>
      <c r="AN641" s="12"/>
      <c r="AO641" s="12"/>
      <c r="AP641" s="12"/>
      <c r="AQ641" s="12"/>
      <c r="AR641" s="12"/>
      <c r="AS641" s="12"/>
      <c r="AT641" s="12"/>
      <c r="AU641" s="12"/>
      <c r="AV641" s="12"/>
      <c r="AW641" s="12"/>
      <c r="AX641" s="12"/>
      <c r="AY641" s="12"/>
      <c r="AZ641" s="12"/>
      <c r="BA641" s="12"/>
      <c r="BB641" s="12"/>
      <c r="BC641" s="12"/>
      <c r="BE641" s="12"/>
      <c r="BF641" s="12"/>
      <c r="BG641" s="12"/>
      <c r="BH641" s="12"/>
      <c r="BI641" s="12"/>
      <c r="BJ641" s="12"/>
      <c r="BK641" s="12"/>
    </row>
    <row r="642" spans="33:63" x14ac:dyDescent="0.15">
      <c r="AG642" s="12"/>
      <c r="AH642" s="12"/>
      <c r="AI642" s="12"/>
      <c r="AJ642" s="12"/>
      <c r="AK642" s="12"/>
      <c r="AL642" s="12"/>
      <c r="AM642" s="12"/>
      <c r="AN642" s="12"/>
      <c r="AO642" s="12"/>
      <c r="AP642" s="12"/>
      <c r="AQ642" s="12"/>
      <c r="AR642" s="12"/>
      <c r="AS642" s="12"/>
      <c r="AT642" s="12"/>
      <c r="AU642" s="12"/>
      <c r="AV642" s="12"/>
      <c r="AW642" s="12"/>
      <c r="AX642" s="12"/>
      <c r="AY642" s="12"/>
      <c r="AZ642" s="12"/>
      <c r="BA642" s="12"/>
      <c r="BB642" s="12"/>
      <c r="BC642" s="12"/>
      <c r="BE642" s="12"/>
      <c r="BF642" s="12"/>
      <c r="BG642" s="12"/>
      <c r="BH642" s="12"/>
      <c r="BI642" s="12"/>
      <c r="BJ642" s="12"/>
      <c r="BK642" s="12"/>
    </row>
    <row r="643" spans="33:63" x14ac:dyDescent="0.15">
      <c r="AG643" s="12"/>
      <c r="AH643" s="12"/>
      <c r="AI643" s="12"/>
      <c r="AJ643" s="12"/>
      <c r="AK643" s="12"/>
      <c r="AL643" s="12"/>
      <c r="AM643" s="12"/>
      <c r="AN643" s="12"/>
      <c r="AO643" s="12"/>
      <c r="AP643" s="12"/>
      <c r="AQ643" s="12"/>
      <c r="AR643" s="12"/>
      <c r="AS643" s="12"/>
      <c r="AT643" s="12"/>
      <c r="AU643" s="12"/>
      <c r="AV643" s="12"/>
      <c r="AW643" s="12"/>
      <c r="AX643" s="12"/>
      <c r="AY643" s="12"/>
      <c r="AZ643" s="12"/>
      <c r="BA643" s="12"/>
      <c r="BB643" s="12"/>
      <c r="BC643" s="12"/>
      <c r="BE643" s="12"/>
      <c r="BF643" s="12"/>
      <c r="BG643" s="12"/>
      <c r="BH643" s="12"/>
      <c r="BI643" s="12"/>
      <c r="BJ643" s="12"/>
      <c r="BK643" s="12"/>
    </row>
    <row r="644" spans="33:63" x14ac:dyDescent="0.15">
      <c r="AG644" s="12"/>
      <c r="AH644" s="12"/>
      <c r="AI644" s="12"/>
      <c r="AJ644" s="12"/>
      <c r="AK644" s="12"/>
      <c r="AL644" s="12"/>
      <c r="AM644" s="12"/>
      <c r="AN644" s="12"/>
      <c r="AO644" s="12"/>
      <c r="AP644" s="12"/>
      <c r="AQ644" s="12"/>
      <c r="AR644" s="12"/>
      <c r="AS644" s="12"/>
      <c r="AT644" s="12"/>
      <c r="AU644" s="12"/>
      <c r="AV644" s="12"/>
      <c r="AW644" s="12"/>
      <c r="AX644" s="12"/>
      <c r="AY644" s="12"/>
      <c r="AZ644" s="12"/>
      <c r="BA644" s="12"/>
      <c r="BB644" s="12"/>
      <c r="BC644" s="12"/>
      <c r="BE644" s="12"/>
      <c r="BF644" s="12"/>
      <c r="BG644" s="12"/>
      <c r="BH644" s="12"/>
      <c r="BI644" s="12"/>
      <c r="BJ644" s="12"/>
      <c r="BK644" s="12"/>
    </row>
    <row r="645" spans="33:63" x14ac:dyDescent="0.15">
      <c r="AG645" s="12"/>
      <c r="AH645" s="12"/>
      <c r="AI645" s="12"/>
      <c r="AJ645" s="12"/>
      <c r="AK645" s="12"/>
      <c r="AL645" s="12"/>
      <c r="AM645" s="12"/>
      <c r="AN645" s="12"/>
      <c r="AO645" s="12"/>
      <c r="AP645" s="12"/>
      <c r="AQ645" s="12"/>
      <c r="AR645" s="12"/>
      <c r="AS645" s="12"/>
      <c r="AT645" s="12"/>
      <c r="AU645" s="12"/>
      <c r="AV645" s="12"/>
      <c r="AW645" s="12"/>
      <c r="AX645" s="12"/>
      <c r="AY645" s="12"/>
      <c r="AZ645" s="12"/>
      <c r="BA645" s="12"/>
      <c r="BB645" s="12"/>
      <c r="BC645" s="12"/>
      <c r="BE645" s="12"/>
      <c r="BF645" s="12"/>
      <c r="BG645" s="12"/>
      <c r="BH645" s="12"/>
      <c r="BI645" s="12"/>
      <c r="BJ645" s="12"/>
      <c r="BK645" s="12"/>
    </row>
    <row r="646" spans="33:63" x14ac:dyDescent="0.15">
      <c r="AG646" s="12"/>
      <c r="AH646" s="12"/>
      <c r="AI646" s="12"/>
      <c r="AJ646" s="12"/>
      <c r="AK646" s="12"/>
      <c r="AL646" s="12"/>
      <c r="AM646" s="12"/>
      <c r="AN646" s="12"/>
      <c r="AO646" s="12"/>
      <c r="AP646" s="12"/>
      <c r="AQ646" s="12"/>
      <c r="AR646" s="12"/>
      <c r="AS646" s="12"/>
      <c r="AT646" s="12"/>
      <c r="AU646" s="12"/>
      <c r="AV646" s="12"/>
      <c r="AW646" s="12"/>
      <c r="AX646" s="12"/>
      <c r="AY646" s="12"/>
      <c r="AZ646" s="12"/>
      <c r="BA646" s="12"/>
      <c r="BB646" s="12"/>
      <c r="BC646" s="12"/>
      <c r="BE646" s="12"/>
      <c r="BF646" s="12"/>
      <c r="BG646" s="12"/>
      <c r="BH646" s="12"/>
      <c r="BI646" s="12"/>
      <c r="BJ646" s="12"/>
      <c r="BK646" s="12"/>
    </row>
    <row r="647" spans="33:63" x14ac:dyDescent="0.15">
      <c r="AG647" s="12"/>
      <c r="AH647" s="12"/>
      <c r="AI647" s="12"/>
      <c r="AJ647" s="12"/>
      <c r="AK647" s="12"/>
      <c r="AL647" s="12"/>
      <c r="AM647" s="12"/>
      <c r="AN647" s="12"/>
      <c r="AO647" s="12"/>
      <c r="AP647" s="12"/>
      <c r="AQ647" s="12"/>
      <c r="AR647" s="12"/>
      <c r="AS647" s="12"/>
      <c r="AT647" s="12"/>
      <c r="AU647" s="12"/>
      <c r="AV647" s="12"/>
      <c r="AW647" s="12"/>
      <c r="AX647" s="12"/>
      <c r="AY647" s="12"/>
      <c r="AZ647" s="12"/>
      <c r="BA647" s="12"/>
      <c r="BB647" s="12"/>
      <c r="BC647" s="12"/>
      <c r="BE647" s="12"/>
      <c r="BF647" s="12"/>
      <c r="BG647" s="12"/>
      <c r="BH647" s="12"/>
      <c r="BI647" s="12"/>
      <c r="BJ647" s="12"/>
      <c r="BK647" s="12"/>
    </row>
    <row r="648" spans="33:63" x14ac:dyDescent="0.15">
      <c r="AG648" s="12"/>
      <c r="AH648" s="12"/>
      <c r="AI648" s="12"/>
      <c r="AJ648" s="12"/>
      <c r="AK648" s="12"/>
      <c r="AL648" s="12"/>
      <c r="AM648" s="12"/>
      <c r="AN648" s="12"/>
      <c r="AO648" s="12"/>
      <c r="AP648" s="12"/>
      <c r="AQ648" s="12"/>
      <c r="AR648" s="12"/>
      <c r="AS648" s="12"/>
      <c r="AT648" s="12"/>
      <c r="AU648" s="12"/>
      <c r="AV648" s="12"/>
      <c r="AW648" s="12"/>
      <c r="AX648" s="12"/>
      <c r="AY648" s="12"/>
      <c r="AZ648" s="12"/>
      <c r="BA648" s="12"/>
      <c r="BB648" s="12"/>
      <c r="BC648" s="12"/>
      <c r="BE648" s="12"/>
      <c r="BF648" s="12"/>
      <c r="BG648" s="12"/>
      <c r="BH648" s="12"/>
      <c r="BI648" s="12"/>
      <c r="BJ648" s="12"/>
      <c r="BK648" s="12"/>
    </row>
    <row r="649" spans="33:63" x14ac:dyDescent="0.15">
      <c r="AG649" s="12"/>
      <c r="AH649" s="12"/>
      <c r="AI649" s="12"/>
      <c r="AJ649" s="12"/>
      <c r="AK649" s="12"/>
      <c r="AL649" s="12"/>
      <c r="AM649" s="12"/>
      <c r="AN649" s="12"/>
      <c r="AO649" s="12"/>
      <c r="AP649" s="12"/>
      <c r="AQ649" s="12"/>
      <c r="AR649" s="12"/>
      <c r="AS649" s="12"/>
      <c r="AT649" s="12"/>
      <c r="AU649" s="12"/>
      <c r="AV649" s="12"/>
      <c r="AW649" s="12"/>
      <c r="AX649" s="12"/>
      <c r="AY649" s="12"/>
      <c r="AZ649" s="12"/>
      <c r="BA649" s="12"/>
      <c r="BB649" s="12"/>
      <c r="BC649" s="12"/>
      <c r="BE649" s="12"/>
      <c r="BF649" s="12"/>
      <c r="BG649" s="12"/>
      <c r="BH649" s="12"/>
      <c r="BI649" s="12"/>
      <c r="BJ649" s="12"/>
      <c r="BK649" s="12"/>
    </row>
    <row r="650" spans="33:63" x14ac:dyDescent="0.15">
      <c r="AG650" s="12"/>
      <c r="AH650" s="12"/>
      <c r="AI650" s="12"/>
      <c r="AJ650" s="12"/>
      <c r="AK650" s="12"/>
      <c r="AL650" s="12"/>
      <c r="AM650" s="12"/>
      <c r="AN650" s="12"/>
      <c r="AO650" s="12"/>
      <c r="AP650" s="12"/>
      <c r="AQ650" s="12"/>
      <c r="AR650" s="12"/>
      <c r="AS650" s="12"/>
      <c r="AT650" s="12"/>
      <c r="AU650" s="12"/>
      <c r="AV650" s="12"/>
      <c r="AW650" s="12"/>
      <c r="AX650" s="12"/>
      <c r="AY650" s="12"/>
      <c r="AZ650" s="12"/>
      <c r="BA650" s="12"/>
      <c r="BB650" s="12"/>
      <c r="BC650" s="12"/>
      <c r="BE650" s="12"/>
      <c r="BF650" s="12"/>
      <c r="BG650" s="12"/>
      <c r="BH650" s="12"/>
      <c r="BI650" s="12"/>
      <c r="BJ650" s="12"/>
      <c r="BK650" s="12"/>
    </row>
    <row r="651" spans="33:63" x14ac:dyDescent="0.15">
      <c r="AG651" s="12"/>
      <c r="AH651" s="12"/>
      <c r="AI651" s="12"/>
      <c r="AJ651" s="12"/>
      <c r="AK651" s="12"/>
      <c r="AL651" s="12"/>
      <c r="AM651" s="12"/>
      <c r="AN651" s="12"/>
      <c r="AO651" s="12"/>
      <c r="AP651" s="12"/>
      <c r="AQ651" s="12"/>
      <c r="AR651" s="12"/>
      <c r="AS651" s="12"/>
      <c r="AT651" s="12"/>
      <c r="AU651" s="12"/>
      <c r="AV651" s="12"/>
      <c r="AW651" s="12"/>
      <c r="AX651" s="12"/>
      <c r="AY651" s="12"/>
      <c r="AZ651" s="12"/>
      <c r="BA651" s="12"/>
      <c r="BB651" s="12"/>
      <c r="BC651" s="12"/>
      <c r="BE651" s="12"/>
      <c r="BF651" s="12"/>
      <c r="BG651" s="12"/>
      <c r="BH651" s="12"/>
      <c r="BI651" s="12"/>
      <c r="BJ651" s="12"/>
      <c r="BK651" s="12"/>
    </row>
    <row r="652" spans="33:63" x14ac:dyDescent="0.15">
      <c r="AG652" s="12"/>
      <c r="AH652" s="12"/>
      <c r="AI652" s="12"/>
      <c r="AJ652" s="12"/>
      <c r="AK652" s="12"/>
      <c r="AL652" s="12"/>
      <c r="AM652" s="12"/>
      <c r="AN652" s="12"/>
      <c r="AO652" s="12"/>
      <c r="AP652" s="12"/>
      <c r="AQ652" s="12"/>
      <c r="AR652" s="12"/>
      <c r="AS652" s="12"/>
      <c r="AT652" s="12"/>
      <c r="AU652" s="12"/>
      <c r="AV652" s="12"/>
      <c r="AW652" s="12"/>
      <c r="AX652" s="12"/>
      <c r="AY652" s="12"/>
      <c r="AZ652" s="12"/>
      <c r="BA652" s="12"/>
      <c r="BB652" s="12"/>
      <c r="BC652" s="12"/>
      <c r="BE652" s="12"/>
      <c r="BF652" s="12"/>
      <c r="BG652" s="12"/>
      <c r="BH652" s="12"/>
      <c r="BI652" s="12"/>
      <c r="BJ652" s="12"/>
      <c r="BK652" s="12"/>
    </row>
    <row r="653" spans="33:63" x14ac:dyDescent="0.15">
      <c r="AG653" s="12"/>
      <c r="AH653" s="12"/>
      <c r="AI653" s="12"/>
      <c r="AJ653" s="12"/>
      <c r="AK653" s="12"/>
      <c r="AL653" s="12"/>
      <c r="AM653" s="12"/>
      <c r="AN653" s="12"/>
      <c r="AO653" s="12"/>
      <c r="AP653" s="12"/>
      <c r="AQ653" s="12"/>
      <c r="AR653" s="12"/>
      <c r="AS653" s="12"/>
      <c r="AT653" s="12"/>
      <c r="AU653" s="12"/>
      <c r="AV653" s="12"/>
      <c r="AW653" s="12"/>
      <c r="AX653" s="12"/>
      <c r="AY653" s="12"/>
      <c r="AZ653" s="12"/>
      <c r="BA653" s="12"/>
      <c r="BB653" s="12"/>
      <c r="BC653" s="12"/>
      <c r="BE653" s="12"/>
      <c r="BF653" s="12"/>
      <c r="BG653" s="12"/>
      <c r="BH653" s="12"/>
      <c r="BI653" s="12"/>
      <c r="BJ653" s="12"/>
      <c r="BK653" s="12"/>
    </row>
    <row r="654" spans="33:63" x14ac:dyDescent="0.15">
      <c r="AG654" s="12"/>
      <c r="AH654" s="12"/>
      <c r="AI654" s="12"/>
      <c r="AJ654" s="12"/>
      <c r="AK654" s="12"/>
      <c r="AL654" s="12"/>
      <c r="AM654" s="12"/>
      <c r="AN654" s="12"/>
      <c r="AO654" s="12"/>
      <c r="AP654" s="12"/>
      <c r="AQ654" s="12"/>
      <c r="AR654" s="12"/>
      <c r="AS654" s="12"/>
      <c r="AT654" s="12"/>
      <c r="AU654" s="12"/>
      <c r="AV654" s="12"/>
      <c r="AW654" s="12"/>
      <c r="AX654" s="12"/>
      <c r="AY654" s="12"/>
      <c r="AZ654" s="12"/>
      <c r="BA654" s="12"/>
      <c r="BB654" s="12"/>
      <c r="BC654" s="12"/>
      <c r="BE654" s="12"/>
      <c r="BF654" s="12"/>
      <c r="BG654" s="12"/>
      <c r="BH654" s="12"/>
      <c r="BI654" s="12"/>
      <c r="BJ654" s="12"/>
      <c r="BK654" s="12"/>
    </row>
    <row r="655" spans="33:63" x14ac:dyDescent="0.15">
      <c r="AG655" s="12"/>
      <c r="AH655" s="12"/>
      <c r="AI655" s="12"/>
      <c r="AJ655" s="12"/>
      <c r="AK655" s="12"/>
      <c r="AL655" s="12"/>
      <c r="AM655" s="12"/>
      <c r="AN655" s="12"/>
      <c r="AO655" s="12"/>
      <c r="AP655" s="12"/>
      <c r="AQ655" s="12"/>
      <c r="AR655" s="12"/>
      <c r="AS655" s="12"/>
      <c r="AT655" s="12"/>
      <c r="AU655" s="12"/>
      <c r="AV655" s="12"/>
      <c r="AW655" s="12"/>
      <c r="AX655" s="12"/>
      <c r="AY655" s="12"/>
      <c r="AZ655" s="12"/>
      <c r="BA655" s="12"/>
      <c r="BB655" s="12"/>
      <c r="BC655" s="12"/>
      <c r="BE655" s="12"/>
      <c r="BF655" s="12"/>
      <c r="BG655" s="12"/>
      <c r="BH655" s="12"/>
      <c r="BI655" s="12"/>
      <c r="BJ655" s="12"/>
      <c r="BK655" s="12"/>
    </row>
    <row r="656" spans="33:63" x14ac:dyDescent="0.15">
      <c r="AG656" s="12"/>
      <c r="AH656" s="12"/>
      <c r="AI656" s="12"/>
      <c r="AJ656" s="12"/>
      <c r="AK656" s="12"/>
      <c r="AL656" s="12"/>
      <c r="AM656" s="12"/>
      <c r="AN656" s="12"/>
      <c r="AO656" s="12"/>
      <c r="AP656" s="12"/>
      <c r="AQ656" s="12"/>
      <c r="AR656" s="12"/>
      <c r="AS656" s="12"/>
      <c r="AT656" s="12"/>
      <c r="AU656" s="12"/>
      <c r="AV656" s="12"/>
      <c r="AW656" s="12"/>
      <c r="AX656" s="12"/>
      <c r="AY656" s="12"/>
      <c r="AZ656" s="12"/>
      <c r="BA656" s="12"/>
      <c r="BB656" s="12"/>
      <c r="BC656" s="12"/>
      <c r="BE656" s="12"/>
      <c r="BF656" s="12"/>
      <c r="BG656" s="12"/>
      <c r="BH656" s="12"/>
      <c r="BI656" s="12"/>
      <c r="BJ656" s="12"/>
      <c r="BK656" s="12"/>
    </row>
    <row r="657" spans="33:63" x14ac:dyDescent="0.15">
      <c r="AG657" s="12"/>
      <c r="AH657" s="12"/>
      <c r="AI657" s="12"/>
      <c r="AJ657" s="12"/>
      <c r="AK657" s="12"/>
      <c r="AL657" s="12"/>
      <c r="AM657" s="12"/>
      <c r="AN657" s="12"/>
      <c r="AO657" s="12"/>
      <c r="AP657" s="12"/>
      <c r="AQ657" s="12"/>
      <c r="AR657" s="12"/>
      <c r="AS657" s="12"/>
      <c r="AT657" s="12"/>
      <c r="AU657" s="12"/>
      <c r="AV657" s="12"/>
      <c r="AW657" s="12"/>
      <c r="AX657" s="12"/>
      <c r="AY657" s="12"/>
      <c r="AZ657" s="12"/>
      <c r="BA657" s="12"/>
      <c r="BB657" s="12"/>
      <c r="BC657" s="12"/>
      <c r="BE657" s="12"/>
      <c r="BF657" s="12"/>
      <c r="BG657" s="12"/>
      <c r="BH657" s="12"/>
      <c r="BI657" s="12"/>
      <c r="BJ657" s="12"/>
      <c r="BK657" s="12"/>
    </row>
    <row r="658" spans="33:63" x14ac:dyDescent="0.15">
      <c r="AG658" s="12"/>
      <c r="AH658" s="12"/>
      <c r="AI658" s="12"/>
      <c r="AJ658" s="12"/>
      <c r="AK658" s="12"/>
      <c r="AL658" s="12"/>
      <c r="AM658" s="12"/>
      <c r="AN658" s="12"/>
      <c r="AO658" s="12"/>
      <c r="AP658" s="12"/>
      <c r="AQ658" s="12"/>
      <c r="AR658" s="12"/>
      <c r="AS658" s="12"/>
      <c r="AT658" s="12"/>
      <c r="AU658" s="12"/>
      <c r="AV658" s="12"/>
      <c r="AW658" s="12"/>
      <c r="AX658" s="12"/>
      <c r="AY658" s="12"/>
      <c r="AZ658" s="12"/>
      <c r="BA658" s="12"/>
      <c r="BB658" s="12"/>
      <c r="BC658" s="12"/>
      <c r="BE658" s="12"/>
      <c r="BF658" s="12"/>
      <c r="BG658" s="12"/>
      <c r="BH658" s="12"/>
      <c r="BI658" s="12"/>
      <c r="BJ658" s="12"/>
      <c r="BK658" s="12"/>
    </row>
    <row r="659" spans="33:63" x14ac:dyDescent="0.15">
      <c r="AG659" s="12"/>
      <c r="AH659" s="12"/>
      <c r="AI659" s="12"/>
      <c r="AJ659" s="12"/>
      <c r="AK659" s="12"/>
      <c r="AL659" s="12"/>
      <c r="AM659" s="12"/>
      <c r="AN659" s="12"/>
      <c r="AO659" s="12"/>
      <c r="AP659" s="12"/>
      <c r="AQ659" s="12"/>
      <c r="AR659" s="12"/>
      <c r="AS659" s="12"/>
      <c r="AT659" s="12"/>
      <c r="AU659" s="12"/>
      <c r="AV659" s="12"/>
      <c r="AW659" s="12"/>
      <c r="AX659" s="12"/>
      <c r="AY659" s="12"/>
      <c r="AZ659" s="12"/>
      <c r="BA659" s="12"/>
      <c r="BB659" s="12"/>
      <c r="BC659" s="12"/>
      <c r="BE659" s="12"/>
      <c r="BF659" s="12"/>
      <c r="BG659" s="12"/>
      <c r="BH659" s="12"/>
      <c r="BI659" s="12"/>
      <c r="BJ659" s="12"/>
      <c r="BK659" s="12"/>
    </row>
    <row r="660" spans="33:63" x14ac:dyDescent="0.15">
      <c r="AG660" s="12"/>
      <c r="AH660" s="12"/>
      <c r="AI660" s="12"/>
      <c r="AJ660" s="12"/>
      <c r="AK660" s="12"/>
      <c r="AL660" s="12"/>
      <c r="AM660" s="12"/>
      <c r="AN660" s="12"/>
      <c r="AO660" s="12"/>
      <c r="AP660" s="12"/>
      <c r="AQ660" s="12"/>
      <c r="AR660" s="12"/>
      <c r="AS660" s="12"/>
      <c r="AT660" s="12"/>
      <c r="AU660" s="12"/>
      <c r="AV660" s="12"/>
      <c r="AW660" s="12"/>
      <c r="AX660" s="12"/>
      <c r="AY660" s="12"/>
      <c r="AZ660" s="12"/>
      <c r="BA660" s="12"/>
      <c r="BB660" s="12"/>
      <c r="BC660" s="12"/>
      <c r="BE660" s="12"/>
      <c r="BF660" s="12"/>
      <c r="BG660" s="12"/>
      <c r="BH660" s="12"/>
      <c r="BI660" s="12"/>
      <c r="BJ660" s="12"/>
      <c r="BK660" s="12"/>
    </row>
    <row r="661" spans="33:63" x14ac:dyDescent="0.15">
      <c r="AG661" s="12"/>
      <c r="AH661" s="12"/>
      <c r="AI661" s="12"/>
      <c r="AJ661" s="12"/>
      <c r="AK661" s="12"/>
      <c r="AL661" s="12"/>
      <c r="AM661" s="12"/>
      <c r="AN661" s="12"/>
      <c r="AO661" s="12"/>
      <c r="AP661" s="12"/>
      <c r="AQ661" s="12"/>
      <c r="AR661" s="12"/>
      <c r="AS661" s="12"/>
      <c r="AT661" s="12"/>
      <c r="AU661" s="12"/>
      <c r="AV661" s="12"/>
      <c r="AW661" s="12"/>
      <c r="AX661" s="12"/>
      <c r="AY661" s="12"/>
      <c r="AZ661" s="12"/>
      <c r="BA661" s="12"/>
      <c r="BB661" s="12"/>
      <c r="BC661" s="12"/>
      <c r="BE661" s="12"/>
      <c r="BF661" s="12"/>
      <c r="BG661" s="12"/>
      <c r="BH661" s="12"/>
      <c r="BI661" s="12"/>
      <c r="BJ661" s="12"/>
      <c r="BK661" s="12"/>
    </row>
    <row r="662" spans="33:63" x14ac:dyDescent="0.15">
      <c r="AG662" s="12"/>
      <c r="AH662" s="12"/>
      <c r="AI662" s="12"/>
      <c r="AJ662" s="12"/>
      <c r="AK662" s="12"/>
      <c r="AL662" s="12"/>
      <c r="AM662" s="12"/>
      <c r="AN662" s="12"/>
      <c r="AO662" s="12"/>
      <c r="AP662" s="12"/>
      <c r="AQ662" s="12"/>
      <c r="AR662" s="12"/>
      <c r="AS662" s="12"/>
      <c r="AT662" s="12"/>
      <c r="AU662" s="12"/>
      <c r="AV662" s="12"/>
      <c r="AW662" s="12"/>
      <c r="AX662" s="12"/>
      <c r="AY662" s="12"/>
      <c r="AZ662" s="12"/>
      <c r="BA662" s="12"/>
      <c r="BB662" s="12"/>
      <c r="BC662" s="12"/>
      <c r="BE662" s="12"/>
      <c r="BF662" s="12"/>
      <c r="BG662" s="12"/>
      <c r="BH662" s="12"/>
      <c r="BI662" s="12"/>
      <c r="BJ662" s="12"/>
      <c r="BK662" s="12"/>
    </row>
    <row r="663" spans="33:63" x14ac:dyDescent="0.15">
      <c r="AG663" s="12"/>
      <c r="AH663" s="12"/>
      <c r="AI663" s="12"/>
      <c r="AJ663" s="12"/>
      <c r="AK663" s="12"/>
      <c r="AL663" s="12"/>
      <c r="AM663" s="12"/>
      <c r="AN663" s="12"/>
      <c r="AO663" s="12"/>
      <c r="AP663" s="12"/>
      <c r="AQ663" s="12"/>
      <c r="AR663" s="12"/>
      <c r="AS663" s="12"/>
      <c r="AT663" s="12"/>
      <c r="AU663" s="12"/>
      <c r="AV663" s="12"/>
      <c r="AW663" s="12"/>
      <c r="AX663" s="12"/>
      <c r="AY663" s="12"/>
      <c r="AZ663" s="12"/>
      <c r="BA663" s="12"/>
      <c r="BB663" s="12"/>
      <c r="BC663" s="12"/>
      <c r="BE663" s="12"/>
      <c r="BF663" s="12"/>
      <c r="BG663" s="12"/>
      <c r="BH663" s="12"/>
      <c r="BI663" s="12"/>
      <c r="BJ663" s="12"/>
      <c r="BK663" s="12"/>
    </row>
    <row r="664" spans="33:63" x14ac:dyDescent="0.15">
      <c r="AG664" s="12"/>
      <c r="AH664" s="12"/>
      <c r="AI664" s="12"/>
      <c r="AJ664" s="12"/>
      <c r="AK664" s="12"/>
      <c r="AL664" s="12"/>
      <c r="AM664" s="12"/>
      <c r="AN664" s="12"/>
      <c r="AO664" s="12"/>
      <c r="AP664" s="12"/>
      <c r="AQ664" s="12"/>
      <c r="AR664" s="12"/>
      <c r="AS664" s="12"/>
      <c r="AT664" s="12"/>
      <c r="AU664" s="12"/>
      <c r="AV664" s="12"/>
      <c r="AW664" s="12"/>
      <c r="AX664" s="12"/>
      <c r="AY664" s="12"/>
      <c r="AZ664" s="12"/>
      <c r="BA664" s="12"/>
      <c r="BB664" s="12"/>
      <c r="BC664" s="12"/>
      <c r="BE664" s="12"/>
      <c r="BF664" s="12"/>
      <c r="BG664" s="12"/>
      <c r="BH664" s="12"/>
      <c r="BI664" s="12"/>
      <c r="BJ664" s="12"/>
      <c r="BK664" s="12"/>
    </row>
    <row r="665" spans="33:63" x14ac:dyDescent="0.15">
      <c r="AG665" s="12"/>
      <c r="AH665" s="12"/>
      <c r="AI665" s="12"/>
      <c r="AJ665" s="12"/>
      <c r="AK665" s="12"/>
      <c r="AL665" s="12"/>
      <c r="AM665" s="12"/>
      <c r="AN665" s="12"/>
      <c r="AO665" s="12"/>
      <c r="AP665" s="12"/>
      <c r="AQ665" s="12"/>
      <c r="AR665" s="12"/>
      <c r="AS665" s="12"/>
      <c r="AT665" s="12"/>
      <c r="AU665" s="12"/>
      <c r="AV665" s="12"/>
      <c r="AW665" s="12"/>
      <c r="AX665" s="12"/>
      <c r="AY665" s="12"/>
      <c r="AZ665" s="12"/>
      <c r="BA665" s="12"/>
      <c r="BB665" s="12"/>
      <c r="BC665" s="12"/>
      <c r="BE665" s="12"/>
      <c r="BF665" s="12"/>
      <c r="BG665" s="12"/>
      <c r="BH665" s="12"/>
      <c r="BI665" s="12"/>
      <c r="BJ665" s="12"/>
      <c r="BK665" s="12"/>
    </row>
    <row r="666" spans="33:63" x14ac:dyDescent="0.15">
      <c r="AG666" s="12"/>
      <c r="AH666" s="12"/>
      <c r="AI666" s="12"/>
      <c r="AJ666" s="12"/>
      <c r="AK666" s="12"/>
      <c r="AL666" s="12"/>
      <c r="AM666" s="12"/>
      <c r="AN666" s="12"/>
      <c r="AO666" s="12"/>
      <c r="AP666" s="12"/>
      <c r="AQ666" s="12"/>
      <c r="AR666" s="12"/>
      <c r="AS666" s="12"/>
      <c r="AT666" s="12"/>
      <c r="AU666" s="12"/>
      <c r="AV666" s="12"/>
      <c r="AW666" s="12"/>
      <c r="AX666" s="12"/>
      <c r="AY666" s="12"/>
      <c r="AZ666" s="12"/>
      <c r="BA666" s="12"/>
      <c r="BB666" s="12"/>
      <c r="BC666" s="12"/>
      <c r="BE666" s="12"/>
      <c r="BF666" s="12"/>
      <c r="BG666" s="12"/>
      <c r="BH666" s="12"/>
      <c r="BI666" s="12"/>
      <c r="BJ666" s="12"/>
      <c r="BK666" s="12"/>
    </row>
    <row r="667" spans="33:63" x14ac:dyDescent="0.15">
      <c r="AG667" s="12"/>
      <c r="AH667" s="12"/>
      <c r="AI667" s="12"/>
      <c r="AJ667" s="12"/>
      <c r="AK667" s="12"/>
      <c r="AL667" s="12"/>
      <c r="AM667" s="12"/>
      <c r="AN667" s="12"/>
      <c r="AO667" s="12"/>
      <c r="AP667" s="12"/>
      <c r="AQ667" s="12"/>
      <c r="AR667" s="12"/>
      <c r="AS667" s="12"/>
      <c r="AT667" s="12"/>
      <c r="AU667" s="12"/>
      <c r="AV667" s="12"/>
      <c r="AW667" s="12"/>
      <c r="AX667" s="12"/>
      <c r="AY667" s="12"/>
      <c r="AZ667" s="12"/>
      <c r="BA667" s="12"/>
      <c r="BB667" s="12"/>
      <c r="BC667" s="12"/>
      <c r="BE667" s="12"/>
      <c r="BF667" s="12"/>
      <c r="BG667" s="12"/>
      <c r="BH667" s="12"/>
      <c r="BI667" s="12"/>
      <c r="BJ667" s="12"/>
      <c r="BK667" s="12"/>
    </row>
    <row r="668" spans="33:63" x14ac:dyDescent="0.15">
      <c r="AG668" s="12"/>
      <c r="AH668" s="12"/>
      <c r="AI668" s="12"/>
      <c r="AJ668" s="12"/>
      <c r="AK668" s="12"/>
      <c r="AL668" s="12"/>
      <c r="AM668" s="12"/>
      <c r="AN668" s="12"/>
      <c r="AO668" s="12"/>
      <c r="AP668" s="12"/>
      <c r="AQ668" s="12"/>
      <c r="AR668" s="12"/>
      <c r="AS668" s="12"/>
      <c r="AT668" s="12"/>
      <c r="AU668" s="12"/>
      <c r="AV668" s="12"/>
      <c r="AW668" s="12"/>
      <c r="AX668" s="12"/>
      <c r="AY668" s="12"/>
      <c r="AZ668" s="12"/>
      <c r="BA668" s="12"/>
      <c r="BB668" s="12"/>
      <c r="BC668" s="12"/>
      <c r="BE668" s="12"/>
      <c r="BF668" s="12"/>
      <c r="BG668" s="12"/>
      <c r="BH668" s="12"/>
      <c r="BI668" s="12"/>
      <c r="BJ668" s="12"/>
      <c r="BK668" s="12"/>
    </row>
    <row r="669" spans="33:63" x14ac:dyDescent="0.15">
      <c r="AG669" s="12"/>
      <c r="AH669" s="12"/>
      <c r="AI669" s="12"/>
      <c r="AJ669" s="12"/>
      <c r="AK669" s="12"/>
      <c r="AL669" s="12"/>
      <c r="AM669" s="12"/>
      <c r="AN669" s="12"/>
      <c r="AO669" s="12"/>
      <c r="AP669" s="12"/>
      <c r="AQ669" s="12"/>
      <c r="AR669" s="12"/>
      <c r="AS669" s="12"/>
      <c r="AT669" s="12"/>
      <c r="AU669" s="12"/>
      <c r="AV669" s="12"/>
      <c r="AW669" s="12"/>
      <c r="AX669" s="12"/>
      <c r="AY669" s="12"/>
      <c r="AZ669" s="12"/>
      <c r="BA669" s="12"/>
      <c r="BB669" s="12"/>
      <c r="BC669" s="12"/>
      <c r="BE669" s="12"/>
      <c r="BF669" s="12"/>
      <c r="BG669" s="12"/>
      <c r="BH669" s="12"/>
      <c r="BI669" s="12"/>
      <c r="BJ669" s="12"/>
      <c r="BK669" s="12"/>
    </row>
    <row r="670" spans="33:63" x14ac:dyDescent="0.15">
      <c r="AG670" s="12"/>
      <c r="AH670" s="12"/>
      <c r="AI670" s="12"/>
      <c r="AJ670" s="12"/>
      <c r="AK670" s="12"/>
      <c r="AL670" s="12"/>
      <c r="AM670" s="12"/>
      <c r="AN670" s="12"/>
      <c r="AO670" s="12"/>
      <c r="AP670" s="12"/>
      <c r="AQ670" s="12"/>
      <c r="AR670" s="12"/>
      <c r="AS670" s="12"/>
      <c r="AT670" s="12"/>
      <c r="AU670" s="12"/>
      <c r="AV670" s="12"/>
      <c r="AW670" s="12"/>
      <c r="AX670" s="12"/>
      <c r="AY670" s="12"/>
      <c r="AZ670" s="12"/>
      <c r="BA670" s="12"/>
      <c r="BB670" s="12"/>
      <c r="BC670" s="12"/>
      <c r="BE670" s="12"/>
      <c r="BF670" s="12"/>
      <c r="BG670" s="12"/>
      <c r="BH670" s="12"/>
      <c r="BI670" s="12"/>
      <c r="BJ670" s="12"/>
      <c r="BK670" s="12"/>
    </row>
    <row r="671" spans="33:63" x14ac:dyDescent="0.15">
      <c r="AG671" s="12"/>
      <c r="AH671" s="12"/>
      <c r="AI671" s="12"/>
      <c r="AJ671" s="12"/>
      <c r="AK671" s="12"/>
      <c r="AL671" s="12"/>
      <c r="AM671" s="12"/>
      <c r="AN671" s="12"/>
      <c r="AO671" s="12"/>
      <c r="AP671" s="12"/>
      <c r="AQ671" s="12"/>
      <c r="AR671" s="12"/>
      <c r="AS671" s="12"/>
      <c r="AT671" s="12"/>
      <c r="AU671" s="12"/>
      <c r="AV671" s="12"/>
      <c r="AW671" s="12"/>
      <c r="AX671" s="12"/>
      <c r="AY671" s="12"/>
      <c r="AZ671" s="12"/>
      <c r="BA671" s="12"/>
      <c r="BB671" s="12"/>
      <c r="BC671" s="12"/>
      <c r="BE671" s="12"/>
      <c r="BF671" s="12"/>
      <c r="BG671" s="12"/>
      <c r="BH671" s="12"/>
      <c r="BI671" s="12"/>
      <c r="BJ671" s="12"/>
      <c r="BK671" s="12"/>
    </row>
    <row r="672" spans="33:63" x14ac:dyDescent="0.15">
      <c r="AG672" s="12"/>
      <c r="AH672" s="12"/>
      <c r="AI672" s="12"/>
      <c r="AJ672" s="12"/>
      <c r="AK672" s="12"/>
      <c r="AL672" s="12"/>
      <c r="AM672" s="12"/>
      <c r="AN672" s="12"/>
      <c r="AO672" s="12"/>
      <c r="AP672" s="12"/>
      <c r="AQ672" s="12"/>
      <c r="AR672" s="12"/>
      <c r="AS672" s="12"/>
      <c r="AT672" s="12"/>
      <c r="AU672" s="12"/>
      <c r="AV672" s="12"/>
      <c r="AW672" s="12"/>
      <c r="AX672" s="12"/>
      <c r="AY672" s="12"/>
      <c r="AZ672" s="12"/>
      <c r="BA672" s="12"/>
      <c r="BB672" s="12"/>
      <c r="BC672" s="12"/>
      <c r="BE672" s="12"/>
      <c r="BF672" s="12"/>
      <c r="BG672" s="12"/>
      <c r="BH672" s="12"/>
      <c r="BI672" s="12"/>
      <c r="BJ672" s="12"/>
      <c r="BK672" s="12"/>
    </row>
    <row r="673" spans="33:63" x14ac:dyDescent="0.15">
      <c r="AG673" s="12"/>
      <c r="AH673" s="12"/>
      <c r="AI673" s="12"/>
      <c r="AJ673" s="12"/>
      <c r="AK673" s="12"/>
      <c r="AL673" s="12"/>
      <c r="AM673" s="12"/>
      <c r="AN673" s="12"/>
      <c r="AO673" s="12"/>
      <c r="AP673" s="12"/>
      <c r="AQ673" s="12"/>
      <c r="AR673" s="12"/>
      <c r="AS673" s="12"/>
      <c r="AT673" s="12"/>
      <c r="AU673" s="12"/>
      <c r="AV673" s="12"/>
      <c r="AW673" s="12"/>
      <c r="AX673" s="12"/>
      <c r="AY673" s="12"/>
      <c r="AZ673" s="12"/>
      <c r="BA673" s="12"/>
      <c r="BB673" s="12"/>
      <c r="BC673" s="12"/>
      <c r="BE673" s="12"/>
      <c r="BF673" s="12"/>
      <c r="BG673" s="12"/>
      <c r="BH673" s="12"/>
      <c r="BI673" s="12"/>
      <c r="BJ673" s="12"/>
      <c r="BK673" s="12"/>
    </row>
    <row r="674" spans="33:63" x14ac:dyDescent="0.15">
      <c r="AG674" s="12"/>
      <c r="AH674" s="12"/>
      <c r="AI674" s="12"/>
      <c r="AJ674" s="12"/>
      <c r="AK674" s="12"/>
      <c r="AL674" s="12"/>
      <c r="AM674" s="12"/>
      <c r="AN674" s="12"/>
      <c r="AO674" s="12"/>
      <c r="AP674" s="12"/>
      <c r="AQ674" s="12"/>
      <c r="AR674" s="12"/>
      <c r="AS674" s="12"/>
      <c r="AT674" s="12"/>
      <c r="AU674" s="12"/>
      <c r="AV674" s="12"/>
      <c r="AW674" s="12"/>
      <c r="AX674" s="12"/>
      <c r="AY674" s="12"/>
      <c r="AZ674" s="12"/>
      <c r="BA674" s="12"/>
      <c r="BB674" s="12"/>
      <c r="BC674" s="12"/>
      <c r="BE674" s="12"/>
      <c r="BF674" s="12"/>
      <c r="BG674" s="12"/>
      <c r="BH674" s="12"/>
      <c r="BI674" s="12"/>
      <c r="BJ674" s="12"/>
      <c r="BK674" s="12"/>
    </row>
    <row r="675" spans="33:63" x14ac:dyDescent="0.15">
      <c r="AG675" s="12"/>
      <c r="AH675" s="12"/>
      <c r="AI675" s="12"/>
      <c r="AJ675" s="12"/>
      <c r="AK675" s="12"/>
      <c r="AL675" s="12"/>
      <c r="AM675" s="12"/>
      <c r="AN675" s="12"/>
      <c r="AO675" s="12"/>
      <c r="AP675" s="12"/>
      <c r="AQ675" s="12"/>
      <c r="AR675" s="12"/>
      <c r="AS675" s="12"/>
      <c r="AT675" s="12"/>
      <c r="AU675" s="12"/>
      <c r="AV675" s="12"/>
      <c r="AW675" s="12"/>
      <c r="AX675" s="12"/>
      <c r="AY675" s="12"/>
      <c r="AZ675" s="12"/>
      <c r="BA675" s="12"/>
      <c r="BB675" s="12"/>
      <c r="BC675" s="12"/>
      <c r="BE675" s="12"/>
      <c r="BF675" s="12"/>
      <c r="BG675" s="12"/>
      <c r="BH675" s="12"/>
      <c r="BI675" s="12"/>
      <c r="BJ675" s="12"/>
      <c r="BK675" s="12"/>
    </row>
    <row r="676" spans="33:63" x14ac:dyDescent="0.15">
      <c r="AG676" s="12"/>
      <c r="AH676" s="12"/>
      <c r="AI676" s="12"/>
      <c r="AJ676" s="12"/>
      <c r="AK676" s="12"/>
      <c r="AL676" s="12"/>
      <c r="AM676" s="12"/>
      <c r="AN676" s="12"/>
      <c r="AO676" s="12"/>
      <c r="AP676" s="12"/>
      <c r="AQ676" s="12"/>
      <c r="AR676" s="12"/>
      <c r="AS676" s="12"/>
      <c r="AT676" s="12"/>
      <c r="AU676" s="12"/>
      <c r="AV676" s="12"/>
      <c r="AW676" s="12"/>
      <c r="AX676" s="12"/>
      <c r="AY676" s="12"/>
      <c r="AZ676" s="12"/>
      <c r="BA676" s="12"/>
      <c r="BB676" s="12"/>
      <c r="BC676" s="12"/>
      <c r="BE676" s="12"/>
      <c r="BF676" s="12"/>
      <c r="BG676" s="12"/>
      <c r="BH676" s="12"/>
      <c r="BI676" s="12"/>
      <c r="BJ676" s="12"/>
      <c r="BK676" s="12"/>
    </row>
    <row r="677" spans="33:63" x14ac:dyDescent="0.15">
      <c r="AG677" s="12"/>
      <c r="AH677" s="12"/>
      <c r="AI677" s="12"/>
      <c r="AJ677" s="12"/>
      <c r="AK677" s="12"/>
      <c r="AL677" s="12"/>
      <c r="AM677" s="12"/>
      <c r="AN677" s="12"/>
      <c r="AO677" s="12"/>
      <c r="AP677" s="12"/>
      <c r="AQ677" s="12"/>
      <c r="AR677" s="12"/>
      <c r="AS677" s="12"/>
      <c r="AT677" s="12"/>
      <c r="AU677" s="12"/>
      <c r="AV677" s="12"/>
      <c r="AW677" s="12"/>
      <c r="AX677" s="12"/>
      <c r="AY677" s="12"/>
      <c r="AZ677" s="12"/>
      <c r="BA677" s="12"/>
      <c r="BB677" s="12"/>
      <c r="BC677" s="12"/>
      <c r="BE677" s="12"/>
      <c r="BF677" s="12"/>
      <c r="BG677" s="12"/>
      <c r="BH677" s="12"/>
      <c r="BI677" s="12"/>
      <c r="BJ677" s="12"/>
      <c r="BK677" s="12"/>
    </row>
    <row r="678" spans="33:63" x14ac:dyDescent="0.15">
      <c r="AG678" s="12"/>
      <c r="AH678" s="12"/>
      <c r="AI678" s="12"/>
      <c r="AJ678" s="12"/>
      <c r="AK678" s="12"/>
      <c r="AL678" s="12"/>
      <c r="AM678" s="12"/>
      <c r="AN678" s="12"/>
      <c r="AO678" s="12"/>
      <c r="AP678" s="12"/>
      <c r="AQ678" s="12"/>
      <c r="AR678" s="12"/>
      <c r="AS678" s="12"/>
      <c r="AT678" s="12"/>
      <c r="AU678" s="12"/>
      <c r="AV678" s="12"/>
      <c r="AW678" s="12"/>
      <c r="AX678" s="12"/>
      <c r="AY678" s="12"/>
      <c r="AZ678" s="12"/>
      <c r="BA678" s="12"/>
      <c r="BB678" s="12"/>
      <c r="BC678" s="12"/>
      <c r="BE678" s="12"/>
      <c r="BF678" s="12"/>
      <c r="BG678" s="12"/>
      <c r="BH678" s="12"/>
      <c r="BI678" s="12"/>
      <c r="BJ678" s="12"/>
      <c r="BK678" s="12"/>
    </row>
    <row r="679" spans="33:63" x14ac:dyDescent="0.15">
      <c r="AG679" s="12"/>
      <c r="AH679" s="12"/>
      <c r="AI679" s="12"/>
      <c r="AJ679" s="12"/>
      <c r="AK679" s="12"/>
      <c r="AL679" s="12"/>
      <c r="AM679" s="12"/>
      <c r="AN679" s="12"/>
      <c r="AO679" s="12"/>
      <c r="AP679" s="12"/>
      <c r="AQ679" s="12"/>
      <c r="AR679" s="12"/>
      <c r="AS679" s="12"/>
      <c r="AT679" s="12"/>
      <c r="AU679" s="12"/>
      <c r="AV679" s="12"/>
      <c r="AW679" s="12"/>
      <c r="AX679" s="12"/>
      <c r="AY679" s="12"/>
      <c r="AZ679" s="12"/>
      <c r="BA679" s="12"/>
      <c r="BB679" s="12"/>
      <c r="BC679" s="12"/>
      <c r="BE679" s="12"/>
      <c r="BF679" s="12"/>
      <c r="BG679" s="12"/>
      <c r="BH679" s="12"/>
      <c r="BI679" s="12"/>
      <c r="BJ679" s="12"/>
      <c r="BK679" s="12"/>
    </row>
    <row r="680" spans="33:63" x14ac:dyDescent="0.15">
      <c r="AG680" s="12"/>
      <c r="AH680" s="12"/>
      <c r="AI680" s="12"/>
      <c r="AJ680" s="12"/>
      <c r="AK680" s="12"/>
      <c r="AL680" s="12"/>
      <c r="AM680" s="12"/>
      <c r="AN680" s="12"/>
      <c r="AO680" s="12"/>
      <c r="AP680" s="12"/>
      <c r="AQ680" s="12"/>
      <c r="AR680" s="12"/>
      <c r="AS680" s="12"/>
      <c r="AT680" s="12"/>
      <c r="AU680" s="12"/>
      <c r="AV680" s="12"/>
      <c r="AW680" s="12"/>
      <c r="AX680" s="12"/>
      <c r="AY680" s="12"/>
      <c r="AZ680" s="12"/>
      <c r="BA680" s="12"/>
      <c r="BB680" s="12"/>
      <c r="BC680" s="12"/>
      <c r="BE680" s="12"/>
      <c r="BF680" s="12"/>
      <c r="BG680" s="12"/>
      <c r="BH680" s="12"/>
      <c r="BI680" s="12"/>
      <c r="BJ680" s="12"/>
      <c r="BK680" s="12"/>
    </row>
    <row r="681" spans="33:63" x14ac:dyDescent="0.15">
      <c r="AG681" s="12"/>
      <c r="AH681" s="12"/>
      <c r="AI681" s="12"/>
      <c r="AJ681" s="12"/>
      <c r="AK681" s="12"/>
      <c r="AL681" s="12"/>
      <c r="AM681" s="12"/>
      <c r="AN681" s="12"/>
      <c r="AO681" s="12"/>
      <c r="AP681" s="12"/>
      <c r="AQ681" s="12"/>
      <c r="AR681" s="12"/>
      <c r="AS681" s="12"/>
      <c r="AT681" s="12"/>
      <c r="AU681" s="12"/>
      <c r="AV681" s="12"/>
      <c r="AW681" s="12"/>
      <c r="AX681" s="12"/>
      <c r="AY681" s="12"/>
      <c r="AZ681" s="12"/>
      <c r="BA681" s="12"/>
      <c r="BB681" s="12"/>
      <c r="BC681" s="12"/>
      <c r="BE681" s="12"/>
      <c r="BF681" s="12"/>
      <c r="BG681" s="12"/>
      <c r="BH681" s="12"/>
      <c r="BI681" s="12"/>
      <c r="BJ681" s="12"/>
      <c r="BK681" s="12"/>
    </row>
    <row r="682" spans="33:63" x14ac:dyDescent="0.15">
      <c r="AG682" s="12"/>
      <c r="AH682" s="12"/>
      <c r="AI682" s="12"/>
      <c r="AJ682" s="12"/>
      <c r="AK682" s="12"/>
      <c r="AL682" s="12"/>
      <c r="AM682" s="12"/>
      <c r="AN682" s="12"/>
      <c r="AO682" s="12"/>
      <c r="AP682" s="12"/>
      <c r="AQ682" s="12"/>
      <c r="AR682" s="12"/>
      <c r="AS682" s="12"/>
      <c r="AT682" s="12"/>
      <c r="AU682" s="12"/>
      <c r="AV682" s="12"/>
      <c r="AW682" s="12"/>
      <c r="AX682" s="12"/>
      <c r="AY682" s="12"/>
      <c r="AZ682" s="12"/>
      <c r="BA682" s="12"/>
      <c r="BB682" s="12"/>
      <c r="BC682" s="12"/>
      <c r="BE682" s="12"/>
      <c r="BF682" s="12"/>
      <c r="BG682" s="12"/>
      <c r="BH682" s="12"/>
      <c r="BI682" s="12"/>
      <c r="BJ682" s="12"/>
      <c r="BK682" s="12"/>
    </row>
    <row r="683" spans="33:63" x14ac:dyDescent="0.15">
      <c r="AG683" s="12"/>
      <c r="AH683" s="12"/>
      <c r="AI683" s="12"/>
      <c r="AJ683" s="12"/>
      <c r="AK683" s="12"/>
      <c r="AL683" s="12"/>
      <c r="AM683" s="12"/>
      <c r="AN683" s="12"/>
      <c r="AO683" s="12"/>
      <c r="AP683" s="12"/>
      <c r="AQ683" s="12"/>
      <c r="AR683" s="12"/>
      <c r="AS683" s="12"/>
      <c r="AT683" s="12"/>
      <c r="AU683" s="12"/>
      <c r="AV683" s="12"/>
      <c r="AW683" s="12"/>
      <c r="AX683" s="12"/>
      <c r="AY683" s="12"/>
      <c r="AZ683" s="12"/>
      <c r="BA683" s="12"/>
      <c r="BB683" s="12"/>
      <c r="BC683" s="12"/>
      <c r="BE683" s="12"/>
      <c r="BF683" s="12"/>
      <c r="BG683" s="12"/>
      <c r="BH683" s="12"/>
      <c r="BI683" s="12"/>
      <c r="BJ683" s="12"/>
      <c r="BK683" s="12"/>
    </row>
    <row r="684" spans="33:63" x14ac:dyDescent="0.15">
      <c r="AG684" s="12"/>
      <c r="AH684" s="12"/>
      <c r="AI684" s="12"/>
      <c r="AJ684" s="12"/>
      <c r="AK684" s="12"/>
      <c r="AL684" s="12"/>
      <c r="AM684" s="12"/>
      <c r="AN684" s="12"/>
      <c r="AO684" s="12"/>
      <c r="AP684" s="12"/>
      <c r="AQ684" s="12"/>
      <c r="AR684" s="12"/>
      <c r="AS684" s="12"/>
      <c r="AT684" s="12"/>
      <c r="AU684" s="12"/>
      <c r="AV684" s="12"/>
      <c r="AW684" s="12"/>
      <c r="AX684" s="12"/>
      <c r="AY684" s="12"/>
      <c r="AZ684" s="12"/>
      <c r="BA684" s="12"/>
      <c r="BB684" s="12"/>
      <c r="BC684" s="12"/>
      <c r="BE684" s="12"/>
      <c r="BF684" s="12"/>
      <c r="BG684" s="12"/>
      <c r="BH684" s="12"/>
      <c r="BI684" s="12"/>
      <c r="BJ684" s="12"/>
      <c r="BK684" s="12"/>
    </row>
    <row r="685" spans="33:63" x14ac:dyDescent="0.15">
      <c r="AG685" s="12"/>
      <c r="AH685" s="12"/>
      <c r="AI685" s="12"/>
      <c r="AJ685" s="12"/>
      <c r="AK685" s="12"/>
      <c r="AL685" s="12"/>
      <c r="AM685" s="12"/>
      <c r="AN685" s="12"/>
      <c r="AO685" s="12"/>
      <c r="AP685" s="12"/>
      <c r="AQ685" s="12"/>
      <c r="AR685" s="12"/>
      <c r="AS685" s="12"/>
      <c r="AT685" s="12"/>
      <c r="AU685" s="12"/>
      <c r="AV685" s="12"/>
      <c r="AW685" s="12"/>
      <c r="AX685" s="12"/>
      <c r="AY685" s="12"/>
      <c r="AZ685" s="12"/>
      <c r="BA685" s="12"/>
      <c r="BB685" s="12"/>
      <c r="BC685" s="12"/>
      <c r="BE685" s="12"/>
      <c r="BF685" s="12"/>
      <c r="BG685" s="12"/>
      <c r="BH685" s="12"/>
      <c r="BI685" s="12"/>
      <c r="BJ685" s="12"/>
      <c r="BK685" s="12"/>
    </row>
    <row r="686" spans="33:63" x14ac:dyDescent="0.15">
      <c r="AG686" s="12"/>
      <c r="AH686" s="12"/>
      <c r="AI686" s="12"/>
      <c r="AJ686" s="12"/>
      <c r="AK686" s="12"/>
      <c r="AL686" s="12"/>
      <c r="AM686" s="12"/>
      <c r="AN686" s="12"/>
      <c r="AO686" s="12"/>
      <c r="AP686" s="12"/>
      <c r="AQ686" s="12"/>
      <c r="AR686" s="12"/>
      <c r="AS686" s="12"/>
      <c r="AT686" s="12"/>
      <c r="AU686" s="12"/>
      <c r="AV686" s="12"/>
      <c r="AW686" s="12"/>
      <c r="AX686" s="12"/>
      <c r="AY686" s="12"/>
      <c r="AZ686" s="12"/>
      <c r="BA686" s="12"/>
      <c r="BB686" s="12"/>
      <c r="BC686" s="12"/>
      <c r="BE686" s="12"/>
      <c r="BF686" s="12"/>
      <c r="BG686" s="12"/>
      <c r="BH686" s="12"/>
      <c r="BI686" s="12"/>
      <c r="BJ686" s="12"/>
      <c r="BK686" s="12"/>
    </row>
    <row r="687" spans="33:63" x14ac:dyDescent="0.15">
      <c r="AG687" s="12"/>
      <c r="AH687" s="12"/>
      <c r="AI687" s="12"/>
      <c r="AJ687" s="12"/>
      <c r="AK687" s="12"/>
      <c r="AL687" s="12"/>
      <c r="AM687" s="12"/>
      <c r="AN687" s="12"/>
      <c r="AO687" s="12"/>
      <c r="AP687" s="12"/>
      <c r="AQ687" s="12"/>
      <c r="AR687" s="12"/>
      <c r="AS687" s="12"/>
      <c r="AT687" s="12"/>
      <c r="AU687" s="12"/>
      <c r="AV687" s="12"/>
      <c r="AW687" s="12"/>
      <c r="AX687" s="12"/>
      <c r="AY687" s="12"/>
      <c r="AZ687" s="12"/>
      <c r="BA687" s="12"/>
      <c r="BB687" s="12"/>
      <c r="BC687" s="12"/>
      <c r="BE687" s="12"/>
      <c r="BF687" s="12"/>
      <c r="BG687" s="12"/>
      <c r="BH687" s="12"/>
      <c r="BI687" s="12"/>
      <c r="BJ687" s="12"/>
      <c r="BK687" s="12"/>
    </row>
    <row r="688" spans="33:63" x14ac:dyDescent="0.15">
      <c r="AG688" s="12"/>
      <c r="AH688" s="12"/>
      <c r="AI688" s="12"/>
      <c r="AJ688" s="12"/>
      <c r="AK688" s="12"/>
      <c r="AL688" s="12"/>
      <c r="AM688" s="12"/>
      <c r="AN688" s="12"/>
      <c r="AO688" s="12"/>
      <c r="AP688" s="12"/>
      <c r="AQ688" s="12"/>
      <c r="AR688" s="12"/>
      <c r="AS688" s="12"/>
      <c r="AT688" s="12"/>
      <c r="AU688" s="12"/>
      <c r="AV688" s="12"/>
      <c r="AW688" s="12"/>
      <c r="AX688" s="12"/>
      <c r="AY688" s="12"/>
      <c r="AZ688" s="12"/>
      <c r="BA688" s="12"/>
      <c r="BB688" s="12"/>
      <c r="BC688" s="12"/>
      <c r="BE688" s="12"/>
      <c r="BF688" s="12"/>
      <c r="BG688" s="12"/>
      <c r="BH688" s="12"/>
      <c r="BI688" s="12"/>
      <c r="BJ688" s="12"/>
      <c r="BK688" s="12"/>
    </row>
    <row r="689" spans="33:63" x14ac:dyDescent="0.15">
      <c r="AG689" s="12"/>
      <c r="AH689" s="12"/>
      <c r="AI689" s="12"/>
      <c r="AJ689" s="12"/>
      <c r="AK689" s="12"/>
      <c r="AL689" s="12"/>
      <c r="AM689" s="12"/>
      <c r="AN689" s="12"/>
      <c r="AO689" s="12"/>
      <c r="AP689" s="12"/>
      <c r="AQ689" s="12"/>
      <c r="AR689" s="12"/>
      <c r="AS689" s="12"/>
      <c r="AT689" s="12"/>
      <c r="AU689" s="12"/>
      <c r="AV689" s="12"/>
      <c r="AW689" s="12"/>
      <c r="AX689" s="12"/>
      <c r="AY689" s="12"/>
      <c r="AZ689" s="12"/>
      <c r="BA689" s="12"/>
      <c r="BB689" s="12"/>
      <c r="BC689" s="12"/>
      <c r="BE689" s="12"/>
      <c r="BF689" s="12"/>
      <c r="BG689" s="12"/>
      <c r="BH689" s="12"/>
      <c r="BI689" s="12"/>
      <c r="BJ689" s="12"/>
      <c r="BK689" s="12"/>
    </row>
    <row r="690" spans="33:63" x14ac:dyDescent="0.15">
      <c r="AG690" s="12"/>
      <c r="AH690" s="12"/>
      <c r="AI690" s="12"/>
      <c r="AJ690" s="12"/>
      <c r="AK690" s="12"/>
      <c r="AL690" s="12"/>
      <c r="AM690" s="12"/>
      <c r="AN690" s="12"/>
      <c r="AO690" s="12"/>
      <c r="AP690" s="12"/>
      <c r="AQ690" s="12"/>
      <c r="AR690" s="12"/>
      <c r="AS690" s="12"/>
      <c r="AT690" s="12"/>
      <c r="AU690" s="12"/>
      <c r="AV690" s="12"/>
      <c r="AW690" s="12"/>
      <c r="AX690" s="12"/>
      <c r="AY690" s="12"/>
      <c r="AZ690" s="12"/>
      <c r="BA690" s="12"/>
      <c r="BB690" s="12"/>
      <c r="BC690" s="12"/>
      <c r="BE690" s="12"/>
      <c r="BF690" s="12"/>
      <c r="BG690" s="12"/>
      <c r="BH690" s="12"/>
      <c r="BI690" s="12"/>
      <c r="BJ690" s="12"/>
      <c r="BK690" s="12"/>
    </row>
    <row r="691" spans="33:63" x14ac:dyDescent="0.15">
      <c r="AG691" s="12"/>
      <c r="AH691" s="12"/>
      <c r="AI691" s="12"/>
      <c r="AJ691" s="12"/>
      <c r="AK691" s="12"/>
      <c r="AL691" s="12"/>
      <c r="AM691" s="12"/>
      <c r="AN691" s="12"/>
      <c r="AO691" s="12"/>
      <c r="AP691" s="12"/>
      <c r="AQ691" s="12"/>
      <c r="AR691" s="12"/>
      <c r="AS691" s="12"/>
      <c r="AT691" s="12"/>
      <c r="AU691" s="12"/>
      <c r="AV691" s="12"/>
      <c r="AW691" s="12"/>
      <c r="AX691" s="12"/>
      <c r="AY691" s="12"/>
      <c r="AZ691" s="12"/>
      <c r="BA691" s="12"/>
      <c r="BB691" s="12"/>
      <c r="BC691" s="12"/>
      <c r="BE691" s="12"/>
      <c r="BF691" s="12"/>
      <c r="BG691" s="12"/>
      <c r="BH691" s="12"/>
      <c r="BI691" s="12"/>
      <c r="BJ691" s="12"/>
      <c r="BK691" s="12"/>
    </row>
    <row r="692" spans="33:63" x14ac:dyDescent="0.15">
      <c r="AG692" s="12"/>
      <c r="AH692" s="12"/>
      <c r="AI692" s="12"/>
      <c r="AJ692" s="12"/>
      <c r="AK692" s="12"/>
      <c r="AL692" s="12"/>
      <c r="AM692" s="12"/>
      <c r="AN692" s="12"/>
      <c r="AO692" s="12"/>
      <c r="AP692" s="12"/>
      <c r="AQ692" s="12"/>
      <c r="AR692" s="12"/>
      <c r="AS692" s="12"/>
      <c r="AT692" s="12"/>
      <c r="AU692" s="12"/>
      <c r="AV692" s="12"/>
      <c r="AW692" s="12"/>
      <c r="AX692" s="12"/>
      <c r="AY692" s="12"/>
      <c r="AZ692" s="12"/>
      <c r="BA692" s="12"/>
      <c r="BB692" s="12"/>
      <c r="BC692" s="12"/>
      <c r="BE692" s="12"/>
      <c r="BF692" s="12"/>
      <c r="BG692" s="12"/>
      <c r="BH692" s="12"/>
      <c r="BI692" s="12"/>
      <c r="BJ692" s="12"/>
      <c r="BK692" s="12"/>
    </row>
    <row r="693" spans="33:63" x14ac:dyDescent="0.15">
      <c r="AG693" s="12"/>
      <c r="AH693" s="12"/>
      <c r="AI693" s="12"/>
      <c r="AJ693" s="12"/>
      <c r="AK693" s="12"/>
      <c r="AL693" s="12"/>
      <c r="AM693" s="12"/>
      <c r="AN693" s="12"/>
      <c r="AO693" s="12"/>
      <c r="AP693" s="12"/>
      <c r="AQ693" s="12"/>
      <c r="AR693" s="12"/>
      <c r="AS693" s="12"/>
      <c r="AT693" s="12"/>
      <c r="AU693" s="12"/>
      <c r="AV693" s="12"/>
      <c r="AW693" s="12"/>
      <c r="AX693" s="12"/>
      <c r="AY693" s="12"/>
      <c r="AZ693" s="12"/>
      <c r="BA693" s="12"/>
      <c r="BB693" s="12"/>
      <c r="BC693" s="12"/>
      <c r="BE693" s="12"/>
      <c r="BF693" s="12"/>
      <c r="BG693" s="12"/>
      <c r="BH693" s="12"/>
      <c r="BI693" s="12"/>
      <c r="BJ693" s="12"/>
      <c r="BK693" s="12"/>
    </row>
    <row r="694" spans="33:63" x14ac:dyDescent="0.15">
      <c r="AG694" s="12"/>
      <c r="AH694" s="12"/>
      <c r="AI694" s="12"/>
      <c r="AJ694" s="12"/>
      <c r="AK694" s="12"/>
      <c r="AL694" s="12"/>
      <c r="AM694" s="12"/>
      <c r="AN694" s="12"/>
      <c r="AO694" s="12"/>
      <c r="AP694" s="12"/>
      <c r="AQ694" s="12"/>
      <c r="AR694" s="12"/>
      <c r="AS694" s="12"/>
      <c r="AT694" s="12"/>
      <c r="AU694" s="12"/>
      <c r="AV694" s="12"/>
      <c r="AW694" s="12"/>
      <c r="AX694" s="12"/>
      <c r="AY694" s="12"/>
      <c r="AZ694" s="12"/>
      <c r="BA694" s="12"/>
      <c r="BB694" s="12"/>
      <c r="BC694" s="12"/>
      <c r="BE694" s="12"/>
      <c r="BF694" s="12"/>
      <c r="BG694" s="12"/>
      <c r="BH694" s="12"/>
      <c r="BI694" s="12"/>
      <c r="BJ694" s="12"/>
      <c r="BK694" s="12"/>
    </row>
    <row r="695" spans="33:63" x14ac:dyDescent="0.15">
      <c r="AG695" s="12"/>
      <c r="AH695" s="12"/>
      <c r="AI695" s="12"/>
      <c r="AJ695" s="12"/>
      <c r="AK695" s="12"/>
      <c r="AL695" s="12"/>
      <c r="AM695" s="12"/>
      <c r="AN695" s="12"/>
      <c r="AO695" s="12"/>
      <c r="AP695" s="12"/>
      <c r="AQ695" s="12"/>
      <c r="AR695" s="12"/>
      <c r="AS695" s="12"/>
      <c r="AT695" s="12"/>
      <c r="AU695" s="12"/>
      <c r="AV695" s="12"/>
      <c r="AW695" s="12"/>
      <c r="AX695" s="12"/>
      <c r="AY695" s="12"/>
      <c r="AZ695" s="12"/>
      <c r="BA695" s="12"/>
      <c r="BB695" s="12"/>
      <c r="BC695" s="12"/>
      <c r="BE695" s="12"/>
      <c r="BF695" s="12"/>
      <c r="BG695" s="12"/>
      <c r="BH695" s="12"/>
      <c r="BI695" s="12"/>
      <c r="BJ695" s="12"/>
      <c r="BK695" s="12"/>
    </row>
    <row r="696" spans="33:63" x14ac:dyDescent="0.15">
      <c r="AG696" s="12"/>
      <c r="AH696" s="12"/>
      <c r="AI696" s="12"/>
      <c r="AJ696" s="12"/>
      <c r="AK696" s="12"/>
      <c r="AL696" s="12"/>
      <c r="AM696" s="12"/>
      <c r="AN696" s="12"/>
      <c r="AO696" s="12"/>
      <c r="AP696" s="12"/>
      <c r="AQ696" s="12"/>
      <c r="AR696" s="12"/>
      <c r="AS696" s="12"/>
      <c r="AT696" s="12"/>
      <c r="AU696" s="12"/>
      <c r="AV696" s="12"/>
      <c r="AW696" s="12"/>
      <c r="AX696" s="12"/>
      <c r="AY696" s="12"/>
      <c r="AZ696" s="12"/>
      <c r="BA696" s="12"/>
      <c r="BB696" s="12"/>
      <c r="BC696" s="12"/>
      <c r="BE696" s="12"/>
      <c r="BF696" s="12"/>
      <c r="BG696" s="12"/>
      <c r="BH696" s="12"/>
      <c r="BI696" s="12"/>
      <c r="BJ696" s="12"/>
      <c r="BK696" s="12"/>
    </row>
    <row r="697" spans="33:63" x14ac:dyDescent="0.15">
      <c r="AG697" s="12"/>
      <c r="AH697" s="12"/>
      <c r="AI697" s="12"/>
      <c r="AJ697" s="12"/>
      <c r="AK697" s="12"/>
      <c r="AL697" s="12"/>
      <c r="AM697" s="12"/>
      <c r="AN697" s="12"/>
      <c r="AO697" s="12"/>
      <c r="AP697" s="12"/>
      <c r="AQ697" s="12"/>
      <c r="AR697" s="12"/>
      <c r="AS697" s="12"/>
      <c r="AT697" s="12"/>
      <c r="AU697" s="12"/>
      <c r="AV697" s="12"/>
      <c r="AW697" s="12"/>
      <c r="AX697" s="12"/>
      <c r="AY697" s="12"/>
      <c r="AZ697" s="12"/>
      <c r="BA697" s="12"/>
      <c r="BB697" s="12"/>
      <c r="BC697" s="12"/>
      <c r="BE697" s="12"/>
      <c r="BF697" s="12"/>
      <c r="BG697" s="12"/>
      <c r="BH697" s="12"/>
      <c r="BI697" s="12"/>
      <c r="BJ697" s="12"/>
      <c r="BK697" s="12"/>
    </row>
    <row r="698" spans="33:63" x14ac:dyDescent="0.15">
      <c r="AG698" s="12"/>
      <c r="AH698" s="12"/>
      <c r="AI698" s="12"/>
      <c r="AJ698" s="12"/>
      <c r="AK698" s="12"/>
      <c r="AL698" s="12"/>
      <c r="AM698" s="12"/>
      <c r="AN698" s="12"/>
      <c r="AO698" s="12"/>
      <c r="AP698" s="12"/>
      <c r="AQ698" s="12"/>
      <c r="AR698" s="12"/>
      <c r="AS698" s="12"/>
      <c r="AT698" s="12"/>
      <c r="AU698" s="12"/>
      <c r="AV698" s="12"/>
      <c r="AW698" s="12"/>
      <c r="AX698" s="12"/>
      <c r="AY698" s="12"/>
      <c r="AZ698" s="12"/>
      <c r="BA698" s="12"/>
      <c r="BB698" s="12"/>
      <c r="BC698" s="12"/>
      <c r="BE698" s="12"/>
      <c r="BF698" s="12"/>
      <c r="BG698" s="12"/>
      <c r="BH698" s="12"/>
      <c r="BI698" s="12"/>
      <c r="BJ698" s="12"/>
      <c r="BK698" s="12"/>
    </row>
    <row r="699" spans="33:63" x14ac:dyDescent="0.15">
      <c r="AG699" s="12"/>
      <c r="AH699" s="12"/>
      <c r="AI699" s="12"/>
      <c r="AJ699" s="12"/>
      <c r="AK699" s="12"/>
      <c r="AL699" s="12"/>
      <c r="AM699" s="12"/>
      <c r="AN699" s="12"/>
      <c r="AO699" s="12"/>
      <c r="AP699" s="12"/>
      <c r="AQ699" s="12"/>
      <c r="AR699" s="12"/>
      <c r="AS699" s="12"/>
      <c r="AT699" s="12"/>
      <c r="AU699" s="12"/>
      <c r="AV699" s="12"/>
      <c r="AW699" s="12"/>
      <c r="AX699" s="12"/>
      <c r="AY699" s="12"/>
      <c r="AZ699" s="12"/>
      <c r="BA699" s="12"/>
      <c r="BB699" s="12"/>
      <c r="BC699" s="12"/>
      <c r="BE699" s="12"/>
      <c r="BF699" s="12"/>
      <c r="BG699" s="12"/>
      <c r="BH699" s="12"/>
      <c r="BI699" s="12"/>
      <c r="BJ699" s="12"/>
      <c r="BK699" s="12"/>
    </row>
    <row r="700" spans="33:63" x14ac:dyDescent="0.15">
      <c r="AG700" s="12"/>
      <c r="AH700" s="12"/>
      <c r="AI700" s="12"/>
      <c r="AJ700" s="12"/>
      <c r="AK700" s="12"/>
      <c r="AL700" s="12"/>
      <c r="AM700" s="12"/>
      <c r="AN700" s="12"/>
      <c r="AO700" s="12"/>
      <c r="AP700" s="12"/>
      <c r="AQ700" s="12"/>
      <c r="AR700" s="12"/>
      <c r="AS700" s="12"/>
      <c r="AT700" s="12"/>
      <c r="AU700" s="12"/>
      <c r="AV700" s="12"/>
      <c r="AW700" s="12"/>
      <c r="AX700" s="12"/>
      <c r="AY700" s="12"/>
      <c r="AZ700" s="12"/>
      <c r="BA700" s="12"/>
      <c r="BB700" s="12"/>
      <c r="BC700" s="12"/>
      <c r="BE700" s="12"/>
      <c r="BF700" s="12"/>
      <c r="BG700" s="12"/>
      <c r="BH700" s="12"/>
      <c r="BI700" s="12"/>
      <c r="BJ700" s="12"/>
      <c r="BK700" s="12"/>
    </row>
    <row r="701" spans="33:63" x14ac:dyDescent="0.15">
      <c r="AG701" s="12"/>
      <c r="AH701" s="12"/>
      <c r="AI701" s="12"/>
      <c r="AJ701" s="12"/>
      <c r="AK701" s="12"/>
      <c r="AL701" s="12"/>
      <c r="AM701" s="12"/>
      <c r="AN701" s="12"/>
      <c r="AO701" s="12"/>
      <c r="AP701" s="12"/>
      <c r="AQ701" s="12"/>
      <c r="AR701" s="12"/>
      <c r="AS701" s="12"/>
      <c r="AT701" s="12"/>
      <c r="AU701" s="12"/>
      <c r="AV701" s="12"/>
      <c r="AW701" s="12"/>
      <c r="AX701" s="12"/>
      <c r="AY701" s="12"/>
      <c r="AZ701" s="12"/>
      <c r="BA701" s="12"/>
      <c r="BB701" s="12"/>
      <c r="BC701" s="12"/>
      <c r="BE701" s="12"/>
      <c r="BF701" s="12"/>
      <c r="BG701" s="12"/>
      <c r="BH701" s="12"/>
      <c r="BI701" s="12"/>
      <c r="BJ701" s="12"/>
      <c r="BK701" s="12"/>
    </row>
    <row r="702" spans="33:63" x14ac:dyDescent="0.15">
      <c r="AG702" s="12"/>
      <c r="AH702" s="12"/>
      <c r="AI702" s="12"/>
      <c r="AJ702" s="12"/>
      <c r="AK702" s="12"/>
      <c r="AL702" s="12"/>
      <c r="AM702" s="12"/>
      <c r="AN702" s="12"/>
      <c r="AO702" s="12"/>
      <c r="AP702" s="12"/>
      <c r="AQ702" s="12"/>
      <c r="AR702" s="12"/>
      <c r="AS702" s="12"/>
      <c r="AT702" s="12"/>
      <c r="AU702" s="12"/>
      <c r="AV702" s="12"/>
      <c r="AW702" s="12"/>
      <c r="AX702" s="12"/>
      <c r="AY702" s="12"/>
      <c r="AZ702" s="12"/>
      <c r="BA702" s="12"/>
      <c r="BB702" s="12"/>
      <c r="BC702" s="12"/>
      <c r="BE702" s="12"/>
      <c r="BF702" s="12"/>
      <c r="BG702" s="12"/>
      <c r="BH702" s="12"/>
      <c r="BI702" s="12"/>
      <c r="BJ702" s="12"/>
      <c r="BK702" s="12"/>
    </row>
    <row r="703" spans="33:63" x14ac:dyDescent="0.15">
      <c r="AG703" s="12"/>
      <c r="AH703" s="12"/>
      <c r="AI703" s="12"/>
      <c r="AJ703" s="12"/>
      <c r="AK703" s="12"/>
      <c r="AL703" s="12"/>
      <c r="AM703" s="12"/>
      <c r="AN703" s="12"/>
      <c r="AO703" s="12"/>
      <c r="AP703" s="12"/>
      <c r="AQ703" s="12"/>
      <c r="AR703" s="12"/>
      <c r="AS703" s="12"/>
      <c r="AT703" s="12"/>
      <c r="AU703" s="12"/>
      <c r="AV703" s="12"/>
      <c r="AW703" s="12"/>
      <c r="AX703" s="12"/>
      <c r="AY703" s="12"/>
      <c r="AZ703" s="12"/>
      <c r="BA703" s="12"/>
      <c r="BB703" s="12"/>
      <c r="BC703" s="12"/>
      <c r="BE703" s="12"/>
      <c r="BF703" s="12"/>
      <c r="BG703" s="12"/>
      <c r="BH703" s="12"/>
      <c r="BI703" s="12"/>
      <c r="BJ703" s="12"/>
      <c r="BK703" s="12"/>
    </row>
    <row r="704" spans="33:63" x14ac:dyDescent="0.15">
      <c r="AG704" s="12"/>
      <c r="AH704" s="12"/>
      <c r="AI704" s="12"/>
      <c r="AJ704" s="12"/>
      <c r="AK704" s="12"/>
      <c r="AL704" s="12"/>
      <c r="AM704" s="12"/>
      <c r="AN704" s="12"/>
      <c r="AO704" s="12"/>
      <c r="AP704" s="12"/>
      <c r="AQ704" s="12"/>
      <c r="AR704" s="12"/>
      <c r="AS704" s="12"/>
      <c r="AT704" s="12"/>
      <c r="AU704" s="12"/>
      <c r="AV704" s="12"/>
      <c r="AW704" s="12"/>
      <c r="AX704" s="12"/>
      <c r="AY704" s="12"/>
      <c r="AZ704" s="12"/>
      <c r="BA704" s="12"/>
      <c r="BB704" s="12"/>
      <c r="BC704" s="12"/>
      <c r="BE704" s="12"/>
      <c r="BF704" s="12"/>
      <c r="BG704" s="12"/>
      <c r="BH704" s="12"/>
      <c r="BI704" s="12"/>
      <c r="BJ704" s="12"/>
      <c r="BK704" s="12"/>
    </row>
    <row r="705" spans="33:63" x14ac:dyDescent="0.15">
      <c r="AG705" s="12"/>
      <c r="AH705" s="12"/>
      <c r="AI705" s="12"/>
      <c r="AJ705" s="12"/>
      <c r="AK705" s="12"/>
      <c r="AL705" s="12"/>
      <c r="AM705" s="12"/>
      <c r="AN705" s="12"/>
      <c r="AO705" s="12"/>
      <c r="AP705" s="12"/>
      <c r="AQ705" s="12"/>
      <c r="AR705" s="12"/>
      <c r="AS705" s="12"/>
      <c r="AT705" s="12"/>
      <c r="AU705" s="12"/>
      <c r="AV705" s="12"/>
      <c r="AW705" s="12"/>
      <c r="AX705" s="12"/>
      <c r="AY705" s="12"/>
      <c r="AZ705" s="12"/>
      <c r="BA705" s="12"/>
      <c r="BB705" s="12"/>
      <c r="BC705" s="12"/>
      <c r="BE705" s="12"/>
      <c r="BF705" s="12"/>
      <c r="BG705" s="12"/>
      <c r="BH705" s="12"/>
      <c r="BI705" s="12"/>
      <c r="BJ705" s="12"/>
      <c r="BK705" s="12"/>
    </row>
    <row r="706" spans="33:63" x14ac:dyDescent="0.15">
      <c r="AG706" s="12"/>
      <c r="AH706" s="12"/>
      <c r="AI706" s="12"/>
      <c r="AJ706" s="12"/>
      <c r="AK706" s="12"/>
      <c r="AL706" s="12"/>
      <c r="AM706" s="12"/>
      <c r="AN706" s="12"/>
      <c r="AO706" s="12"/>
      <c r="AP706" s="12"/>
      <c r="AQ706" s="12"/>
      <c r="AR706" s="12"/>
      <c r="AS706" s="12"/>
      <c r="AT706" s="12"/>
      <c r="AU706" s="12"/>
      <c r="AV706" s="12"/>
      <c r="AW706" s="12"/>
      <c r="AX706" s="12"/>
      <c r="AY706" s="12"/>
      <c r="AZ706" s="12"/>
      <c r="BA706" s="12"/>
      <c r="BB706" s="12"/>
      <c r="BC706" s="12"/>
      <c r="BE706" s="12"/>
      <c r="BF706" s="12"/>
      <c r="BG706" s="12"/>
      <c r="BH706" s="12"/>
      <c r="BI706" s="12"/>
      <c r="BJ706" s="12"/>
      <c r="BK706" s="12"/>
    </row>
    <row r="707" spans="33:63" x14ac:dyDescent="0.15">
      <c r="AG707" s="12"/>
      <c r="AH707" s="12"/>
      <c r="AI707" s="12"/>
      <c r="AJ707" s="12"/>
      <c r="AK707" s="12"/>
      <c r="AL707" s="12"/>
      <c r="AM707" s="12"/>
      <c r="AN707" s="12"/>
      <c r="AO707" s="12"/>
      <c r="AP707" s="12"/>
      <c r="AQ707" s="12"/>
      <c r="AR707" s="12"/>
      <c r="AS707" s="12"/>
      <c r="AT707" s="12"/>
      <c r="AU707" s="12"/>
      <c r="AV707" s="12"/>
      <c r="AW707" s="12"/>
      <c r="AX707" s="12"/>
      <c r="AY707" s="12"/>
      <c r="AZ707" s="12"/>
      <c r="BA707" s="12"/>
      <c r="BB707" s="12"/>
      <c r="BC707" s="12"/>
      <c r="BE707" s="12"/>
      <c r="BF707" s="12"/>
      <c r="BG707" s="12"/>
      <c r="BH707" s="12"/>
      <c r="BI707" s="12"/>
      <c r="BJ707" s="12"/>
      <c r="BK707" s="12"/>
    </row>
    <row r="708" spans="33:63" x14ac:dyDescent="0.15">
      <c r="AG708" s="12"/>
      <c r="AH708" s="12"/>
      <c r="AI708" s="12"/>
      <c r="AJ708" s="12"/>
      <c r="AK708" s="12"/>
      <c r="AL708" s="12"/>
      <c r="AM708" s="12"/>
      <c r="AN708" s="12"/>
      <c r="AO708" s="12"/>
      <c r="AP708" s="12"/>
      <c r="AQ708" s="12"/>
      <c r="AR708" s="12"/>
      <c r="AS708" s="12"/>
      <c r="AT708" s="12"/>
      <c r="AU708" s="12"/>
      <c r="AV708" s="12"/>
      <c r="AW708" s="12"/>
      <c r="AX708" s="12"/>
      <c r="AY708" s="12"/>
      <c r="AZ708" s="12"/>
      <c r="BA708" s="12"/>
      <c r="BB708" s="12"/>
      <c r="BC708" s="12"/>
      <c r="BE708" s="12"/>
      <c r="BF708" s="12"/>
      <c r="BG708" s="12"/>
      <c r="BH708" s="12"/>
      <c r="BI708" s="12"/>
      <c r="BJ708" s="12"/>
      <c r="BK708" s="12"/>
    </row>
    <row r="709" spans="33:63" x14ac:dyDescent="0.15">
      <c r="AG709" s="12"/>
      <c r="AH709" s="12"/>
      <c r="AI709" s="12"/>
      <c r="AJ709" s="12"/>
      <c r="AK709" s="12"/>
      <c r="AL709" s="12"/>
      <c r="AM709" s="12"/>
      <c r="AN709" s="12"/>
      <c r="AO709" s="12"/>
      <c r="AP709" s="12"/>
      <c r="AQ709" s="12"/>
      <c r="AR709" s="12"/>
      <c r="AS709" s="12"/>
      <c r="AT709" s="12"/>
      <c r="AU709" s="12"/>
      <c r="AV709" s="12"/>
      <c r="AW709" s="12"/>
      <c r="AX709" s="12"/>
      <c r="AY709" s="12"/>
      <c r="AZ709" s="12"/>
      <c r="BA709" s="12"/>
      <c r="BB709" s="12"/>
      <c r="BC709" s="12"/>
      <c r="BE709" s="12"/>
      <c r="BF709" s="12"/>
      <c r="BG709" s="12"/>
      <c r="BH709" s="12"/>
      <c r="BI709" s="12"/>
      <c r="BJ709" s="12"/>
      <c r="BK709" s="12"/>
    </row>
    <row r="710" spans="33:63" x14ac:dyDescent="0.15">
      <c r="AG710" s="12"/>
      <c r="AH710" s="12"/>
      <c r="AI710" s="12"/>
      <c r="AJ710" s="12"/>
      <c r="AK710" s="12"/>
      <c r="AL710" s="12"/>
      <c r="AM710" s="12"/>
      <c r="AN710" s="12"/>
      <c r="AO710" s="12"/>
      <c r="AP710" s="12"/>
      <c r="AQ710" s="12"/>
      <c r="AR710" s="12"/>
      <c r="AS710" s="12"/>
      <c r="AT710" s="12"/>
      <c r="AU710" s="12"/>
      <c r="AV710" s="12"/>
      <c r="AW710" s="12"/>
      <c r="AX710" s="12"/>
      <c r="AY710" s="12"/>
      <c r="AZ710" s="12"/>
      <c r="BA710" s="12"/>
      <c r="BB710" s="12"/>
      <c r="BC710" s="12"/>
      <c r="BE710" s="12"/>
      <c r="BF710" s="12"/>
      <c r="BG710" s="12"/>
      <c r="BH710" s="12"/>
      <c r="BI710" s="12"/>
      <c r="BJ710" s="12"/>
      <c r="BK710" s="12"/>
    </row>
    <row r="711" spans="33:63" x14ac:dyDescent="0.15">
      <c r="AG711" s="12"/>
      <c r="AH711" s="12"/>
      <c r="AI711" s="12"/>
      <c r="AJ711" s="12"/>
      <c r="AK711" s="12"/>
      <c r="AL711" s="12"/>
      <c r="AM711" s="12"/>
      <c r="AN711" s="12"/>
      <c r="AO711" s="12"/>
      <c r="AP711" s="12"/>
      <c r="AQ711" s="12"/>
      <c r="AR711" s="12"/>
      <c r="AS711" s="12"/>
      <c r="AT711" s="12"/>
      <c r="AU711" s="12"/>
      <c r="AV711" s="12"/>
      <c r="AW711" s="12"/>
      <c r="AX711" s="12"/>
      <c r="AY711" s="12"/>
      <c r="AZ711" s="12"/>
      <c r="BA711" s="12"/>
      <c r="BB711" s="12"/>
      <c r="BC711" s="12"/>
      <c r="BE711" s="12"/>
      <c r="BF711" s="12"/>
      <c r="BG711" s="12"/>
      <c r="BH711" s="12"/>
      <c r="BI711" s="12"/>
      <c r="BJ711" s="12"/>
      <c r="BK711" s="12"/>
    </row>
    <row r="712" spans="33:63" x14ac:dyDescent="0.15">
      <c r="AG712" s="12"/>
      <c r="AH712" s="12"/>
      <c r="AI712" s="12"/>
      <c r="AJ712" s="12"/>
      <c r="AK712" s="12"/>
      <c r="AL712" s="12"/>
      <c r="AM712" s="12"/>
      <c r="AN712" s="12"/>
      <c r="AO712" s="12"/>
      <c r="AP712" s="12"/>
      <c r="AQ712" s="12"/>
      <c r="AR712" s="12"/>
      <c r="AS712" s="12"/>
      <c r="AT712" s="12"/>
      <c r="AU712" s="12"/>
      <c r="AV712" s="12"/>
      <c r="AW712" s="12"/>
      <c r="AX712" s="12"/>
      <c r="AY712" s="12"/>
      <c r="AZ712" s="12"/>
      <c r="BA712" s="12"/>
      <c r="BB712" s="12"/>
      <c r="BC712" s="12"/>
      <c r="BE712" s="12"/>
      <c r="BF712" s="12"/>
      <c r="BG712" s="12"/>
      <c r="BH712" s="12"/>
      <c r="BI712" s="12"/>
      <c r="BJ712" s="12"/>
      <c r="BK712" s="12"/>
    </row>
    <row r="713" spans="33:63" x14ac:dyDescent="0.15">
      <c r="AG713" s="12"/>
      <c r="AH713" s="12"/>
      <c r="AI713" s="12"/>
      <c r="AJ713" s="12"/>
      <c r="AK713" s="12"/>
      <c r="AL713" s="12"/>
      <c r="AM713" s="12"/>
      <c r="AN713" s="12"/>
      <c r="AO713" s="12"/>
      <c r="AP713" s="12"/>
      <c r="AQ713" s="12"/>
      <c r="AR713" s="12"/>
      <c r="AS713" s="12"/>
      <c r="AT713" s="12"/>
      <c r="AU713" s="12"/>
      <c r="AV713" s="12"/>
      <c r="AW713" s="12"/>
      <c r="AX713" s="12"/>
      <c r="AY713" s="12"/>
      <c r="AZ713" s="12"/>
      <c r="BA713" s="12"/>
      <c r="BB713" s="12"/>
      <c r="BC713" s="12"/>
      <c r="BE713" s="12"/>
      <c r="BF713" s="12"/>
      <c r="BG713" s="12"/>
      <c r="BH713" s="12"/>
      <c r="BI713" s="12"/>
      <c r="BJ713" s="12"/>
      <c r="BK713" s="12"/>
    </row>
    <row r="714" spans="33:63" x14ac:dyDescent="0.15">
      <c r="AG714" s="12"/>
      <c r="AH714" s="12"/>
      <c r="AI714" s="12"/>
      <c r="AJ714" s="12"/>
      <c r="AK714" s="12"/>
      <c r="AL714" s="12"/>
      <c r="AM714" s="12"/>
      <c r="AN714" s="12"/>
      <c r="AO714" s="12"/>
      <c r="AP714" s="12"/>
      <c r="AQ714" s="12"/>
      <c r="AR714" s="12"/>
      <c r="AS714" s="12"/>
      <c r="AT714" s="12"/>
      <c r="AU714" s="12"/>
      <c r="AV714" s="12"/>
      <c r="AW714" s="12"/>
      <c r="AX714" s="12"/>
      <c r="AY714" s="12"/>
      <c r="AZ714" s="12"/>
      <c r="BA714" s="12"/>
      <c r="BB714" s="12"/>
      <c r="BC714" s="12"/>
      <c r="BE714" s="12"/>
      <c r="BF714" s="12"/>
      <c r="BG714" s="12"/>
      <c r="BH714" s="12"/>
      <c r="BI714" s="12"/>
      <c r="BJ714" s="12"/>
      <c r="BK714" s="12"/>
    </row>
    <row r="715" spans="33:63" x14ac:dyDescent="0.15">
      <c r="AG715" s="12"/>
      <c r="AH715" s="12"/>
      <c r="AI715" s="12"/>
      <c r="AJ715" s="12"/>
      <c r="AK715" s="12"/>
      <c r="AL715" s="12"/>
      <c r="AM715" s="12"/>
      <c r="AN715" s="12"/>
      <c r="AO715" s="12"/>
      <c r="AP715" s="12"/>
      <c r="AQ715" s="12"/>
      <c r="AR715" s="12"/>
      <c r="AS715" s="12"/>
      <c r="AT715" s="12"/>
      <c r="AU715" s="12"/>
      <c r="AV715" s="12"/>
      <c r="AW715" s="12"/>
      <c r="AX715" s="12"/>
      <c r="AY715" s="12"/>
      <c r="AZ715" s="12"/>
      <c r="BA715" s="12"/>
      <c r="BB715" s="12"/>
      <c r="BC715" s="12"/>
      <c r="BE715" s="12"/>
      <c r="BF715" s="12"/>
      <c r="BG715" s="12"/>
      <c r="BH715" s="12"/>
      <c r="BI715" s="12"/>
      <c r="BJ715" s="12"/>
      <c r="BK715" s="12"/>
    </row>
    <row r="716" spans="33:63" x14ac:dyDescent="0.15">
      <c r="AG716" s="12"/>
      <c r="AH716" s="12"/>
      <c r="AI716" s="12"/>
      <c r="AJ716" s="12"/>
      <c r="AK716" s="12"/>
      <c r="AL716" s="12"/>
      <c r="AM716" s="12"/>
      <c r="AN716" s="12"/>
      <c r="AO716" s="12"/>
      <c r="AP716" s="12"/>
      <c r="AQ716" s="12"/>
      <c r="AR716" s="12"/>
      <c r="AS716" s="12"/>
      <c r="AT716" s="12"/>
      <c r="AU716" s="12"/>
      <c r="AV716" s="12"/>
      <c r="AW716" s="12"/>
      <c r="AX716" s="12"/>
      <c r="AY716" s="12"/>
      <c r="AZ716" s="12"/>
      <c r="BA716" s="12"/>
      <c r="BB716" s="12"/>
      <c r="BC716" s="12"/>
      <c r="BE716" s="12"/>
      <c r="BF716" s="12"/>
      <c r="BG716" s="12"/>
      <c r="BH716" s="12"/>
      <c r="BI716" s="12"/>
      <c r="BJ716" s="12"/>
      <c r="BK716" s="12"/>
    </row>
    <row r="717" spans="33:63" x14ac:dyDescent="0.15">
      <c r="AG717" s="12"/>
      <c r="AH717" s="12"/>
      <c r="AI717" s="12"/>
      <c r="AJ717" s="12"/>
      <c r="AK717" s="12"/>
      <c r="AL717" s="12"/>
      <c r="AM717" s="12"/>
      <c r="AN717" s="12"/>
      <c r="AO717" s="12"/>
      <c r="AP717" s="12"/>
      <c r="AQ717" s="12"/>
      <c r="AR717" s="12"/>
      <c r="AS717" s="12"/>
      <c r="AT717" s="12"/>
      <c r="AU717" s="12"/>
      <c r="AV717" s="12"/>
      <c r="AW717" s="12"/>
      <c r="AX717" s="12"/>
      <c r="AY717" s="12"/>
      <c r="AZ717" s="12"/>
      <c r="BA717" s="12"/>
      <c r="BB717" s="12"/>
      <c r="BC717" s="12"/>
      <c r="BE717" s="12"/>
      <c r="BF717" s="12"/>
      <c r="BG717" s="12"/>
      <c r="BH717" s="12"/>
      <c r="BI717" s="12"/>
      <c r="BJ717" s="12"/>
      <c r="BK717" s="12"/>
    </row>
    <row r="718" spans="33:63" x14ac:dyDescent="0.15">
      <c r="AG718" s="12"/>
      <c r="AH718" s="12"/>
      <c r="AI718" s="12"/>
      <c r="AJ718" s="12"/>
      <c r="AK718" s="12"/>
      <c r="AL718" s="12"/>
      <c r="AM718" s="12"/>
      <c r="AN718" s="12"/>
      <c r="AO718" s="12"/>
      <c r="AP718" s="12"/>
      <c r="AQ718" s="12"/>
      <c r="AR718" s="12"/>
      <c r="AS718" s="12"/>
      <c r="AT718" s="12"/>
      <c r="AU718" s="12"/>
      <c r="AV718" s="12"/>
      <c r="AW718" s="12"/>
      <c r="AX718" s="12"/>
      <c r="AY718" s="12"/>
      <c r="AZ718" s="12"/>
      <c r="BA718" s="12"/>
      <c r="BB718" s="12"/>
      <c r="BC718" s="12"/>
      <c r="BE718" s="12"/>
      <c r="BF718" s="12"/>
      <c r="BG718" s="12"/>
      <c r="BH718" s="12"/>
      <c r="BI718" s="12"/>
      <c r="BJ718" s="12"/>
      <c r="BK718" s="12"/>
    </row>
    <row r="719" spans="33:63" x14ac:dyDescent="0.15">
      <c r="AG719" s="12"/>
      <c r="AH719" s="12"/>
      <c r="AI719" s="12"/>
      <c r="AJ719" s="12"/>
      <c r="AK719" s="12"/>
      <c r="AL719" s="12"/>
      <c r="AM719" s="12"/>
      <c r="AN719" s="12"/>
      <c r="AO719" s="12"/>
      <c r="AP719" s="12"/>
      <c r="AQ719" s="12"/>
      <c r="AR719" s="12"/>
      <c r="AS719" s="12"/>
      <c r="AT719" s="12"/>
      <c r="AU719" s="12"/>
      <c r="AV719" s="12"/>
      <c r="AW719" s="12"/>
      <c r="AX719" s="12"/>
      <c r="AY719" s="12"/>
      <c r="AZ719" s="12"/>
      <c r="BA719" s="12"/>
      <c r="BB719" s="12"/>
      <c r="BC719" s="12"/>
      <c r="BE719" s="12"/>
      <c r="BF719" s="12"/>
      <c r="BG719" s="12"/>
      <c r="BH719" s="12"/>
      <c r="BI719" s="12"/>
      <c r="BJ719" s="12"/>
      <c r="BK719" s="12"/>
    </row>
    <row r="720" spans="33:63" x14ac:dyDescent="0.15">
      <c r="AG720" s="12"/>
      <c r="AH720" s="12"/>
      <c r="AI720" s="12"/>
      <c r="AJ720" s="12"/>
      <c r="AK720" s="12"/>
      <c r="AL720" s="12"/>
      <c r="AM720" s="12"/>
      <c r="AN720" s="12"/>
      <c r="AO720" s="12"/>
      <c r="AP720" s="12"/>
      <c r="AQ720" s="12"/>
      <c r="AR720" s="12"/>
      <c r="AS720" s="12"/>
      <c r="AT720" s="12"/>
      <c r="AU720" s="12"/>
      <c r="AV720" s="12"/>
      <c r="AW720" s="12"/>
      <c r="AX720" s="12"/>
      <c r="AY720" s="12"/>
      <c r="AZ720" s="12"/>
      <c r="BA720" s="12"/>
      <c r="BB720" s="12"/>
      <c r="BC720" s="12"/>
      <c r="BE720" s="12"/>
      <c r="BF720" s="12"/>
      <c r="BG720" s="12"/>
      <c r="BH720" s="12"/>
      <c r="BI720" s="12"/>
      <c r="BJ720" s="12"/>
      <c r="BK720" s="12"/>
    </row>
    <row r="721" spans="33:63" x14ac:dyDescent="0.15">
      <c r="AG721" s="12"/>
      <c r="AH721" s="12"/>
      <c r="AI721" s="12"/>
      <c r="AJ721" s="12"/>
      <c r="AK721" s="12"/>
      <c r="AL721" s="12"/>
      <c r="AM721" s="12"/>
      <c r="AN721" s="12"/>
      <c r="AO721" s="12"/>
      <c r="AP721" s="12"/>
      <c r="AQ721" s="12"/>
      <c r="AR721" s="12"/>
      <c r="AS721" s="12"/>
      <c r="AT721" s="12"/>
      <c r="AU721" s="12"/>
      <c r="AV721" s="12"/>
      <c r="AW721" s="12"/>
      <c r="AX721" s="12"/>
      <c r="AY721" s="12"/>
      <c r="AZ721" s="12"/>
      <c r="BA721" s="12"/>
      <c r="BB721" s="12"/>
      <c r="BC721" s="12"/>
      <c r="BE721" s="12"/>
      <c r="BF721" s="12"/>
      <c r="BG721" s="12"/>
      <c r="BH721" s="12"/>
      <c r="BI721" s="12"/>
      <c r="BJ721" s="12"/>
      <c r="BK721" s="12"/>
    </row>
    <row r="722" spans="33:63" x14ac:dyDescent="0.15">
      <c r="AG722" s="12"/>
      <c r="AH722" s="12"/>
      <c r="AI722" s="12"/>
      <c r="AJ722" s="12"/>
      <c r="AK722" s="12"/>
      <c r="AL722" s="12"/>
      <c r="AM722" s="12"/>
      <c r="AN722" s="12"/>
      <c r="AO722" s="12"/>
      <c r="AP722" s="12"/>
      <c r="AQ722" s="12"/>
      <c r="AR722" s="12"/>
      <c r="AS722" s="12"/>
      <c r="AT722" s="12"/>
      <c r="AU722" s="12"/>
      <c r="AV722" s="12"/>
      <c r="AW722" s="12"/>
      <c r="AX722" s="12"/>
      <c r="AY722" s="12"/>
      <c r="AZ722" s="12"/>
      <c r="BA722" s="12"/>
      <c r="BB722" s="12"/>
      <c r="BC722" s="12"/>
      <c r="BE722" s="12"/>
      <c r="BF722" s="12"/>
      <c r="BG722" s="12"/>
      <c r="BH722" s="12"/>
      <c r="BI722" s="12"/>
      <c r="BJ722" s="12"/>
      <c r="BK722" s="12"/>
    </row>
    <row r="723" spans="33:63" x14ac:dyDescent="0.15">
      <c r="AG723" s="12"/>
      <c r="AH723" s="12"/>
      <c r="AI723" s="12"/>
      <c r="AJ723" s="12"/>
      <c r="AK723" s="12"/>
      <c r="AL723" s="12"/>
      <c r="AM723" s="12"/>
      <c r="AN723" s="12"/>
      <c r="AO723" s="12"/>
      <c r="AP723" s="12"/>
      <c r="AQ723" s="12"/>
      <c r="AR723" s="12"/>
      <c r="AS723" s="12"/>
      <c r="AT723" s="12"/>
      <c r="AU723" s="12"/>
      <c r="AV723" s="12"/>
      <c r="AW723" s="12"/>
      <c r="AX723" s="12"/>
      <c r="AY723" s="12"/>
      <c r="AZ723" s="12"/>
      <c r="BA723" s="12"/>
      <c r="BB723" s="12"/>
      <c r="BC723" s="12"/>
      <c r="BE723" s="12"/>
      <c r="BF723" s="12"/>
      <c r="BG723" s="12"/>
      <c r="BH723" s="12"/>
      <c r="BI723" s="12"/>
      <c r="BJ723" s="12"/>
      <c r="BK723" s="12"/>
    </row>
    <row r="724" spans="33:63" x14ac:dyDescent="0.15">
      <c r="AG724" s="12"/>
      <c r="AH724" s="12"/>
      <c r="AI724" s="12"/>
      <c r="AJ724" s="12"/>
      <c r="AK724" s="12"/>
      <c r="AL724" s="12"/>
      <c r="AM724" s="12"/>
      <c r="AN724" s="12"/>
      <c r="AO724" s="12"/>
      <c r="AP724" s="12"/>
      <c r="AQ724" s="12"/>
      <c r="AR724" s="12"/>
      <c r="AS724" s="12"/>
      <c r="AT724" s="12"/>
      <c r="AU724" s="12"/>
      <c r="AV724" s="12"/>
      <c r="AW724" s="12"/>
      <c r="AX724" s="12"/>
      <c r="AY724" s="12"/>
      <c r="AZ724" s="12"/>
      <c r="BA724" s="12"/>
      <c r="BB724" s="12"/>
      <c r="BC724" s="12"/>
      <c r="BE724" s="12"/>
      <c r="BF724" s="12"/>
      <c r="BG724" s="12"/>
      <c r="BH724" s="12"/>
      <c r="BI724" s="12"/>
      <c r="BJ724" s="12"/>
      <c r="BK724" s="12"/>
    </row>
    <row r="725" spans="33:63" x14ac:dyDescent="0.15">
      <c r="AG725" s="12"/>
      <c r="AH725" s="12"/>
      <c r="AI725" s="12"/>
      <c r="AJ725" s="12"/>
      <c r="AK725" s="12"/>
      <c r="AL725" s="12"/>
      <c r="AM725" s="12"/>
      <c r="AN725" s="12"/>
      <c r="AO725" s="12"/>
      <c r="AP725" s="12"/>
      <c r="AQ725" s="12"/>
      <c r="AR725" s="12"/>
      <c r="AS725" s="12"/>
      <c r="AT725" s="12"/>
      <c r="AU725" s="12"/>
      <c r="AV725" s="12"/>
      <c r="AW725" s="12"/>
      <c r="AX725" s="12"/>
      <c r="AY725" s="12"/>
      <c r="AZ725" s="12"/>
      <c r="BA725" s="12"/>
      <c r="BB725" s="12"/>
      <c r="BC725" s="12"/>
      <c r="BE725" s="12"/>
      <c r="BF725" s="12"/>
      <c r="BG725" s="12"/>
      <c r="BH725" s="12"/>
      <c r="BI725" s="12"/>
      <c r="BJ725" s="12"/>
      <c r="BK725" s="12"/>
    </row>
    <row r="726" spans="33:63" x14ac:dyDescent="0.15">
      <c r="AG726" s="12"/>
      <c r="AH726" s="12"/>
      <c r="AI726" s="12"/>
      <c r="AJ726" s="12"/>
      <c r="AK726" s="12"/>
      <c r="AL726" s="12"/>
      <c r="AM726" s="12"/>
      <c r="AN726" s="12"/>
      <c r="AO726" s="12"/>
      <c r="AP726" s="12"/>
      <c r="AQ726" s="12"/>
      <c r="AR726" s="12"/>
      <c r="AS726" s="12"/>
      <c r="AT726" s="12"/>
      <c r="AU726" s="12"/>
      <c r="AV726" s="12"/>
      <c r="AW726" s="12"/>
      <c r="AX726" s="12"/>
      <c r="AY726" s="12"/>
      <c r="AZ726" s="12"/>
      <c r="BA726" s="12"/>
      <c r="BB726" s="12"/>
      <c r="BC726" s="12"/>
      <c r="BE726" s="12"/>
      <c r="BF726" s="12"/>
      <c r="BG726" s="12"/>
      <c r="BH726" s="12"/>
      <c r="BI726" s="12"/>
      <c r="BJ726" s="12"/>
      <c r="BK726" s="12"/>
    </row>
    <row r="727" spans="33:63" x14ac:dyDescent="0.15">
      <c r="AG727" s="12"/>
      <c r="AH727" s="12"/>
      <c r="AI727" s="12"/>
      <c r="AJ727" s="12"/>
      <c r="AK727" s="12"/>
      <c r="AL727" s="12"/>
      <c r="AM727" s="12"/>
      <c r="AN727" s="12"/>
      <c r="AO727" s="12"/>
      <c r="AP727" s="12"/>
      <c r="AQ727" s="12"/>
      <c r="AR727" s="12"/>
      <c r="AS727" s="12"/>
      <c r="AT727" s="12"/>
      <c r="AU727" s="12"/>
      <c r="AV727" s="12"/>
      <c r="AW727" s="12"/>
      <c r="AX727" s="12"/>
      <c r="AY727" s="12"/>
      <c r="AZ727" s="12"/>
      <c r="BA727" s="12"/>
      <c r="BB727" s="12"/>
      <c r="BC727" s="12"/>
      <c r="BE727" s="12"/>
      <c r="BF727" s="12"/>
      <c r="BG727" s="12"/>
      <c r="BH727" s="12"/>
      <c r="BI727" s="12"/>
      <c r="BJ727" s="12"/>
      <c r="BK727" s="12"/>
    </row>
    <row r="728" spans="33:63" x14ac:dyDescent="0.15">
      <c r="AG728" s="12"/>
      <c r="AH728" s="12"/>
      <c r="AI728" s="12"/>
      <c r="AJ728" s="12"/>
      <c r="AK728" s="12"/>
      <c r="AL728" s="12"/>
      <c r="AM728" s="12"/>
      <c r="AN728" s="12"/>
      <c r="AO728" s="12"/>
      <c r="AP728" s="12"/>
      <c r="AQ728" s="12"/>
      <c r="AR728" s="12"/>
      <c r="AS728" s="12"/>
      <c r="AT728" s="12"/>
      <c r="AU728" s="12"/>
      <c r="AV728" s="12"/>
      <c r="AW728" s="12"/>
      <c r="AX728" s="12"/>
      <c r="AY728" s="12"/>
      <c r="AZ728" s="12"/>
      <c r="BA728" s="12"/>
      <c r="BB728" s="12"/>
      <c r="BC728" s="12"/>
      <c r="BE728" s="12"/>
      <c r="BF728" s="12"/>
      <c r="BG728" s="12"/>
      <c r="BH728" s="12"/>
      <c r="BI728" s="12"/>
      <c r="BJ728" s="12"/>
      <c r="BK728" s="12"/>
    </row>
    <row r="729" spans="33:63" x14ac:dyDescent="0.15">
      <c r="AG729" s="12"/>
      <c r="AH729" s="12"/>
      <c r="AI729" s="12"/>
      <c r="AJ729" s="12"/>
      <c r="AK729" s="12"/>
      <c r="AL729" s="12"/>
      <c r="AM729" s="12"/>
      <c r="AN729" s="12"/>
      <c r="AO729" s="12"/>
      <c r="AP729" s="12"/>
      <c r="AQ729" s="12"/>
      <c r="AR729" s="12"/>
      <c r="AS729" s="12"/>
      <c r="AT729" s="12"/>
      <c r="AU729" s="12"/>
      <c r="AV729" s="12"/>
      <c r="AW729" s="12"/>
      <c r="AX729" s="12"/>
      <c r="AY729" s="12"/>
      <c r="AZ729" s="12"/>
      <c r="BA729" s="12"/>
      <c r="BB729" s="12"/>
      <c r="BC729" s="12"/>
      <c r="BE729" s="12"/>
      <c r="BF729" s="12"/>
      <c r="BG729" s="12"/>
      <c r="BH729" s="12"/>
      <c r="BI729" s="12"/>
      <c r="BJ729" s="12"/>
      <c r="BK729" s="12"/>
    </row>
    <row r="730" spans="33:63" x14ac:dyDescent="0.15">
      <c r="AG730" s="12"/>
      <c r="AH730" s="12"/>
      <c r="AI730" s="12"/>
      <c r="AJ730" s="12"/>
      <c r="AK730" s="12"/>
      <c r="AL730" s="12"/>
      <c r="AM730" s="12"/>
      <c r="AN730" s="12"/>
      <c r="AO730" s="12"/>
      <c r="AP730" s="12"/>
      <c r="AQ730" s="12"/>
      <c r="AR730" s="12"/>
      <c r="AS730" s="12"/>
      <c r="AT730" s="12"/>
      <c r="AU730" s="12"/>
      <c r="AV730" s="12"/>
      <c r="AW730" s="12"/>
      <c r="AX730" s="12"/>
      <c r="AY730" s="12"/>
      <c r="AZ730" s="12"/>
      <c r="BA730" s="12"/>
      <c r="BB730" s="12"/>
      <c r="BC730" s="12"/>
      <c r="BE730" s="12"/>
      <c r="BF730" s="12"/>
      <c r="BG730" s="12"/>
      <c r="BH730" s="12"/>
      <c r="BI730" s="12"/>
      <c r="BJ730" s="12"/>
      <c r="BK730" s="12"/>
    </row>
    <row r="731" spans="33:63" x14ac:dyDescent="0.15">
      <c r="AG731" s="12"/>
      <c r="AH731" s="12"/>
      <c r="AI731" s="12"/>
      <c r="AJ731" s="12"/>
      <c r="AK731" s="12"/>
      <c r="AL731" s="12"/>
      <c r="AM731" s="12"/>
      <c r="AN731" s="12"/>
      <c r="AO731" s="12"/>
      <c r="AP731" s="12"/>
      <c r="AQ731" s="12"/>
      <c r="AR731" s="12"/>
      <c r="AS731" s="12"/>
      <c r="AT731" s="12"/>
      <c r="AU731" s="12"/>
      <c r="AV731" s="12"/>
      <c r="AW731" s="12"/>
      <c r="AX731" s="12"/>
      <c r="AY731" s="12"/>
      <c r="AZ731" s="12"/>
      <c r="BA731" s="12"/>
      <c r="BB731" s="12"/>
      <c r="BC731" s="12"/>
      <c r="BE731" s="12"/>
      <c r="BF731" s="12"/>
      <c r="BG731" s="12"/>
      <c r="BH731" s="12"/>
      <c r="BI731" s="12"/>
      <c r="BJ731" s="12"/>
      <c r="BK731" s="12"/>
    </row>
    <row r="732" spans="33:63" x14ac:dyDescent="0.15">
      <c r="AG732" s="12"/>
      <c r="AH732" s="12"/>
      <c r="AI732" s="12"/>
      <c r="AJ732" s="12"/>
      <c r="AK732" s="12"/>
      <c r="AL732" s="12"/>
      <c r="AM732" s="12"/>
      <c r="AN732" s="12"/>
      <c r="AO732" s="12"/>
      <c r="AP732" s="12"/>
      <c r="AQ732" s="12"/>
      <c r="AR732" s="12"/>
      <c r="AS732" s="12"/>
      <c r="AT732" s="12"/>
      <c r="AU732" s="12"/>
      <c r="AV732" s="12"/>
      <c r="AW732" s="12"/>
      <c r="AX732" s="12"/>
      <c r="AY732" s="12"/>
      <c r="AZ732" s="12"/>
      <c r="BA732" s="12"/>
      <c r="BB732" s="12"/>
      <c r="BC732" s="12"/>
      <c r="BE732" s="12"/>
      <c r="BF732" s="12"/>
      <c r="BG732" s="12"/>
      <c r="BH732" s="12"/>
      <c r="BI732" s="12"/>
      <c r="BJ732" s="12"/>
      <c r="BK732" s="12"/>
    </row>
    <row r="733" spans="33:63" x14ac:dyDescent="0.15">
      <c r="AG733" s="12"/>
      <c r="AH733" s="12"/>
      <c r="AI733" s="12"/>
      <c r="AJ733" s="12"/>
      <c r="AK733" s="12"/>
      <c r="AL733" s="12"/>
      <c r="AM733" s="12"/>
      <c r="AN733" s="12"/>
      <c r="AO733" s="12"/>
      <c r="AP733" s="12"/>
      <c r="AQ733" s="12"/>
      <c r="AR733" s="12"/>
      <c r="AS733" s="12"/>
      <c r="AT733" s="12"/>
      <c r="AU733" s="12"/>
      <c r="AV733" s="12"/>
      <c r="AW733" s="12"/>
      <c r="AX733" s="12"/>
      <c r="AY733" s="12"/>
      <c r="AZ733" s="12"/>
      <c r="BA733" s="12"/>
      <c r="BB733" s="12"/>
      <c r="BC733" s="12"/>
      <c r="BE733" s="12"/>
      <c r="BF733" s="12"/>
      <c r="BG733" s="12"/>
      <c r="BH733" s="12"/>
      <c r="BI733" s="12"/>
      <c r="BJ733" s="12"/>
      <c r="BK733" s="12"/>
    </row>
    <row r="734" spans="33:63" x14ac:dyDescent="0.15">
      <c r="AG734" s="12"/>
      <c r="AH734" s="12"/>
      <c r="AI734" s="12"/>
      <c r="AJ734" s="12"/>
      <c r="AK734" s="12"/>
      <c r="AL734" s="12"/>
      <c r="AM734" s="12"/>
      <c r="AN734" s="12"/>
      <c r="AO734" s="12"/>
      <c r="AP734" s="12"/>
      <c r="AQ734" s="12"/>
      <c r="AR734" s="12"/>
      <c r="AS734" s="12"/>
      <c r="AT734" s="12"/>
      <c r="AU734" s="12"/>
      <c r="AV734" s="12"/>
      <c r="AW734" s="12"/>
      <c r="AX734" s="12"/>
      <c r="AY734" s="12"/>
      <c r="AZ734" s="12"/>
      <c r="BA734" s="12"/>
      <c r="BB734" s="12"/>
      <c r="BC734" s="12"/>
      <c r="BE734" s="12"/>
      <c r="BF734" s="12"/>
      <c r="BG734" s="12"/>
      <c r="BH734" s="12"/>
      <c r="BI734" s="12"/>
      <c r="BJ734" s="12"/>
      <c r="BK734" s="12"/>
    </row>
    <row r="735" spans="33:63" x14ac:dyDescent="0.15">
      <c r="AG735" s="12"/>
      <c r="AH735" s="12"/>
      <c r="AI735" s="12"/>
      <c r="AJ735" s="12"/>
      <c r="AK735" s="12"/>
      <c r="AL735" s="12"/>
      <c r="AM735" s="12"/>
      <c r="AN735" s="12"/>
      <c r="AO735" s="12"/>
      <c r="AP735" s="12"/>
      <c r="AQ735" s="12"/>
      <c r="AR735" s="12"/>
      <c r="AS735" s="12"/>
      <c r="AT735" s="12"/>
      <c r="AU735" s="12"/>
      <c r="AV735" s="12"/>
      <c r="AW735" s="12"/>
      <c r="AX735" s="12"/>
      <c r="AY735" s="12"/>
      <c r="AZ735" s="12"/>
      <c r="BA735" s="12"/>
      <c r="BB735" s="12"/>
      <c r="BC735" s="12"/>
      <c r="BE735" s="12"/>
      <c r="BF735" s="12"/>
      <c r="BG735" s="12"/>
      <c r="BH735" s="12"/>
      <c r="BI735" s="12"/>
      <c r="BJ735" s="12"/>
      <c r="BK735" s="12"/>
    </row>
    <row r="736" spans="33:63" x14ac:dyDescent="0.15">
      <c r="AG736" s="12"/>
      <c r="AH736" s="12"/>
      <c r="AI736" s="12"/>
      <c r="AJ736" s="12"/>
      <c r="AK736" s="12"/>
      <c r="AL736" s="12"/>
      <c r="AM736" s="12"/>
      <c r="AN736" s="12"/>
      <c r="AO736" s="12"/>
      <c r="AP736" s="12"/>
      <c r="AQ736" s="12"/>
      <c r="AR736" s="12"/>
      <c r="AS736" s="12"/>
      <c r="AT736" s="12"/>
      <c r="AU736" s="12"/>
      <c r="AV736" s="12"/>
      <c r="AW736" s="12"/>
      <c r="AX736" s="12"/>
      <c r="AY736" s="12"/>
      <c r="AZ736" s="12"/>
      <c r="BA736" s="12"/>
      <c r="BB736" s="12"/>
      <c r="BC736" s="12"/>
      <c r="BE736" s="12"/>
      <c r="BF736" s="12"/>
      <c r="BG736" s="12"/>
      <c r="BH736" s="12"/>
      <c r="BI736" s="12"/>
      <c r="BJ736" s="12"/>
      <c r="BK736" s="12"/>
    </row>
    <row r="737" spans="33:63" x14ac:dyDescent="0.15">
      <c r="AG737" s="12"/>
      <c r="AH737" s="12"/>
      <c r="AI737" s="12"/>
      <c r="AJ737" s="12"/>
      <c r="AK737" s="12"/>
      <c r="AL737" s="12"/>
      <c r="AM737" s="12"/>
      <c r="AN737" s="12"/>
      <c r="AO737" s="12"/>
      <c r="AP737" s="12"/>
      <c r="AQ737" s="12"/>
      <c r="AR737" s="12"/>
      <c r="AS737" s="12"/>
      <c r="AT737" s="12"/>
      <c r="AU737" s="12"/>
      <c r="AV737" s="12"/>
      <c r="AW737" s="12"/>
      <c r="AX737" s="12"/>
      <c r="AY737" s="12"/>
      <c r="AZ737" s="12"/>
      <c r="BA737" s="12"/>
      <c r="BB737" s="12"/>
      <c r="BC737" s="12"/>
      <c r="BE737" s="12"/>
      <c r="BF737" s="12"/>
      <c r="BG737" s="12"/>
      <c r="BH737" s="12"/>
      <c r="BI737" s="12"/>
      <c r="BJ737" s="12"/>
      <c r="BK737" s="12"/>
    </row>
    <row r="738" spans="33:63" x14ac:dyDescent="0.15">
      <c r="AG738" s="12"/>
      <c r="AH738" s="12"/>
      <c r="AI738" s="12"/>
      <c r="AJ738" s="12"/>
      <c r="AK738" s="12"/>
      <c r="AL738" s="12"/>
      <c r="AM738" s="12"/>
      <c r="AN738" s="12"/>
      <c r="AO738" s="12"/>
      <c r="AP738" s="12"/>
      <c r="AQ738" s="12"/>
      <c r="AR738" s="12"/>
      <c r="AS738" s="12"/>
      <c r="AT738" s="12"/>
      <c r="AU738" s="12"/>
      <c r="AV738" s="12"/>
      <c r="AW738" s="12"/>
      <c r="AX738" s="12"/>
      <c r="AY738" s="12"/>
      <c r="AZ738" s="12"/>
      <c r="BA738" s="12"/>
      <c r="BB738" s="12"/>
      <c r="BC738" s="12"/>
      <c r="BE738" s="12"/>
      <c r="BF738" s="12"/>
      <c r="BG738" s="12"/>
      <c r="BH738" s="12"/>
      <c r="BI738" s="12"/>
      <c r="BJ738" s="12"/>
      <c r="BK738" s="12"/>
    </row>
    <row r="739" spans="33:63" x14ac:dyDescent="0.15">
      <c r="AG739" s="12"/>
      <c r="AH739" s="12"/>
      <c r="AI739" s="12"/>
      <c r="AJ739" s="12"/>
      <c r="AK739" s="12"/>
      <c r="AL739" s="12"/>
      <c r="AM739" s="12"/>
      <c r="AN739" s="12"/>
      <c r="AO739" s="12"/>
      <c r="AP739" s="12"/>
      <c r="AQ739" s="12"/>
      <c r="AR739" s="12"/>
      <c r="AS739" s="12"/>
      <c r="AT739" s="12"/>
      <c r="AU739" s="12"/>
      <c r="AV739" s="12"/>
      <c r="AW739" s="12"/>
      <c r="AX739" s="12"/>
      <c r="AY739" s="12"/>
      <c r="AZ739" s="12"/>
      <c r="BA739" s="12"/>
      <c r="BB739" s="12"/>
      <c r="BC739" s="12"/>
      <c r="BE739" s="12"/>
      <c r="BF739" s="12"/>
      <c r="BG739" s="12"/>
      <c r="BH739" s="12"/>
      <c r="BI739" s="12"/>
      <c r="BJ739" s="12"/>
      <c r="BK739" s="12"/>
    </row>
    <row r="740" spans="33:63" x14ac:dyDescent="0.15">
      <c r="AG740" s="12"/>
      <c r="AH740" s="12"/>
      <c r="AI740" s="12"/>
      <c r="AJ740" s="12"/>
      <c r="AK740" s="12"/>
      <c r="AL740" s="12"/>
      <c r="AM740" s="12"/>
      <c r="AN740" s="12"/>
      <c r="AO740" s="12"/>
      <c r="AP740" s="12"/>
      <c r="AQ740" s="12"/>
      <c r="AR740" s="12"/>
      <c r="AS740" s="12"/>
      <c r="AT740" s="12"/>
      <c r="AU740" s="12"/>
      <c r="AV740" s="12"/>
      <c r="AW740" s="12"/>
      <c r="AX740" s="12"/>
      <c r="AY740" s="12"/>
      <c r="AZ740" s="12"/>
      <c r="BA740" s="12"/>
      <c r="BB740" s="12"/>
      <c r="BC740" s="12"/>
      <c r="BE740" s="12"/>
      <c r="BF740" s="12"/>
      <c r="BG740" s="12"/>
      <c r="BH740" s="12"/>
      <c r="BI740" s="12"/>
      <c r="BJ740" s="12"/>
      <c r="BK740" s="12"/>
    </row>
    <row r="741" spans="33:63" x14ac:dyDescent="0.15">
      <c r="AG741" s="12"/>
      <c r="AH741" s="12"/>
      <c r="AI741" s="12"/>
      <c r="AJ741" s="12"/>
      <c r="AK741" s="12"/>
      <c r="AL741" s="12"/>
      <c r="AM741" s="12"/>
      <c r="AN741" s="12"/>
      <c r="AO741" s="12"/>
      <c r="AP741" s="12"/>
      <c r="AQ741" s="12"/>
      <c r="AR741" s="12"/>
      <c r="AS741" s="12"/>
      <c r="AT741" s="12"/>
      <c r="AU741" s="12"/>
      <c r="AV741" s="12"/>
      <c r="AW741" s="12"/>
      <c r="AX741" s="12"/>
      <c r="AY741" s="12"/>
      <c r="AZ741" s="12"/>
      <c r="BA741" s="12"/>
      <c r="BB741" s="12"/>
      <c r="BC741" s="12"/>
      <c r="BE741" s="12"/>
      <c r="BF741" s="12"/>
      <c r="BG741" s="12"/>
      <c r="BH741" s="12"/>
      <c r="BI741" s="12"/>
      <c r="BJ741" s="12"/>
      <c r="BK741" s="12"/>
    </row>
    <row r="742" spans="33:63" x14ac:dyDescent="0.15">
      <c r="AG742" s="12"/>
      <c r="AH742" s="12"/>
      <c r="AI742" s="12"/>
      <c r="AJ742" s="12"/>
      <c r="AK742" s="12"/>
      <c r="AL742" s="12"/>
      <c r="AM742" s="12"/>
      <c r="AN742" s="12"/>
      <c r="AO742" s="12"/>
      <c r="AP742" s="12"/>
      <c r="AQ742" s="12"/>
      <c r="AR742" s="12"/>
      <c r="AS742" s="12"/>
      <c r="AT742" s="12"/>
      <c r="AU742" s="12"/>
      <c r="AV742" s="12"/>
      <c r="AW742" s="12"/>
      <c r="AX742" s="12"/>
      <c r="AY742" s="12"/>
      <c r="AZ742" s="12"/>
      <c r="BA742" s="12"/>
      <c r="BB742" s="12"/>
      <c r="BC742" s="12"/>
      <c r="BE742" s="12"/>
      <c r="BF742" s="12"/>
      <c r="BG742" s="12"/>
      <c r="BH742" s="12"/>
      <c r="BI742" s="12"/>
      <c r="BJ742" s="12"/>
      <c r="BK742" s="12"/>
    </row>
    <row r="743" spans="33:63" x14ac:dyDescent="0.15">
      <c r="AG743" s="12"/>
      <c r="AH743" s="12"/>
      <c r="AI743" s="12"/>
      <c r="AJ743" s="12"/>
      <c r="AK743" s="12"/>
      <c r="AL743" s="12"/>
      <c r="AM743" s="12"/>
      <c r="AN743" s="12"/>
      <c r="AO743" s="12"/>
      <c r="AP743" s="12"/>
      <c r="AQ743" s="12"/>
      <c r="AR743" s="12"/>
      <c r="AS743" s="12"/>
      <c r="AT743" s="12"/>
      <c r="AU743" s="12"/>
      <c r="AV743" s="12"/>
      <c r="AW743" s="12"/>
      <c r="AX743" s="12"/>
      <c r="AY743" s="12"/>
      <c r="AZ743" s="12"/>
      <c r="BA743" s="12"/>
      <c r="BB743" s="12"/>
      <c r="BC743" s="12"/>
      <c r="BE743" s="12"/>
      <c r="BF743" s="12"/>
      <c r="BG743" s="12"/>
      <c r="BH743" s="12"/>
      <c r="BI743" s="12"/>
      <c r="BJ743" s="12"/>
      <c r="BK743" s="12"/>
    </row>
    <row r="744" spans="33:63" x14ac:dyDescent="0.15">
      <c r="AG744" s="12"/>
      <c r="AH744" s="12"/>
      <c r="AI744" s="12"/>
      <c r="AJ744" s="12"/>
      <c r="AK744" s="12"/>
      <c r="AL744" s="12"/>
      <c r="AM744" s="12"/>
      <c r="AN744" s="12"/>
      <c r="AO744" s="12"/>
      <c r="AP744" s="12"/>
      <c r="AQ744" s="12"/>
      <c r="AR744" s="12"/>
      <c r="AS744" s="12"/>
      <c r="AT744" s="12"/>
      <c r="AU744" s="12"/>
      <c r="AV744" s="12"/>
      <c r="AW744" s="12"/>
      <c r="AX744" s="12"/>
      <c r="AY744" s="12"/>
      <c r="AZ744" s="12"/>
      <c r="BA744" s="12"/>
      <c r="BB744" s="12"/>
      <c r="BC744" s="12"/>
      <c r="BE744" s="12"/>
      <c r="BF744" s="12"/>
      <c r="BG744" s="12"/>
      <c r="BH744" s="12"/>
      <c r="BI744" s="12"/>
      <c r="BJ744" s="12"/>
      <c r="BK744" s="12"/>
    </row>
    <row r="745" spans="33:63" x14ac:dyDescent="0.15">
      <c r="AG745" s="12"/>
      <c r="AH745" s="12"/>
      <c r="AI745" s="12"/>
      <c r="AJ745" s="12"/>
      <c r="AK745" s="12"/>
      <c r="AL745" s="12"/>
      <c r="AM745" s="12"/>
      <c r="AN745" s="12"/>
      <c r="AO745" s="12"/>
      <c r="AP745" s="12"/>
      <c r="AQ745" s="12"/>
      <c r="AR745" s="12"/>
      <c r="AS745" s="12"/>
      <c r="AT745" s="12"/>
      <c r="AU745" s="12"/>
      <c r="AV745" s="12"/>
      <c r="AW745" s="12"/>
      <c r="AX745" s="12"/>
      <c r="AY745" s="12"/>
      <c r="AZ745" s="12"/>
      <c r="BA745" s="12"/>
      <c r="BB745" s="12"/>
      <c r="BC745" s="12"/>
      <c r="BE745" s="12"/>
      <c r="BF745" s="12"/>
      <c r="BG745" s="12"/>
      <c r="BH745" s="12"/>
      <c r="BI745" s="12"/>
      <c r="BJ745" s="12"/>
      <c r="BK745" s="12"/>
    </row>
    <row r="746" spans="33:63" x14ac:dyDescent="0.15">
      <c r="AG746" s="12"/>
      <c r="AH746" s="12"/>
      <c r="AI746" s="12"/>
      <c r="AJ746" s="12"/>
      <c r="AK746" s="12"/>
      <c r="AL746" s="12"/>
      <c r="AM746" s="12"/>
      <c r="AN746" s="12"/>
      <c r="AO746" s="12"/>
      <c r="AP746" s="12"/>
      <c r="AQ746" s="12"/>
      <c r="AR746" s="12"/>
      <c r="AS746" s="12"/>
      <c r="AT746" s="12"/>
      <c r="AU746" s="12"/>
      <c r="AV746" s="12"/>
      <c r="AW746" s="12"/>
      <c r="AX746" s="12"/>
      <c r="AY746" s="12"/>
      <c r="AZ746" s="12"/>
      <c r="BA746" s="12"/>
      <c r="BB746" s="12"/>
      <c r="BC746" s="12"/>
      <c r="BE746" s="12"/>
      <c r="BF746" s="12"/>
      <c r="BG746" s="12"/>
      <c r="BH746" s="12"/>
      <c r="BI746" s="12"/>
      <c r="BJ746" s="12"/>
      <c r="BK746" s="12"/>
    </row>
    <row r="747" spans="33:63" x14ac:dyDescent="0.15">
      <c r="AG747" s="12"/>
      <c r="AH747" s="12"/>
      <c r="AI747" s="12"/>
      <c r="AJ747" s="12"/>
      <c r="AK747" s="12"/>
      <c r="AL747" s="12"/>
      <c r="AM747" s="12"/>
      <c r="AN747" s="12"/>
      <c r="AO747" s="12"/>
      <c r="AP747" s="12"/>
      <c r="AQ747" s="12"/>
      <c r="AR747" s="12"/>
      <c r="AS747" s="12"/>
      <c r="AT747" s="12"/>
      <c r="AU747" s="12"/>
      <c r="AV747" s="12"/>
      <c r="AW747" s="12"/>
      <c r="AX747" s="12"/>
      <c r="AY747" s="12"/>
      <c r="AZ747" s="12"/>
      <c r="BA747" s="12"/>
      <c r="BB747" s="12"/>
      <c r="BC747" s="12"/>
      <c r="BE747" s="12"/>
      <c r="BF747" s="12"/>
      <c r="BG747" s="12"/>
      <c r="BH747" s="12"/>
      <c r="BI747" s="12"/>
      <c r="BJ747" s="12"/>
      <c r="BK747" s="12"/>
    </row>
    <row r="748" spans="33:63" x14ac:dyDescent="0.15">
      <c r="AG748" s="12"/>
      <c r="AH748" s="12"/>
      <c r="AI748" s="12"/>
      <c r="AJ748" s="12"/>
      <c r="AK748" s="12"/>
      <c r="AL748" s="12"/>
      <c r="AM748" s="12"/>
      <c r="AN748" s="12"/>
      <c r="AO748" s="12"/>
      <c r="AP748" s="12"/>
      <c r="AQ748" s="12"/>
      <c r="AR748" s="12"/>
      <c r="AS748" s="12"/>
      <c r="AT748" s="12"/>
      <c r="AU748" s="12"/>
      <c r="AV748" s="12"/>
      <c r="AW748" s="12"/>
      <c r="AX748" s="12"/>
      <c r="AY748" s="12"/>
      <c r="AZ748" s="12"/>
      <c r="BA748" s="12"/>
      <c r="BB748" s="12"/>
      <c r="BC748" s="12"/>
      <c r="BE748" s="12"/>
      <c r="BF748" s="12"/>
      <c r="BG748" s="12"/>
      <c r="BH748" s="12"/>
      <c r="BI748" s="12"/>
      <c r="BJ748" s="12"/>
      <c r="BK748" s="12"/>
    </row>
    <row r="749" spans="33:63" x14ac:dyDescent="0.15">
      <c r="AG749" s="12"/>
      <c r="AH749" s="12"/>
      <c r="AI749" s="12"/>
      <c r="AJ749" s="12"/>
      <c r="AK749" s="12"/>
      <c r="AL749" s="12"/>
      <c r="AM749" s="12"/>
      <c r="AN749" s="12"/>
      <c r="AO749" s="12"/>
      <c r="AP749" s="12"/>
      <c r="AQ749" s="12"/>
      <c r="AR749" s="12"/>
      <c r="AS749" s="12"/>
      <c r="AT749" s="12"/>
      <c r="AU749" s="12"/>
      <c r="AV749" s="12"/>
      <c r="AW749" s="12"/>
      <c r="AX749" s="12"/>
      <c r="AY749" s="12"/>
      <c r="AZ749" s="12"/>
      <c r="BA749" s="12"/>
      <c r="BB749" s="12"/>
      <c r="BC749" s="12"/>
      <c r="BE749" s="12"/>
      <c r="BF749" s="12"/>
      <c r="BG749" s="12"/>
      <c r="BH749" s="12"/>
      <c r="BI749" s="12"/>
      <c r="BJ749" s="12"/>
      <c r="BK749" s="12"/>
    </row>
    <row r="750" spans="33:63" x14ac:dyDescent="0.15">
      <c r="AG750" s="12"/>
      <c r="AH750" s="12"/>
      <c r="AI750" s="12"/>
      <c r="AJ750" s="12"/>
      <c r="AK750" s="12"/>
      <c r="AL750" s="12"/>
      <c r="AM750" s="12"/>
      <c r="AN750" s="12"/>
      <c r="AO750" s="12"/>
      <c r="AP750" s="12"/>
      <c r="AQ750" s="12"/>
      <c r="AR750" s="12"/>
      <c r="AS750" s="12"/>
      <c r="AT750" s="12"/>
      <c r="AU750" s="12"/>
      <c r="AV750" s="12"/>
      <c r="AW750" s="12"/>
      <c r="AX750" s="12"/>
      <c r="AY750" s="12"/>
      <c r="AZ750" s="12"/>
      <c r="BA750" s="12"/>
      <c r="BB750" s="12"/>
      <c r="BC750" s="12"/>
      <c r="BE750" s="12"/>
      <c r="BF750" s="12"/>
      <c r="BG750" s="12"/>
      <c r="BH750" s="12"/>
      <c r="BI750" s="12"/>
      <c r="BJ750" s="12"/>
      <c r="BK750" s="12"/>
    </row>
    <row r="751" spans="33:63" x14ac:dyDescent="0.15">
      <c r="AG751" s="12"/>
      <c r="AH751" s="12"/>
      <c r="AI751" s="12"/>
      <c r="AJ751" s="12"/>
      <c r="AK751" s="12"/>
      <c r="AL751" s="12"/>
      <c r="AM751" s="12"/>
      <c r="AN751" s="12"/>
      <c r="AO751" s="12"/>
      <c r="AP751" s="12"/>
      <c r="AQ751" s="12"/>
      <c r="AR751" s="12"/>
      <c r="AS751" s="12"/>
      <c r="AT751" s="12"/>
      <c r="AU751" s="12"/>
      <c r="AV751" s="12"/>
      <c r="AW751" s="12"/>
      <c r="AX751" s="12"/>
      <c r="AY751" s="12"/>
      <c r="AZ751" s="12"/>
      <c r="BA751" s="12"/>
      <c r="BB751" s="12"/>
      <c r="BC751" s="12"/>
      <c r="BE751" s="12"/>
      <c r="BF751" s="12"/>
      <c r="BG751" s="12"/>
      <c r="BH751" s="12"/>
      <c r="BI751" s="12"/>
      <c r="BJ751" s="12"/>
      <c r="BK751" s="12"/>
    </row>
    <row r="752" spans="33:63" x14ac:dyDescent="0.15">
      <c r="AG752" s="12"/>
      <c r="AH752" s="12"/>
      <c r="AI752" s="12"/>
      <c r="AJ752" s="12"/>
      <c r="AK752" s="12"/>
      <c r="AL752" s="12"/>
      <c r="AM752" s="12"/>
      <c r="AN752" s="12"/>
      <c r="AO752" s="12"/>
      <c r="AP752" s="12"/>
      <c r="AQ752" s="12"/>
      <c r="AR752" s="12"/>
      <c r="AS752" s="12"/>
      <c r="AT752" s="12"/>
      <c r="AU752" s="12"/>
      <c r="AV752" s="12"/>
      <c r="AW752" s="12"/>
      <c r="AX752" s="12"/>
      <c r="AY752" s="12"/>
      <c r="AZ752" s="12"/>
      <c r="BA752" s="12"/>
      <c r="BB752" s="12"/>
      <c r="BC752" s="12"/>
      <c r="BE752" s="12"/>
      <c r="BF752" s="12"/>
      <c r="BG752" s="12"/>
      <c r="BH752" s="12"/>
      <c r="BI752" s="12"/>
      <c r="BJ752" s="12"/>
      <c r="BK752" s="12"/>
    </row>
    <row r="753" spans="33:63" x14ac:dyDescent="0.15">
      <c r="AG753" s="12"/>
      <c r="AH753" s="12"/>
      <c r="AI753" s="12"/>
      <c r="AJ753" s="12"/>
      <c r="AK753" s="12"/>
      <c r="AL753" s="12"/>
      <c r="AM753" s="12"/>
      <c r="AN753" s="12"/>
      <c r="AO753" s="12"/>
      <c r="AP753" s="12"/>
      <c r="AQ753" s="12"/>
      <c r="AR753" s="12"/>
      <c r="AS753" s="12"/>
      <c r="AT753" s="12"/>
      <c r="AU753" s="12"/>
      <c r="AV753" s="12"/>
      <c r="AW753" s="12"/>
      <c r="AX753" s="12"/>
      <c r="AY753" s="12"/>
      <c r="AZ753" s="12"/>
      <c r="BA753" s="12"/>
      <c r="BB753" s="12"/>
      <c r="BC753" s="12"/>
      <c r="BE753" s="12"/>
      <c r="BF753" s="12"/>
      <c r="BG753" s="12"/>
      <c r="BH753" s="12"/>
      <c r="BI753" s="12"/>
      <c r="BJ753" s="12"/>
      <c r="BK753" s="12"/>
    </row>
    <row r="754" spans="33:63" x14ac:dyDescent="0.15">
      <c r="AG754" s="12"/>
      <c r="AH754" s="12"/>
      <c r="AI754" s="12"/>
      <c r="AJ754" s="12"/>
      <c r="AK754" s="12"/>
      <c r="AL754" s="12"/>
      <c r="AM754" s="12"/>
      <c r="AN754" s="12"/>
      <c r="AO754" s="12"/>
      <c r="AP754" s="12"/>
      <c r="AQ754" s="12"/>
      <c r="AR754" s="12"/>
      <c r="AS754" s="12"/>
      <c r="AT754" s="12"/>
      <c r="AU754" s="12"/>
      <c r="AV754" s="12"/>
      <c r="AW754" s="12"/>
      <c r="AX754" s="12"/>
      <c r="AY754" s="12"/>
      <c r="AZ754" s="12"/>
      <c r="BA754" s="12"/>
      <c r="BB754" s="12"/>
      <c r="BC754" s="12"/>
      <c r="BE754" s="12"/>
      <c r="BF754" s="12"/>
      <c r="BG754" s="12"/>
      <c r="BH754" s="12"/>
      <c r="BI754" s="12"/>
      <c r="BJ754" s="12"/>
      <c r="BK754" s="12"/>
    </row>
    <row r="755" spans="33:63" x14ac:dyDescent="0.15">
      <c r="AG755" s="12"/>
      <c r="AH755" s="12"/>
      <c r="AI755" s="12"/>
      <c r="AJ755" s="12"/>
      <c r="AK755" s="12"/>
      <c r="AL755" s="12"/>
      <c r="AM755" s="12"/>
      <c r="AN755" s="12"/>
      <c r="AO755" s="12"/>
      <c r="AP755" s="12"/>
      <c r="AQ755" s="12"/>
      <c r="AR755" s="12"/>
      <c r="AS755" s="12"/>
      <c r="AT755" s="12"/>
      <c r="AU755" s="12"/>
      <c r="AV755" s="12"/>
      <c r="AW755" s="12"/>
      <c r="AX755" s="12"/>
      <c r="AY755" s="12"/>
      <c r="AZ755" s="12"/>
      <c r="BA755" s="12"/>
      <c r="BB755" s="12"/>
      <c r="BC755" s="12"/>
      <c r="BE755" s="12"/>
      <c r="BF755" s="12"/>
      <c r="BG755" s="12"/>
      <c r="BH755" s="12"/>
      <c r="BI755" s="12"/>
      <c r="BJ755" s="12"/>
      <c r="BK755" s="12"/>
    </row>
    <row r="756" spans="33:63" x14ac:dyDescent="0.15">
      <c r="AG756" s="12"/>
      <c r="AH756" s="12"/>
      <c r="AI756" s="12"/>
      <c r="AJ756" s="12"/>
      <c r="AK756" s="12"/>
      <c r="AL756" s="12"/>
      <c r="AM756" s="12"/>
      <c r="AN756" s="12"/>
      <c r="AO756" s="12"/>
      <c r="AP756" s="12"/>
      <c r="AQ756" s="12"/>
      <c r="AR756" s="12"/>
      <c r="AS756" s="12"/>
      <c r="AT756" s="12"/>
      <c r="AU756" s="12"/>
      <c r="AV756" s="12"/>
      <c r="AW756" s="12"/>
      <c r="AX756" s="12"/>
      <c r="AY756" s="12"/>
      <c r="AZ756" s="12"/>
      <c r="BA756" s="12"/>
      <c r="BB756" s="12"/>
      <c r="BC756" s="12"/>
      <c r="BE756" s="12"/>
      <c r="BF756" s="12"/>
      <c r="BG756" s="12"/>
      <c r="BH756" s="12"/>
      <c r="BI756" s="12"/>
      <c r="BJ756" s="12"/>
      <c r="BK756" s="12"/>
    </row>
    <row r="757" spans="33:63" x14ac:dyDescent="0.15">
      <c r="AG757" s="12"/>
      <c r="AH757" s="12"/>
      <c r="AI757" s="12"/>
      <c r="AJ757" s="12"/>
      <c r="AK757" s="12"/>
      <c r="AL757" s="12"/>
      <c r="AM757" s="12"/>
      <c r="AN757" s="12"/>
      <c r="AO757" s="12"/>
      <c r="AP757" s="12"/>
      <c r="AQ757" s="12"/>
      <c r="AR757" s="12"/>
      <c r="AS757" s="12"/>
      <c r="AT757" s="12"/>
      <c r="AU757" s="12"/>
      <c r="AV757" s="12"/>
      <c r="AW757" s="12"/>
      <c r="AX757" s="12"/>
      <c r="AY757" s="12"/>
      <c r="AZ757" s="12"/>
      <c r="BA757" s="12"/>
      <c r="BB757" s="12"/>
      <c r="BC757" s="12"/>
      <c r="BE757" s="12"/>
      <c r="BF757" s="12"/>
      <c r="BG757" s="12"/>
      <c r="BH757" s="12"/>
      <c r="BI757" s="12"/>
      <c r="BJ757" s="12"/>
      <c r="BK757" s="12"/>
    </row>
    <row r="758" spans="33:63" x14ac:dyDescent="0.15">
      <c r="AG758" s="12"/>
      <c r="AH758" s="12"/>
      <c r="AI758" s="12"/>
      <c r="AJ758" s="12"/>
      <c r="AK758" s="12"/>
      <c r="AL758" s="12"/>
      <c r="AM758" s="12"/>
      <c r="AN758" s="12"/>
      <c r="AO758" s="12"/>
      <c r="AP758" s="12"/>
      <c r="AQ758" s="12"/>
      <c r="AR758" s="12"/>
      <c r="AS758" s="12"/>
      <c r="AT758" s="12"/>
      <c r="AU758" s="12"/>
      <c r="AV758" s="12"/>
      <c r="AW758" s="12"/>
      <c r="AX758" s="12"/>
      <c r="AY758" s="12"/>
      <c r="AZ758" s="12"/>
      <c r="BA758" s="12"/>
      <c r="BB758" s="12"/>
      <c r="BC758" s="12"/>
      <c r="BE758" s="12"/>
      <c r="BF758" s="12"/>
      <c r="BG758" s="12"/>
      <c r="BH758" s="12"/>
      <c r="BI758" s="12"/>
      <c r="BJ758" s="12"/>
      <c r="BK758" s="12"/>
    </row>
    <row r="759" spans="33:63" x14ac:dyDescent="0.15">
      <c r="AG759" s="12"/>
      <c r="AH759" s="12"/>
      <c r="AI759" s="12"/>
      <c r="AJ759" s="12"/>
      <c r="AK759" s="12"/>
      <c r="AL759" s="12"/>
      <c r="AM759" s="12"/>
      <c r="AN759" s="12"/>
      <c r="AO759" s="12"/>
      <c r="AP759" s="12"/>
      <c r="AQ759" s="12"/>
      <c r="AR759" s="12"/>
      <c r="AS759" s="12"/>
      <c r="AT759" s="12"/>
      <c r="AU759" s="12"/>
      <c r="AV759" s="12"/>
      <c r="AW759" s="12"/>
      <c r="AX759" s="12"/>
      <c r="AY759" s="12"/>
      <c r="AZ759" s="12"/>
      <c r="BA759" s="12"/>
      <c r="BB759" s="12"/>
      <c r="BC759" s="12"/>
      <c r="BE759" s="12"/>
      <c r="BF759" s="12"/>
      <c r="BG759" s="12"/>
      <c r="BH759" s="12"/>
      <c r="BI759" s="12"/>
      <c r="BJ759" s="12"/>
      <c r="BK759" s="12"/>
    </row>
    <row r="760" spans="33:63" x14ac:dyDescent="0.15">
      <c r="AG760" s="12"/>
      <c r="AH760" s="12"/>
      <c r="AI760" s="12"/>
      <c r="AJ760" s="12"/>
      <c r="AK760" s="12"/>
      <c r="AL760" s="12"/>
      <c r="AM760" s="12"/>
      <c r="AN760" s="12"/>
      <c r="AO760" s="12"/>
      <c r="AP760" s="12"/>
      <c r="AQ760" s="12"/>
      <c r="AR760" s="12"/>
      <c r="AS760" s="12"/>
      <c r="AT760" s="12"/>
      <c r="AU760" s="12"/>
      <c r="AV760" s="12"/>
      <c r="AW760" s="12"/>
      <c r="AX760" s="12"/>
      <c r="AY760" s="12"/>
      <c r="AZ760" s="12"/>
      <c r="BA760" s="12"/>
      <c r="BB760" s="12"/>
      <c r="BC760" s="12"/>
      <c r="BE760" s="12"/>
      <c r="BF760" s="12"/>
      <c r="BG760" s="12"/>
      <c r="BH760" s="12"/>
      <c r="BI760" s="12"/>
      <c r="BJ760" s="12"/>
      <c r="BK760" s="12"/>
    </row>
    <row r="761" spans="33:63" x14ac:dyDescent="0.15">
      <c r="AG761" s="12"/>
      <c r="AH761" s="12"/>
      <c r="AI761" s="12"/>
      <c r="AJ761" s="12"/>
      <c r="AK761" s="12"/>
      <c r="AL761" s="12"/>
      <c r="AM761" s="12"/>
      <c r="AN761" s="12"/>
      <c r="AO761" s="12"/>
      <c r="AP761" s="12"/>
      <c r="AQ761" s="12"/>
      <c r="AR761" s="12"/>
      <c r="AS761" s="12"/>
      <c r="AT761" s="12"/>
      <c r="AU761" s="12"/>
      <c r="AV761" s="12"/>
      <c r="AW761" s="12"/>
      <c r="AX761" s="12"/>
      <c r="AY761" s="12"/>
      <c r="AZ761" s="12"/>
      <c r="BA761" s="12"/>
      <c r="BB761" s="12"/>
      <c r="BC761" s="12"/>
      <c r="BE761" s="12"/>
      <c r="BF761" s="12"/>
      <c r="BG761" s="12"/>
      <c r="BH761" s="12"/>
      <c r="BI761" s="12"/>
      <c r="BJ761" s="12"/>
      <c r="BK761" s="12"/>
    </row>
    <row r="762" spans="33:63" x14ac:dyDescent="0.15">
      <c r="AG762" s="12"/>
      <c r="AH762" s="12"/>
      <c r="AI762" s="12"/>
      <c r="AJ762" s="12"/>
      <c r="AK762" s="12"/>
      <c r="AL762" s="12"/>
      <c r="AM762" s="12"/>
      <c r="AN762" s="12"/>
      <c r="AO762" s="12"/>
      <c r="AP762" s="12"/>
      <c r="AQ762" s="12"/>
      <c r="AR762" s="12"/>
      <c r="AS762" s="12"/>
      <c r="AT762" s="12"/>
      <c r="AU762" s="12"/>
      <c r="AV762" s="12"/>
      <c r="AW762" s="12"/>
      <c r="AX762" s="12"/>
      <c r="AY762" s="12"/>
      <c r="AZ762" s="12"/>
      <c r="BA762" s="12"/>
      <c r="BB762" s="12"/>
      <c r="BC762" s="12"/>
      <c r="BE762" s="12"/>
      <c r="BF762" s="12"/>
      <c r="BG762" s="12"/>
      <c r="BH762" s="12"/>
      <c r="BI762" s="12"/>
      <c r="BJ762" s="12"/>
      <c r="BK762" s="12"/>
    </row>
    <row r="763" spans="33:63" x14ac:dyDescent="0.15">
      <c r="AG763" s="12"/>
      <c r="AH763" s="12"/>
      <c r="AI763" s="12"/>
      <c r="AJ763" s="12"/>
      <c r="AK763" s="12"/>
      <c r="AL763" s="12"/>
      <c r="AM763" s="12"/>
      <c r="AN763" s="12"/>
      <c r="AO763" s="12"/>
      <c r="AP763" s="12"/>
      <c r="AQ763" s="12"/>
      <c r="AR763" s="12"/>
      <c r="AS763" s="12"/>
      <c r="AT763" s="12"/>
      <c r="AU763" s="12"/>
      <c r="AV763" s="12"/>
      <c r="AW763" s="12"/>
      <c r="AX763" s="12"/>
      <c r="AY763" s="12"/>
      <c r="AZ763" s="12"/>
      <c r="BA763" s="12"/>
      <c r="BB763" s="12"/>
      <c r="BC763" s="12"/>
      <c r="BE763" s="12"/>
      <c r="BF763" s="12"/>
      <c r="BG763" s="12"/>
      <c r="BH763" s="12"/>
      <c r="BI763" s="12"/>
      <c r="BJ763" s="12"/>
      <c r="BK763" s="12"/>
    </row>
    <row r="764" spans="33:63" x14ac:dyDescent="0.15">
      <c r="AG764" s="12"/>
      <c r="AH764" s="12"/>
      <c r="AI764" s="12"/>
      <c r="AJ764" s="12"/>
      <c r="AK764" s="12"/>
      <c r="AL764" s="12"/>
      <c r="AM764" s="12"/>
      <c r="AN764" s="12"/>
      <c r="AO764" s="12"/>
      <c r="AP764" s="12"/>
      <c r="AQ764" s="12"/>
      <c r="AR764" s="12"/>
      <c r="AS764" s="12"/>
      <c r="AT764" s="12"/>
      <c r="AU764" s="12"/>
      <c r="AV764" s="12"/>
      <c r="AW764" s="12"/>
      <c r="AX764" s="12"/>
      <c r="AY764" s="12"/>
      <c r="AZ764" s="12"/>
      <c r="BA764" s="12"/>
      <c r="BB764" s="12"/>
      <c r="BC764" s="12"/>
      <c r="BE764" s="12"/>
      <c r="BF764" s="12"/>
      <c r="BG764" s="12"/>
      <c r="BH764" s="12"/>
      <c r="BI764" s="12"/>
      <c r="BJ764" s="12"/>
      <c r="BK764" s="12"/>
    </row>
    <row r="765" spans="33:63" x14ac:dyDescent="0.15">
      <c r="AG765" s="12"/>
      <c r="AH765" s="12"/>
      <c r="AI765" s="12"/>
      <c r="AJ765" s="12"/>
      <c r="AK765" s="12"/>
      <c r="AL765" s="12"/>
      <c r="AM765" s="12"/>
      <c r="AN765" s="12"/>
      <c r="AO765" s="12"/>
      <c r="AP765" s="12"/>
      <c r="AQ765" s="12"/>
      <c r="AR765" s="12"/>
      <c r="AS765" s="12"/>
      <c r="AT765" s="12"/>
      <c r="AU765" s="12"/>
      <c r="AV765" s="12"/>
      <c r="AW765" s="12"/>
      <c r="AX765" s="12"/>
      <c r="AY765" s="12"/>
      <c r="AZ765" s="12"/>
      <c r="BA765" s="12"/>
      <c r="BB765" s="12"/>
      <c r="BC765" s="12"/>
      <c r="BE765" s="12"/>
      <c r="BF765" s="12"/>
      <c r="BG765" s="12"/>
      <c r="BH765" s="12"/>
      <c r="BI765" s="12"/>
      <c r="BJ765" s="12"/>
      <c r="BK765" s="12"/>
    </row>
    <row r="766" spans="33:63" x14ac:dyDescent="0.15">
      <c r="AG766" s="12"/>
      <c r="AH766" s="12"/>
      <c r="AI766" s="12"/>
      <c r="AJ766" s="12"/>
      <c r="AK766" s="12"/>
      <c r="AL766" s="12"/>
      <c r="AM766" s="12"/>
      <c r="AN766" s="12"/>
      <c r="AO766" s="12"/>
      <c r="AP766" s="12"/>
      <c r="AQ766" s="12"/>
      <c r="AR766" s="12"/>
      <c r="AS766" s="12"/>
      <c r="AT766" s="12"/>
      <c r="AU766" s="12"/>
      <c r="AV766" s="12"/>
      <c r="AW766" s="12"/>
      <c r="AX766" s="12"/>
      <c r="AY766" s="12"/>
      <c r="AZ766" s="12"/>
      <c r="BA766" s="12"/>
      <c r="BB766" s="12"/>
      <c r="BC766" s="12"/>
      <c r="BE766" s="12"/>
      <c r="BF766" s="12"/>
      <c r="BG766" s="12"/>
      <c r="BH766" s="12"/>
      <c r="BI766" s="12"/>
      <c r="BJ766" s="12"/>
      <c r="BK766" s="12"/>
    </row>
    <row r="767" spans="33:63" x14ac:dyDescent="0.15">
      <c r="AG767" s="12"/>
      <c r="AH767" s="12"/>
      <c r="AI767" s="12"/>
      <c r="AJ767" s="12"/>
      <c r="AK767" s="12"/>
      <c r="AL767" s="12"/>
      <c r="AM767" s="12"/>
      <c r="AN767" s="12"/>
      <c r="AO767" s="12"/>
      <c r="AP767" s="12"/>
      <c r="AQ767" s="12"/>
      <c r="AR767" s="12"/>
      <c r="AS767" s="12"/>
      <c r="AT767" s="12"/>
      <c r="AU767" s="12"/>
      <c r="AV767" s="12"/>
      <c r="AW767" s="12"/>
      <c r="AX767" s="12"/>
      <c r="AY767" s="12"/>
      <c r="AZ767" s="12"/>
      <c r="BA767" s="12"/>
      <c r="BB767" s="12"/>
      <c r="BC767" s="12"/>
      <c r="BE767" s="12"/>
      <c r="BF767" s="12"/>
      <c r="BG767" s="12"/>
      <c r="BH767" s="12"/>
      <c r="BI767" s="12"/>
      <c r="BJ767" s="12"/>
      <c r="BK767" s="12"/>
    </row>
    <row r="768" spans="33:63" x14ac:dyDescent="0.15">
      <c r="AG768" s="12"/>
      <c r="AH768" s="12"/>
      <c r="AI768" s="12"/>
      <c r="AJ768" s="12"/>
      <c r="AK768" s="12"/>
      <c r="AL768" s="12"/>
      <c r="AM768" s="12"/>
      <c r="AN768" s="12"/>
      <c r="AO768" s="12"/>
      <c r="AP768" s="12"/>
      <c r="AQ768" s="12"/>
      <c r="AR768" s="12"/>
      <c r="AS768" s="12"/>
      <c r="AT768" s="12"/>
      <c r="AU768" s="12"/>
      <c r="AV768" s="12"/>
      <c r="AW768" s="12"/>
      <c r="AX768" s="12"/>
      <c r="AY768" s="12"/>
      <c r="AZ768" s="12"/>
      <c r="BA768" s="12"/>
      <c r="BB768" s="12"/>
      <c r="BC768" s="12"/>
      <c r="BE768" s="12"/>
      <c r="BF768" s="12"/>
      <c r="BG768" s="12"/>
      <c r="BH768" s="12"/>
      <c r="BI768" s="12"/>
      <c r="BJ768" s="12"/>
      <c r="BK768" s="12"/>
    </row>
    <row r="769" spans="33:63" x14ac:dyDescent="0.15">
      <c r="AG769" s="12"/>
      <c r="AH769" s="12"/>
      <c r="AI769" s="12"/>
      <c r="AJ769" s="12"/>
      <c r="AK769" s="12"/>
      <c r="AL769" s="12"/>
      <c r="AM769" s="12"/>
      <c r="AN769" s="12"/>
      <c r="AO769" s="12"/>
      <c r="AP769" s="12"/>
      <c r="AQ769" s="12"/>
      <c r="AR769" s="12"/>
      <c r="AS769" s="12"/>
      <c r="AT769" s="12"/>
      <c r="AU769" s="12"/>
      <c r="AV769" s="12"/>
      <c r="AW769" s="12"/>
      <c r="AX769" s="12"/>
      <c r="AY769" s="12"/>
      <c r="AZ769" s="12"/>
      <c r="BA769" s="12"/>
      <c r="BB769" s="12"/>
      <c r="BC769" s="12"/>
      <c r="BE769" s="12"/>
      <c r="BF769" s="12"/>
      <c r="BG769" s="12"/>
      <c r="BH769" s="12"/>
      <c r="BI769" s="12"/>
      <c r="BJ769" s="12"/>
      <c r="BK769" s="12"/>
    </row>
    <row r="770" spans="33:63" x14ac:dyDescent="0.15">
      <c r="AG770" s="12"/>
      <c r="AH770" s="12"/>
      <c r="AI770" s="12"/>
      <c r="AJ770" s="12"/>
      <c r="AK770" s="12"/>
      <c r="AL770" s="12"/>
      <c r="AM770" s="12"/>
      <c r="AN770" s="12"/>
      <c r="AO770" s="12"/>
      <c r="AP770" s="12"/>
      <c r="AQ770" s="12"/>
      <c r="AR770" s="12"/>
      <c r="AS770" s="12"/>
      <c r="AT770" s="12"/>
      <c r="AU770" s="12"/>
      <c r="AV770" s="12"/>
      <c r="AW770" s="12"/>
      <c r="AX770" s="12"/>
      <c r="AY770" s="12"/>
      <c r="AZ770" s="12"/>
      <c r="BA770" s="12"/>
      <c r="BB770" s="12"/>
      <c r="BC770" s="12"/>
      <c r="BE770" s="12"/>
      <c r="BF770" s="12"/>
      <c r="BG770" s="12"/>
      <c r="BH770" s="12"/>
      <c r="BI770" s="12"/>
      <c r="BJ770" s="12"/>
      <c r="BK770" s="12"/>
    </row>
    <row r="771" spans="33:63" x14ac:dyDescent="0.15">
      <c r="AG771" s="12"/>
      <c r="AH771" s="12"/>
      <c r="AI771" s="12"/>
      <c r="AJ771" s="12"/>
      <c r="AK771" s="12"/>
      <c r="AL771" s="12"/>
      <c r="AM771" s="12"/>
      <c r="AN771" s="12"/>
      <c r="AO771" s="12"/>
      <c r="AP771" s="12"/>
      <c r="AQ771" s="12"/>
      <c r="AR771" s="12"/>
      <c r="AS771" s="12"/>
      <c r="AT771" s="12"/>
      <c r="AU771" s="12"/>
      <c r="AV771" s="12"/>
      <c r="AW771" s="12"/>
      <c r="AX771" s="12"/>
      <c r="AY771" s="12"/>
      <c r="AZ771" s="12"/>
      <c r="BA771" s="12"/>
      <c r="BB771" s="12"/>
      <c r="BC771" s="12"/>
      <c r="BE771" s="12"/>
      <c r="BF771" s="12"/>
      <c r="BG771" s="12"/>
      <c r="BH771" s="12"/>
      <c r="BI771" s="12"/>
      <c r="BJ771" s="12"/>
      <c r="BK771" s="12"/>
    </row>
    <row r="772" spans="33:63" x14ac:dyDescent="0.15">
      <c r="AG772" s="12"/>
      <c r="AH772" s="12"/>
      <c r="AI772" s="12"/>
      <c r="AJ772" s="12"/>
      <c r="AK772" s="12"/>
      <c r="AL772" s="12"/>
      <c r="AM772" s="12"/>
      <c r="AN772" s="12"/>
      <c r="AO772" s="12"/>
      <c r="AP772" s="12"/>
      <c r="AQ772" s="12"/>
      <c r="AR772" s="12"/>
      <c r="AS772" s="12"/>
      <c r="AT772" s="12"/>
      <c r="AU772" s="12"/>
      <c r="AV772" s="12"/>
      <c r="AW772" s="12"/>
      <c r="AX772" s="12"/>
      <c r="AY772" s="12"/>
      <c r="AZ772" s="12"/>
      <c r="BA772" s="12"/>
      <c r="BB772" s="12"/>
      <c r="BC772" s="12"/>
      <c r="BE772" s="12"/>
      <c r="BF772" s="12"/>
      <c r="BG772" s="12"/>
      <c r="BH772" s="12"/>
      <c r="BI772" s="12"/>
      <c r="BJ772" s="12"/>
      <c r="BK772" s="12"/>
    </row>
    <row r="773" spans="33:63" x14ac:dyDescent="0.15">
      <c r="AG773" s="12"/>
      <c r="AH773" s="12"/>
      <c r="AI773" s="12"/>
      <c r="AJ773" s="12"/>
      <c r="AK773" s="12"/>
      <c r="AL773" s="12"/>
      <c r="AM773" s="12"/>
      <c r="AN773" s="12"/>
      <c r="AO773" s="12"/>
      <c r="AP773" s="12"/>
      <c r="AQ773" s="12"/>
      <c r="AR773" s="12"/>
      <c r="AS773" s="12"/>
      <c r="AT773" s="12"/>
      <c r="AU773" s="12"/>
      <c r="AV773" s="12"/>
      <c r="AW773" s="12"/>
      <c r="AX773" s="12"/>
      <c r="AY773" s="12"/>
      <c r="AZ773" s="12"/>
      <c r="BA773" s="12"/>
      <c r="BB773" s="12"/>
      <c r="BC773" s="12"/>
      <c r="BE773" s="12"/>
      <c r="BF773" s="12"/>
      <c r="BG773" s="12"/>
      <c r="BH773" s="12"/>
      <c r="BI773" s="12"/>
      <c r="BJ773" s="12"/>
      <c r="BK773" s="12"/>
    </row>
    <row r="774" spans="33:63" x14ac:dyDescent="0.15">
      <c r="AG774" s="12"/>
      <c r="AH774" s="12"/>
      <c r="AI774" s="12"/>
      <c r="AJ774" s="12"/>
      <c r="AK774" s="12"/>
      <c r="AL774" s="12"/>
      <c r="AM774" s="12"/>
      <c r="AN774" s="12"/>
      <c r="AO774" s="12"/>
      <c r="AP774" s="12"/>
      <c r="AQ774" s="12"/>
      <c r="AR774" s="12"/>
      <c r="AS774" s="12"/>
      <c r="AT774" s="12"/>
      <c r="AU774" s="12"/>
      <c r="AV774" s="12"/>
      <c r="AW774" s="12"/>
      <c r="AX774" s="12"/>
      <c r="AY774" s="12"/>
      <c r="AZ774" s="12"/>
      <c r="BA774" s="12"/>
      <c r="BB774" s="12"/>
      <c r="BC774" s="12"/>
      <c r="BE774" s="12"/>
      <c r="BF774" s="12"/>
      <c r="BG774" s="12"/>
      <c r="BH774" s="12"/>
      <c r="BI774" s="12"/>
      <c r="BJ774" s="12"/>
      <c r="BK774" s="12"/>
    </row>
    <row r="775" spans="33:63" x14ac:dyDescent="0.15">
      <c r="AG775" s="12"/>
      <c r="AH775" s="12"/>
      <c r="AI775" s="12"/>
      <c r="AJ775" s="12"/>
      <c r="AK775" s="12"/>
      <c r="AL775" s="12"/>
      <c r="AM775" s="12"/>
      <c r="AN775" s="12"/>
      <c r="AO775" s="12"/>
      <c r="AP775" s="12"/>
      <c r="AQ775" s="12"/>
      <c r="AR775" s="12"/>
      <c r="AS775" s="12"/>
      <c r="AT775" s="12"/>
      <c r="AU775" s="12"/>
      <c r="AV775" s="12"/>
      <c r="AW775" s="12"/>
      <c r="AX775" s="12"/>
      <c r="AY775" s="12"/>
      <c r="AZ775" s="12"/>
      <c r="BA775" s="12"/>
      <c r="BB775" s="12"/>
      <c r="BC775" s="12"/>
      <c r="BE775" s="12"/>
      <c r="BF775" s="12"/>
      <c r="BG775" s="12"/>
      <c r="BH775" s="12"/>
      <c r="BI775" s="12"/>
      <c r="BJ775" s="12"/>
      <c r="BK775" s="12"/>
    </row>
    <row r="776" spans="33:63" x14ac:dyDescent="0.15">
      <c r="AG776" s="12"/>
      <c r="AH776" s="12"/>
      <c r="AI776" s="12"/>
      <c r="AJ776" s="12"/>
      <c r="AK776" s="12"/>
      <c r="AL776" s="12"/>
      <c r="AM776" s="12"/>
      <c r="AN776" s="12"/>
      <c r="AO776" s="12"/>
      <c r="AP776" s="12"/>
      <c r="AQ776" s="12"/>
      <c r="AR776" s="12"/>
      <c r="AS776" s="12"/>
      <c r="AT776" s="12"/>
      <c r="AU776" s="12"/>
      <c r="AV776" s="12"/>
      <c r="AW776" s="12"/>
      <c r="AX776" s="12"/>
      <c r="AY776" s="12"/>
      <c r="AZ776" s="12"/>
      <c r="BA776" s="12"/>
      <c r="BB776" s="12"/>
      <c r="BC776" s="12"/>
      <c r="BE776" s="12"/>
      <c r="BF776" s="12"/>
      <c r="BG776" s="12"/>
      <c r="BH776" s="12"/>
      <c r="BI776" s="12"/>
      <c r="BJ776" s="12"/>
      <c r="BK776" s="12"/>
    </row>
    <row r="777" spans="33:63" x14ac:dyDescent="0.15">
      <c r="AG777" s="12"/>
      <c r="AH777" s="12"/>
      <c r="AI777" s="12"/>
      <c r="AJ777" s="12"/>
      <c r="AK777" s="12"/>
      <c r="AL777" s="12"/>
      <c r="AM777" s="12"/>
      <c r="AN777" s="12"/>
      <c r="AO777" s="12"/>
      <c r="AP777" s="12"/>
      <c r="AQ777" s="12"/>
      <c r="AR777" s="12"/>
      <c r="AS777" s="12"/>
      <c r="AT777" s="12"/>
      <c r="AU777" s="12"/>
      <c r="AV777" s="12"/>
      <c r="AW777" s="12"/>
      <c r="AX777" s="12"/>
      <c r="AY777" s="12"/>
      <c r="AZ777" s="12"/>
      <c r="BA777" s="12"/>
      <c r="BB777" s="12"/>
      <c r="BC777" s="12"/>
      <c r="BE777" s="12"/>
      <c r="BF777" s="12"/>
      <c r="BG777" s="12"/>
      <c r="BH777" s="12"/>
      <c r="BI777" s="12"/>
      <c r="BJ777" s="12"/>
      <c r="BK777" s="12"/>
    </row>
    <row r="778" spans="33:63" x14ac:dyDescent="0.15">
      <c r="AG778" s="12"/>
      <c r="AH778" s="12"/>
      <c r="AI778" s="12"/>
      <c r="AJ778" s="12"/>
      <c r="AK778" s="12"/>
      <c r="AL778" s="12"/>
      <c r="AM778" s="12"/>
      <c r="AN778" s="12"/>
      <c r="AO778" s="12"/>
      <c r="AP778" s="12"/>
      <c r="AQ778" s="12"/>
      <c r="AR778" s="12"/>
      <c r="AS778" s="12"/>
      <c r="AT778" s="12"/>
      <c r="AU778" s="12"/>
      <c r="AV778" s="12"/>
      <c r="AW778" s="12"/>
      <c r="AX778" s="12"/>
      <c r="AY778" s="12"/>
      <c r="AZ778" s="12"/>
      <c r="BA778" s="12"/>
      <c r="BB778" s="12"/>
      <c r="BC778" s="12"/>
      <c r="BE778" s="12"/>
      <c r="BF778" s="12"/>
      <c r="BG778" s="12"/>
      <c r="BH778" s="12"/>
      <c r="BI778" s="12"/>
      <c r="BJ778" s="12"/>
      <c r="BK778" s="12"/>
    </row>
    <row r="779" spans="33:63" x14ac:dyDescent="0.15">
      <c r="AG779" s="12"/>
      <c r="AH779" s="12"/>
      <c r="AI779" s="12"/>
      <c r="AJ779" s="12"/>
      <c r="AK779" s="12"/>
      <c r="AL779" s="12"/>
      <c r="AM779" s="12"/>
      <c r="AN779" s="12"/>
      <c r="AO779" s="12"/>
      <c r="AP779" s="12"/>
      <c r="AQ779" s="12"/>
      <c r="AR779" s="12"/>
      <c r="AS779" s="12"/>
      <c r="AT779" s="12"/>
      <c r="AU779" s="12"/>
      <c r="AV779" s="12"/>
      <c r="AW779" s="12"/>
      <c r="AX779" s="12"/>
      <c r="AY779" s="12"/>
      <c r="AZ779" s="12"/>
      <c r="BA779" s="12"/>
      <c r="BB779" s="12"/>
      <c r="BC779" s="12"/>
      <c r="BE779" s="12"/>
      <c r="BF779" s="12"/>
      <c r="BG779" s="12"/>
      <c r="BH779" s="12"/>
      <c r="BI779" s="12"/>
      <c r="BJ779" s="12"/>
      <c r="BK779" s="12"/>
    </row>
    <row r="780" spans="33:63" x14ac:dyDescent="0.15">
      <c r="AG780" s="12"/>
      <c r="AH780" s="12"/>
      <c r="AI780" s="12"/>
      <c r="AJ780" s="12"/>
      <c r="AK780" s="12"/>
      <c r="AL780" s="12"/>
      <c r="AM780" s="12"/>
      <c r="AN780" s="12"/>
      <c r="AO780" s="12"/>
      <c r="AP780" s="12"/>
      <c r="AQ780" s="12"/>
      <c r="AR780" s="12"/>
      <c r="AS780" s="12"/>
      <c r="AT780" s="12"/>
      <c r="AU780" s="12"/>
      <c r="AV780" s="12"/>
      <c r="AW780" s="12"/>
      <c r="AX780" s="12"/>
      <c r="AY780" s="12"/>
      <c r="AZ780" s="12"/>
      <c r="BA780" s="12"/>
      <c r="BB780" s="12"/>
      <c r="BC780" s="12"/>
      <c r="BE780" s="12"/>
      <c r="BF780" s="12"/>
      <c r="BG780" s="12"/>
      <c r="BH780" s="12"/>
      <c r="BI780" s="12"/>
      <c r="BJ780" s="12"/>
      <c r="BK780" s="12"/>
    </row>
    <row r="781" spans="33:63" x14ac:dyDescent="0.15">
      <c r="AG781" s="12"/>
      <c r="AH781" s="12"/>
      <c r="AI781" s="12"/>
      <c r="AJ781" s="12"/>
      <c r="AK781" s="12"/>
      <c r="AL781" s="12"/>
      <c r="AM781" s="12"/>
      <c r="AN781" s="12"/>
      <c r="AO781" s="12"/>
      <c r="AP781" s="12"/>
      <c r="AQ781" s="12"/>
      <c r="AR781" s="12"/>
      <c r="AS781" s="12"/>
      <c r="AT781" s="12"/>
      <c r="AU781" s="12"/>
      <c r="AV781" s="12"/>
      <c r="AW781" s="12"/>
      <c r="AX781" s="12"/>
      <c r="AY781" s="12"/>
      <c r="AZ781" s="12"/>
      <c r="BA781" s="12"/>
      <c r="BB781" s="12"/>
      <c r="BC781" s="12"/>
      <c r="BE781" s="12"/>
      <c r="BF781" s="12"/>
      <c r="BG781" s="12"/>
      <c r="BH781" s="12"/>
      <c r="BI781" s="12"/>
      <c r="BJ781" s="12"/>
      <c r="BK781" s="12"/>
    </row>
    <row r="782" spans="33:63" x14ac:dyDescent="0.15">
      <c r="AG782" s="12"/>
      <c r="AH782" s="12"/>
      <c r="AI782" s="12"/>
      <c r="AJ782" s="12"/>
      <c r="AK782" s="12"/>
      <c r="AL782" s="12"/>
      <c r="AM782" s="12"/>
      <c r="AN782" s="12"/>
      <c r="AO782" s="12"/>
      <c r="AP782" s="12"/>
      <c r="AQ782" s="12"/>
      <c r="AR782" s="12"/>
      <c r="AS782" s="12"/>
      <c r="AT782" s="12"/>
      <c r="AU782" s="12"/>
      <c r="AV782" s="12"/>
      <c r="AW782" s="12"/>
      <c r="AX782" s="12"/>
      <c r="AY782" s="12"/>
      <c r="AZ782" s="12"/>
      <c r="BA782" s="12"/>
      <c r="BB782" s="12"/>
      <c r="BC782" s="12"/>
      <c r="BE782" s="12"/>
      <c r="BF782" s="12"/>
      <c r="BG782" s="12"/>
      <c r="BH782" s="12"/>
      <c r="BI782" s="12"/>
      <c r="BJ782" s="12"/>
      <c r="BK782" s="12"/>
    </row>
    <row r="783" spans="33:63" x14ac:dyDescent="0.15">
      <c r="AG783" s="12"/>
      <c r="AH783" s="12"/>
      <c r="AI783" s="12"/>
      <c r="AJ783" s="12"/>
      <c r="AK783" s="12"/>
      <c r="AL783" s="12"/>
      <c r="AM783" s="12"/>
      <c r="AN783" s="12"/>
      <c r="AO783" s="12"/>
      <c r="AP783" s="12"/>
      <c r="AQ783" s="12"/>
      <c r="AR783" s="12"/>
      <c r="AS783" s="12"/>
      <c r="AT783" s="12"/>
      <c r="AU783" s="12"/>
      <c r="AV783" s="12"/>
      <c r="AW783" s="12"/>
      <c r="AX783" s="12"/>
      <c r="AY783" s="12"/>
      <c r="AZ783" s="12"/>
      <c r="BA783" s="12"/>
      <c r="BB783" s="12"/>
      <c r="BC783" s="12"/>
      <c r="BE783" s="12"/>
      <c r="BF783" s="12"/>
      <c r="BG783" s="12"/>
      <c r="BH783" s="12"/>
      <c r="BI783" s="12"/>
      <c r="BJ783" s="12"/>
      <c r="BK783" s="12"/>
    </row>
    <row r="784" spans="33:63" x14ac:dyDescent="0.15">
      <c r="AG784" s="12"/>
      <c r="AH784" s="12"/>
      <c r="AI784" s="12"/>
      <c r="AJ784" s="12"/>
      <c r="AK784" s="12"/>
      <c r="AL784" s="12"/>
      <c r="AM784" s="12"/>
      <c r="AN784" s="12"/>
      <c r="AO784" s="12"/>
      <c r="AP784" s="12"/>
      <c r="AQ784" s="12"/>
      <c r="AR784" s="12"/>
      <c r="AS784" s="12"/>
      <c r="AT784" s="12"/>
      <c r="AU784" s="12"/>
      <c r="AV784" s="12"/>
      <c r="AW784" s="12"/>
      <c r="AX784" s="12"/>
      <c r="AY784" s="12"/>
      <c r="AZ784" s="12"/>
      <c r="BA784" s="12"/>
      <c r="BB784" s="12"/>
      <c r="BC784" s="12"/>
      <c r="BE784" s="12"/>
      <c r="BF784" s="12"/>
      <c r="BG784" s="12"/>
      <c r="BH784" s="12"/>
      <c r="BI784" s="12"/>
      <c r="BJ784" s="12"/>
      <c r="BK784" s="12"/>
    </row>
    <row r="785" spans="33:63" x14ac:dyDescent="0.15">
      <c r="AG785" s="12"/>
      <c r="AH785" s="12"/>
      <c r="AI785" s="12"/>
      <c r="AJ785" s="12"/>
      <c r="AK785" s="12"/>
      <c r="AL785" s="12"/>
      <c r="AM785" s="12"/>
      <c r="AN785" s="12"/>
      <c r="AO785" s="12"/>
      <c r="AP785" s="12"/>
      <c r="AQ785" s="12"/>
      <c r="AR785" s="12"/>
      <c r="AS785" s="12"/>
      <c r="AT785" s="12"/>
      <c r="AU785" s="12"/>
      <c r="AV785" s="12"/>
      <c r="AW785" s="12"/>
      <c r="AX785" s="12"/>
      <c r="AY785" s="12"/>
      <c r="AZ785" s="12"/>
      <c r="BA785" s="12"/>
      <c r="BB785" s="12"/>
      <c r="BC785" s="12"/>
      <c r="BE785" s="12"/>
      <c r="BF785" s="12"/>
      <c r="BG785" s="12"/>
      <c r="BH785" s="12"/>
      <c r="BI785" s="12"/>
      <c r="BJ785" s="12"/>
      <c r="BK785" s="12"/>
    </row>
    <row r="786" spans="33:63" x14ac:dyDescent="0.15">
      <c r="AG786" s="12"/>
      <c r="AH786" s="12"/>
      <c r="AI786" s="12"/>
      <c r="AJ786" s="12"/>
      <c r="AK786" s="12"/>
      <c r="AL786" s="12"/>
      <c r="AM786" s="12"/>
      <c r="AN786" s="12"/>
      <c r="AO786" s="12"/>
      <c r="AP786" s="12"/>
      <c r="AQ786" s="12"/>
      <c r="AR786" s="12"/>
      <c r="AS786" s="12"/>
      <c r="AT786" s="12"/>
      <c r="AU786" s="12"/>
      <c r="AV786" s="12"/>
      <c r="AW786" s="12"/>
      <c r="AX786" s="12"/>
      <c r="AY786" s="12"/>
      <c r="AZ786" s="12"/>
      <c r="BA786" s="12"/>
      <c r="BB786" s="12"/>
      <c r="BC786" s="12"/>
      <c r="BE786" s="12"/>
      <c r="BF786" s="12"/>
      <c r="BG786" s="12"/>
      <c r="BH786" s="12"/>
      <c r="BI786" s="12"/>
      <c r="BJ786" s="12"/>
      <c r="BK786" s="12"/>
    </row>
    <row r="787" spans="33:63" x14ac:dyDescent="0.15">
      <c r="AG787" s="12"/>
      <c r="AH787" s="12"/>
      <c r="AI787" s="12"/>
      <c r="AJ787" s="12"/>
      <c r="AK787" s="12"/>
      <c r="AL787" s="12"/>
      <c r="AM787" s="12"/>
      <c r="AN787" s="12"/>
      <c r="AO787" s="12"/>
      <c r="AP787" s="12"/>
      <c r="AQ787" s="12"/>
      <c r="AR787" s="12"/>
      <c r="AS787" s="12"/>
      <c r="AT787" s="12"/>
      <c r="AU787" s="12"/>
      <c r="AV787" s="12"/>
      <c r="AW787" s="12"/>
      <c r="AX787" s="12"/>
      <c r="AY787" s="12"/>
      <c r="AZ787" s="12"/>
      <c r="BA787" s="12"/>
      <c r="BB787" s="12"/>
      <c r="BC787" s="12"/>
      <c r="BE787" s="12"/>
      <c r="BF787" s="12"/>
      <c r="BG787" s="12"/>
      <c r="BH787" s="12"/>
      <c r="BI787" s="12"/>
      <c r="BJ787" s="12"/>
      <c r="BK787" s="12"/>
    </row>
    <row r="788" spans="33:63" x14ac:dyDescent="0.15">
      <c r="AG788" s="12"/>
      <c r="AH788" s="12"/>
      <c r="AI788" s="12"/>
      <c r="AJ788" s="12"/>
      <c r="AK788" s="12"/>
      <c r="AL788" s="12"/>
      <c r="AM788" s="12"/>
      <c r="AN788" s="12"/>
      <c r="AO788" s="12"/>
      <c r="AP788" s="12"/>
      <c r="AQ788" s="12"/>
      <c r="AR788" s="12"/>
      <c r="AS788" s="12"/>
      <c r="AT788" s="12"/>
      <c r="AU788" s="12"/>
      <c r="AV788" s="12"/>
      <c r="AW788" s="12"/>
      <c r="AX788" s="12"/>
      <c r="AY788" s="12"/>
      <c r="AZ788" s="12"/>
      <c r="BA788" s="12"/>
      <c r="BB788" s="12"/>
      <c r="BC788" s="12"/>
      <c r="BE788" s="12"/>
      <c r="BF788" s="12"/>
      <c r="BG788" s="12"/>
      <c r="BH788" s="12"/>
      <c r="BI788" s="12"/>
      <c r="BJ788" s="12"/>
      <c r="BK788" s="12"/>
    </row>
    <row r="789" spans="33:63" x14ac:dyDescent="0.15">
      <c r="AG789" s="12"/>
      <c r="AH789" s="12"/>
      <c r="AI789" s="12"/>
      <c r="AJ789" s="12"/>
      <c r="AK789" s="12"/>
      <c r="AL789" s="12"/>
      <c r="AM789" s="12"/>
      <c r="AN789" s="12"/>
      <c r="AO789" s="12"/>
      <c r="AP789" s="12"/>
      <c r="AQ789" s="12"/>
      <c r="AR789" s="12"/>
      <c r="AS789" s="12"/>
      <c r="AT789" s="12"/>
      <c r="AU789" s="12"/>
      <c r="AV789" s="12"/>
      <c r="AW789" s="12"/>
      <c r="AX789" s="12"/>
      <c r="AY789" s="12"/>
      <c r="AZ789" s="12"/>
      <c r="BA789" s="12"/>
      <c r="BB789" s="12"/>
      <c r="BC789" s="12"/>
      <c r="BE789" s="12"/>
      <c r="BF789" s="12"/>
      <c r="BG789" s="12"/>
      <c r="BH789" s="12"/>
      <c r="BI789" s="12"/>
      <c r="BJ789" s="12"/>
      <c r="BK789" s="12"/>
    </row>
    <row r="790" spans="33:63" x14ac:dyDescent="0.15">
      <c r="AG790" s="12"/>
      <c r="AH790" s="12"/>
      <c r="AI790" s="12"/>
      <c r="AJ790" s="12"/>
      <c r="AK790" s="12"/>
      <c r="AL790" s="12"/>
      <c r="AM790" s="12"/>
      <c r="AN790" s="12"/>
      <c r="AO790" s="12"/>
      <c r="AP790" s="12"/>
      <c r="AQ790" s="12"/>
      <c r="AR790" s="12"/>
      <c r="AS790" s="12"/>
      <c r="AT790" s="12"/>
      <c r="AU790" s="12"/>
      <c r="AV790" s="12"/>
      <c r="AW790" s="12"/>
      <c r="AX790" s="12"/>
      <c r="AY790" s="12"/>
      <c r="AZ790" s="12"/>
      <c r="BA790" s="12"/>
      <c r="BB790" s="12"/>
      <c r="BC790" s="12"/>
      <c r="BE790" s="12"/>
      <c r="BF790" s="12"/>
      <c r="BG790" s="12"/>
      <c r="BH790" s="12"/>
      <c r="BI790" s="12"/>
      <c r="BJ790" s="12"/>
      <c r="BK790" s="12"/>
    </row>
    <row r="791" spans="33:63" x14ac:dyDescent="0.15">
      <c r="AG791" s="12"/>
      <c r="AH791" s="12"/>
      <c r="AI791" s="12"/>
      <c r="AJ791" s="12"/>
      <c r="AK791" s="12"/>
      <c r="AL791" s="12"/>
      <c r="AM791" s="12"/>
      <c r="AN791" s="12"/>
      <c r="AO791" s="12"/>
      <c r="AP791" s="12"/>
      <c r="AQ791" s="12"/>
      <c r="AR791" s="12"/>
      <c r="AS791" s="12"/>
      <c r="AT791" s="12"/>
      <c r="AU791" s="12"/>
      <c r="AV791" s="12"/>
      <c r="AW791" s="12"/>
      <c r="AX791" s="12"/>
      <c r="AY791" s="12"/>
      <c r="AZ791" s="12"/>
      <c r="BA791" s="12"/>
      <c r="BB791" s="12"/>
      <c r="BC791" s="12"/>
      <c r="BE791" s="12"/>
      <c r="BF791" s="12"/>
      <c r="BG791" s="12"/>
      <c r="BH791" s="12"/>
      <c r="BI791" s="12"/>
      <c r="BJ791" s="12"/>
      <c r="BK791" s="12"/>
    </row>
    <row r="792" spans="33:63" x14ac:dyDescent="0.15">
      <c r="AG792" s="12"/>
      <c r="AH792" s="12"/>
      <c r="AI792" s="12"/>
      <c r="AJ792" s="12"/>
      <c r="AK792" s="12"/>
      <c r="AL792" s="12"/>
      <c r="AM792" s="12"/>
      <c r="AN792" s="12"/>
      <c r="AO792" s="12"/>
      <c r="AP792" s="12"/>
      <c r="AQ792" s="12"/>
      <c r="AR792" s="12"/>
      <c r="AS792" s="12"/>
      <c r="AT792" s="12"/>
      <c r="AU792" s="12"/>
      <c r="AV792" s="12"/>
      <c r="AW792" s="12"/>
      <c r="AX792" s="12"/>
      <c r="AY792" s="12"/>
      <c r="AZ792" s="12"/>
      <c r="BA792" s="12"/>
      <c r="BB792" s="12"/>
      <c r="BC792" s="12"/>
      <c r="BE792" s="12"/>
      <c r="BF792" s="12"/>
      <c r="BG792" s="12"/>
      <c r="BH792" s="12"/>
      <c r="BI792" s="12"/>
      <c r="BJ792" s="12"/>
      <c r="BK792" s="12"/>
    </row>
    <row r="793" spans="33:63" x14ac:dyDescent="0.15">
      <c r="AG793" s="12"/>
      <c r="AH793" s="12"/>
      <c r="AI793" s="12"/>
      <c r="AJ793" s="12"/>
      <c r="AK793" s="12"/>
      <c r="AL793" s="12"/>
      <c r="AM793" s="12"/>
      <c r="AN793" s="12"/>
      <c r="AO793" s="12"/>
      <c r="AP793" s="12"/>
      <c r="AQ793" s="12"/>
      <c r="AR793" s="12"/>
      <c r="AS793" s="12"/>
      <c r="AT793" s="12"/>
      <c r="AU793" s="12"/>
      <c r="AV793" s="12"/>
      <c r="AW793" s="12"/>
      <c r="AX793" s="12"/>
      <c r="AY793" s="12"/>
      <c r="AZ793" s="12"/>
      <c r="BA793" s="12"/>
      <c r="BB793" s="12"/>
      <c r="BC793" s="12"/>
      <c r="BE793" s="12"/>
      <c r="BF793" s="12"/>
      <c r="BG793" s="12"/>
      <c r="BH793" s="12"/>
      <c r="BI793" s="12"/>
      <c r="BJ793" s="12"/>
      <c r="BK793" s="12"/>
    </row>
    <row r="794" spans="33:63" x14ac:dyDescent="0.15">
      <c r="AG794" s="12"/>
      <c r="AH794" s="12"/>
      <c r="AI794" s="12"/>
      <c r="AJ794" s="12"/>
      <c r="AK794" s="12"/>
      <c r="AL794" s="12"/>
      <c r="AM794" s="12"/>
      <c r="AN794" s="12"/>
      <c r="AO794" s="12"/>
      <c r="AP794" s="12"/>
      <c r="AQ794" s="12"/>
      <c r="AR794" s="12"/>
      <c r="AS794" s="12"/>
      <c r="AT794" s="12"/>
      <c r="AU794" s="12"/>
      <c r="AV794" s="12"/>
      <c r="AW794" s="12"/>
      <c r="AX794" s="12"/>
      <c r="AY794" s="12"/>
      <c r="AZ794" s="12"/>
      <c r="BA794" s="12"/>
      <c r="BB794" s="12"/>
      <c r="BC794" s="12"/>
      <c r="BE794" s="12"/>
      <c r="BF794" s="12"/>
      <c r="BG794" s="12"/>
      <c r="BH794" s="12"/>
      <c r="BI794" s="12"/>
      <c r="BJ794" s="12"/>
      <c r="BK794" s="12"/>
    </row>
    <row r="795" spans="33:63" x14ac:dyDescent="0.15">
      <c r="AG795" s="12"/>
      <c r="AH795" s="12"/>
      <c r="AI795" s="12"/>
      <c r="AJ795" s="12"/>
      <c r="AK795" s="12"/>
      <c r="AL795" s="12"/>
      <c r="AM795" s="12"/>
      <c r="AN795" s="12"/>
      <c r="AO795" s="12"/>
      <c r="AP795" s="12"/>
      <c r="AQ795" s="12"/>
      <c r="AR795" s="12"/>
      <c r="AS795" s="12"/>
      <c r="AT795" s="12"/>
      <c r="AU795" s="12"/>
      <c r="AV795" s="12"/>
      <c r="AW795" s="12"/>
      <c r="AX795" s="12"/>
      <c r="AY795" s="12"/>
      <c r="AZ795" s="12"/>
      <c r="BA795" s="12"/>
      <c r="BB795" s="12"/>
      <c r="BC795" s="12"/>
      <c r="BE795" s="12"/>
      <c r="BF795" s="12"/>
      <c r="BG795" s="12"/>
      <c r="BH795" s="12"/>
      <c r="BI795" s="12"/>
      <c r="BJ795" s="12"/>
      <c r="BK795" s="12"/>
    </row>
    <row r="796" spans="33:63" x14ac:dyDescent="0.15">
      <c r="AG796" s="12"/>
      <c r="AH796" s="12"/>
      <c r="AI796" s="12"/>
      <c r="AJ796" s="12"/>
      <c r="AK796" s="12"/>
      <c r="AL796" s="12"/>
      <c r="AM796" s="12"/>
      <c r="AN796" s="12"/>
      <c r="AO796" s="12"/>
      <c r="AP796" s="12"/>
      <c r="AQ796" s="12"/>
      <c r="AR796" s="12"/>
      <c r="AS796" s="12"/>
      <c r="AT796" s="12"/>
      <c r="AU796" s="12"/>
      <c r="AV796" s="12"/>
      <c r="AW796" s="12"/>
      <c r="AX796" s="12"/>
      <c r="AY796" s="12"/>
      <c r="AZ796" s="12"/>
      <c r="BA796" s="12"/>
      <c r="BB796" s="12"/>
      <c r="BC796" s="12"/>
      <c r="BE796" s="12"/>
      <c r="BF796" s="12"/>
      <c r="BG796" s="12"/>
      <c r="BH796" s="12"/>
      <c r="BI796" s="12"/>
      <c r="BJ796" s="12"/>
      <c r="BK796" s="12"/>
    </row>
    <row r="797" spans="33:63" x14ac:dyDescent="0.15">
      <c r="AG797" s="12"/>
      <c r="AH797" s="12"/>
      <c r="AI797" s="12"/>
      <c r="AJ797" s="12"/>
      <c r="AK797" s="12"/>
      <c r="AL797" s="12"/>
      <c r="AM797" s="12"/>
      <c r="AN797" s="12"/>
      <c r="AO797" s="12"/>
      <c r="AP797" s="12"/>
      <c r="AQ797" s="12"/>
      <c r="AR797" s="12"/>
      <c r="AS797" s="12"/>
      <c r="AT797" s="12"/>
      <c r="AU797" s="12"/>
      <c r="AV797" s="12"/>
      <c r="AW797" s="12"/>
      <c r="AX797" s="12"/>
      <c r="AY797" s="12"/>
      <c r="AZ797" s="12"/>
      <c r="BA797" s="12"/>
      <c r="BB797" s="12"/>
      <c r="BC797" s="12"/>
      <c r="BE797" s="12"/>
      <c r="BF797" s="12"/>
      <c r="BG797" s="12"/>
      <c r="BH797" s="12"/>
      <c r="BI797" s="12"/>
      <c r="BJ797" s="12"/>
      <c r="BK797" s="12"/>
    </row>
    <row r="798" spans="33:63" x14ac:dyDescent="0.15">
      <c r="AG798" s="12"/>
      <c r="AH798" s="12"/>
      <c r="AI798" s="12"/>
      <c r="AJ798" s="12"/>
      <c r="AK798" s="12"/>
      <c r="AL798" s="12"/>
      <c r="AM798" s="12"/>
      <c r="AN798" s="12"/>
      <c r="AO798" s="12"/>
      <c r="AP798" s="12"/>
      <c r="AQ798" s="12"/>
      <c r="AR798" s="12"/>
      <c r="AS798" s="12"/>
      <c r="AT798" s="12"/>
      <c r="AU798" s="12"/>
      <c r="AV798" s="12"/>
      <c r="AW798" s="12"/>
      <c r="AX798" s="12"/>
      <c r="AY798" s="12"/>
      <c r="AZ798" s="12"/>
      <c r="BA798" s="12"/>
      <c r="BB798" s="12"/>
      <c r="BC798" s="12"/>
      <c r="BE798" s="12"/>
      <c r="BF798" s="12"/>
      <c r="BG798" s="12"/>
      <c r="BH798" s="12"/>
      <c r="BI798" s="12"/>
      <c r="BJ798" s="12"/>
      <c r="BK798" s="12"/>
    </row>
    <row r="799" spans="33:63" x14ac:dyDescent="0.15">
      <c r="AG799" s="12"/>
      <c r="AH799" s="12"/>
      <c r="AI799" s="12"/>
      <c r="AJ799" s="12"/>
      <c r="AK799" s="12"/>
      <c r="AL799" s="12"/>
      <c r="AM799" s="12"/>
      <c r="AN799" s="12"/>
      <c r="AO799" s="12"/>
      <c r="AP799" s="12"/>
      <c r="AQ799" s="12"/>
      <c r="AR799" s="12"/>
      <c r="AS799" s="12"/>
      <c r="AT799" s="12"/>
      <c r="AU799" s="12"/>
      <c r="AV799" s="12"/>
      <c r="AW799" s="12"/>
      <c r="AX799" s="12"/>
      <c r="AY799" s="12"/>
      <c r="AZ799" s="12"/>
      <c r="BA799" s="12"/>
      <c r="BB799" s="12"/>
      <c r="BC799" s="12"/>
      <c r="BE799" s="12"/>
      <c r="BF799" s="12"/>
      <c r="BG799" s="12"/>
      <c r="BH799" s="12"/>
      <c r="BI799" s="12"/>
      <c r="BJ799" s="12"/>
      <c r="BK799" s="12"/>
    </row>
    <row r="800" spans="33:63" x14ac:dyDescent="0.15">
      <c r="AG800" s="12"/>
      <c r="AH800" s="12"/>
      <c r="AI800" s="12"/>
      <c r="AJ800" s="12"/>
      <c r="AK800" s="12"/>
      <c r="AL800" s="12"/>
      <c r="AM800" s="12"/>
      <c r="AN800" s="12"/>
      <c r="AO800" s="12"/>
      <c r="AP800" s="12"/>
      <c r="AQ800" s="12"/>
      <c r="AR800" s="12"/>
      <c r="AS800" s="12"/>
      <c r="AT800" s="12"/>
      <c r="AU800" s="12"/>
      <c r="AV800" s="12"/>
      <c r="AW800" s="12"/>
      <c r="AX800" s="12"/>
      <c r="AY800" s="12"/>
      <c r="AZ800" s="12"/>
      <c r="BA800" s="12"/>
      <c r="BB800" s="12"/>
      <c r="BC800" s="12"/>
      <c r="BE800" s="12"/>
      <c r="BF800" s="12"/>
      <c r="BG800" s="12"/>
      <c r="BH800" s="12"/>
      <c r="BI800" s="12"/>
      <c r="BJ800" s="12"/>
      <c r="BK800" s="12"/>
    </row>
    <row r="801" spans="33:63" x14ac:dyDescent="0.15">
      <c r="AG801" s="12"/>
      <c r="AH801" s="12"/>
      <c r="AI801" s="12"/>
      <c r="AJ801" s="12"/>
      <c r="AK801" s="12"/>
      <c r="AL801" s="12"/>
      <c r="AM801" s="12"/>
      <c r="AN801" s="12"/>
      <c r="AO801" s="12"/>
      <c r="AP801" s="12"/>
      <c r="AQ801" s="12"/>
      <c r="AR801" s="12"/>
      <c r="AS801" s="12"/>
      <c r="AT801" s="12"/>
      <c r="AU801" s="12"/>
      <c r="AV801" s="12"/>
      <c r="AW801" s="12"/>
      <c r="AX801" s="12"/>
      <c r="AY801" s="12"/>
      <c r="AZ801" s="12"/>
      <c r="BA801" s="12"/>
      <c r="BB801" s="12"/>
      <c r="BC801" s="12"/>
      <c r="BE801" s="12"/>
      <c r="BF801" s="12"/>
      <c r="BG801" s="12"/>
      <c r="BH801" s="12"/>
      <c r="BI801" s="12"/>
      <c r="BJ801" s="12"/>
      <c r="BK801" s="12"/>
    </row>
    <row r="802" spans="33:63" x14ac:dyDescent="0.15">
      <c r="AG802" s="12"/>
      <c r="AH802" s="12"/>
      <c r="AI802" s="12"/>
      <c r="AJ802" s="12"/>
      <c r="AK802" s="12"/>
      <c r="AL802" s="12"/>
      <c r="AM802" s="12"/>
      <c r="AN802" s="12"/>
      <c r="AO802" s="12"/>
      <c r="AP802" s="12"/>
      <c r="AQ802" s="12"/>
      <c r="AR802" s="12"/>
      <c r="AS802" s="12"/>
      <c r="AT802" s="12"/>
      <c r="AU802" s="12"/>
      <c r="AV802" s="12"/>
      <c r="AW802" s="12"/>
      <c r="AX802" s="12"/>
      <c r="AY802" s="12"/>
      <c r="AZ802" s="12"/>
      <c r="BA802" s="12"/>
      <c r="BB802" s="12"/>
      <c r="BC802" s="12"/>
      <c r="BE802" s="12"/>
      <c r="BF802" s="12"/>
      <c r="BG802" s="12"/>
      <c r="BH802" s="12"/>
      <c r="BI802" s="12"/>
      <c r="BJ802" s="12"/>
      <c r="BK802" s="12"/>
    </row>
    <row r="803" spans="33:63" x14ac:dyDescent="0.15">
      <c r="AG803" s="12"/>
      <c r="AH803" s="12"/>
      <c r="AI803" s="12"/>
      <c r="AJ803" s="12"/>
      <c r="AK803" s="12"/>
      <c r="AL803" s="12"/>
      <c r="AM803" s="12"/>
      <c r="AN803" s="12"/>
      <c r="AO803" s="12"/>
      <c r="AP803" s="12"/>
      <c r="AQ803" s="12"/>
      <c r="AR803" s="12"/>
      <c r="AS803" s="12"/>
      <c r="AT803" s="12"/>
      <c r="AU803" s="12"/>
      <c r="AV803" s="12"/>
      <c r="AW803" s="12"/>
      <c r="AX803" s="12"/>
      <c r="AY803" s="12"/>
      <c r="AZ803" s="12"/>
      <c r="BA803" s="12"/>
      <c r="BB803" s="12"/>
      <c r="BC803" s="12"/>
      <c r="BE803" s="12"/>
      <c r="BF803" s="12"/>
      <c r="BG803" s="12"/>
      <c r="BH803" s="12"/>
      <c r="BI803" s="12"/>
      <c r="BJ803" s="12"/>
      <c r="BK803" s="12"/>
    </row>
    <row r="804" spans="33:63" x14ac:dyDescent="0.15">
      <c r="AG804" s="12"/>
      <c r="AH804" s="12"/>
      <c r="AI804" s="12"/>
      <c r="AJ804" s="12"/>
      <c r="AK804" s="12"/>
      <c r="AL804" s="12"/>
      <c r="AM804" s="12"/>
      <c r="AN804" s="12"/>
      <c r="AO804" s="12"/>
      <c r="AP804" s="12"/>
      <c r="AQ804" s="12"/>
      <c r="AR804" s="12"/>
      <c r="AS804" s="12"/>
      <c r="AT804" s="12"/>
      <c r="AU804" s="12"/>
      <c r="AV804" s="12"/>
      <c r="AW804" s="12"/>
      <c r="AX804" s="12"/>
      <c r="AY804" s="12"/>
      <c r="AZ804" s="12"/>
      <c r="BA804" s="12"/>
      <c r="BB804" s="12"/>
      <c r="BC804" s="12"/>
      <c r="BE804" s="12"/>
      <c r="BF804" s="12"/>
      <c r="BG804" s="12"/>
      <c r="BH804" s="12"/>
      <c r="BI804" s="12"/>
      <c r="BJ804" s="12"/>
      <c r="BK804" s="12"/>
    </row>
    <row r="805" spans="33:63" x14ac:dyDescent="0.15">
      <c r="AG805" s="12"/>
      <c r="AH805" s="12"/>
      <c r="AI805" s="12"/>
      <c r="AJ805" s="12"/>
      <c r="AK805" s="12"/>
      <c r="AL805" s="12"/>
      <c r="AM805" s="12"/>
      <c r="AN805" s="12"/>
      <c r="AO805" s="12"/>
      <c r="AP805" s="12"/>
      <c r="AQ805" s="12"/>
      <c r="AR805" s="12"/>
      <c r="AS805" s="12"/>
      <c r="AT805" s="12"/>
      <c r="AU805" s="12"/>
      <c r="AV805" s="12"/>
      <c r="AW805" s="12"/>
      <c r="AX805" s="12"/>
      <c r="AY805" s="12"/>
      <c r="AZ805" s="12"/>
      <c r="BA805" s="12"/>
      <c r="BB805" s="12"/>
      <c r="BC805" s="12"/>
      <c r="BE805" s="12"/>
      <c r="BF805" s="12"/>
      <c r="BG805" s="12"/>
      <c r="BH805" s="12"/>
      <c r="BI805" s="12"/>
      <c r="BJ805" s="12"/>
      <c r="BK805" s="12"/>
    </row>
    <row r="806" spans="33:63" x14ac:dyDescent="0.15">
      <c r="AG806" s="12"/>
      <c r="AH806" s="12"/>
      <c r="AI806" s="12"/>
      <c r="AJ806" s="12"/>
      <c r="AK806" s="12"/>
      <c r="AL806" s="12"/>
      <c r="AM806" s="12"/>
      <c r="AN806" s="12"/>
      <c r="AO806" s="12"/>
      <c r="AP806" s="12"/>
      <c r="AQ806" s="12"/>
      <c r="AR806" s="12"/>
      <c r="AS806" s="12"/>
      <c r="AT806" s="12"/>
      <c r="AU806" s="12"/>
      <c r="AV806" s="12"/>
      <c r="AW806" s="12"/>
      <c r="AX806" s="12"/>
      <c r="AY806" s="12"/>
      <c r="AZ806" s="12"/>
      <c r="BA806" s="12"/>
      <c r="BB806" s="12"/>
      <c r="BC806" s="12"/>
      <c r="BE806" s="12"/>
      <c r="BF806" s="12"/>
      <c r="BG806" s="12"/>
      <c r="BH806" s="12"/>
      <c r="BI806" s="12"/>
      <c r="BJ806" s="12"/>
      <c r="BK806" s="12"/>
    </row>
    <row r="807" spans="33:63" x14ac:dyDescent="0.15">
      <c r="AG807" s="12"/>
      <c r="AH807" s="12"/>
      <c r="AI807" s="12"/>
      <c r="AJ807" s="12"/>
      <c r="AK807" s="12"/>
      <c r="AL807" s="12"/>
      <c r="AM807" s="12"/>
      <c r="AN807" s="12"/>
      <c r="AO807" s="12"/>
      <c r="AP807" s="12"/>
      <c r="AQ807" s="12"/>
      <c r="AR807" s="12"/>
      <c r="AS807" s="12"/>
      <c r="AT807" s="12"/>
      <c r="AU807" s="12"/>
      <c r="AV807" s="12"/>
      <c r="AW807" s="12"/>
      <c r="AX807" s="12"/>
      <c r="AY807" s="12"/>
      <c r="AZ807" s="12"/>
      <c r="BA807" s="12"/>
      <c r="BB807" s="12"/>
      <c r="BC807" s="12"/>
      <c r="BE807" s="12"/>
      <c r="BF807" s="12"/>
      <c r="BG807" s="12"/>
      <c r="BH807" s="12"/>
      <c r="BI807" s="12"/>
      <c r="BJ807" s="12"/>
      <c r="BK807" s="12"/>
    </row>
    <row r="808" spans="33:63" x14ac:dyDescent="0.15">
      <c r="AG808" s="12"/>
      <c r="AH808" s="12"/>
      <c r="AI808" s="12"/>
      <c r="AJ808" s="12"/>
      <c r="AK808" s="12"/>
      <c r="AL808" s="12"/>
      <c r="AM808" s="12"/>
      <c r="AN808" s="12"/>
      <c r="AO808" s="12"/>
      <c r="AP808" s="12"/>
      <c r="AQ808" s="12"/>
      <c r="AR808" s="12"/>
      <c r="AS808" s="12"/>
      <c r="AT808" s="12"/>
      <c r="AU808" s="12"/>
      <c r="AV808" s="12"/>
      <c r="AW808" s="12"/>
      <c r="AX808" s="12"/>
      <c r="AY808" s="12"/>
      <c r="AZ808" s="12"/>
      <c r="BA808" s="12"/>
      <c r="BB808" s="12"/>
      <c r="BC808" s="12"/>
      <c r="BE808" s="12"/>
      <c r="BF808" s="12"/>
      <c r="BG808" s="12"/>
      <c r="BH808" s="12"/>
      <c r="BI808" s="12"/>
      <c r="BJ808" s="12"/>
      <c r="BK808" s="12"/>
    </row>
    <row r="809" spans="33:63" x14ac:dyDescent="0.15">
      <c r="AG809" s="12"/>
      <c r="AH809" s="12"/>
      <c r="AI809" s="12"/>
      <c r="AJ809" s="12"/>
      <c r="AK809" s="12"/>
      <c r="AL809" s="12"/>
      <c r="AM809" s="12"/>
      <c r="AN809" s="12"/>
      <c r="AO809" s="12"/>
      <c r="AP809" s="12"/>
      <c r="AQ809" s="12"/>
      <c r="AR809" s="12"/>
      <c r="AS809" s="12"/>
      <c r="AT809" s="12"/>
      <c r="AU809" s="12"/>
      <c r="AV809" s="12"/>
      <c r="AW809" s="12"/>
      <c r="AX809" s="12"/>
      <c r="AY809" s="12"/>
      <c r="AZ809" s="12"/>
      <c r="BA809" s="12"/>
      <c r="BB809" s="12"/>
      <c r="BC809" s="12"/>
      <c r="BE809" s="12"/>
      <c r="BF809" s="12"/>
      <c r="BG809" s="12"/>
      <c r="BH809" s="12"/>
      <c r="BI809" s="12"/>
      <c r="BJ809" s="12"/>
      <c r="BK809" s="12"/>
    </row>
    <row r="810" spans="33:63" x14ac:dyDescent="0.15">
      <c r="AG810" s="12"/>
      <c r="AH810" s="12"/>
      <c r="AI810" s="12"/>
      <c r="AJ810" s="12"/>
      <c r="AK810" s="12"/>
      <c r="AL810" s="12"/>
      <c r="AM810" s="12"/>
      <c r="AN810" s="12"/>
      <c r="AO810" s="12"/>
      <c r="AP810" s="12"/>
      <c r="AQ810" s="12"/>
      <c r="AR810" s="12"/>
      <c r="AS810" s="12"/>
      <c r="AT810" s="12"/>
      <c r="AU810" s="12"/>
      <c r="AV810" s="12"/>
      <c r="AW810" s="12"/>
      <c r="AX810" s="12"/>
      <c r="AY810" s="12"/>
      <c r="AZ810" s="12"/>
      <c r="BA810" s="12"/>
      <c r="BB810" s="12"/>
      <c r="BC810" s="12"/>
      <c r="BE810" s="12"/>
      <c r="BF810" s="12"/>
      <c r="BG810" s="12"/>
      <c r="BH810" s="12"/>
      <c r="BI810" s="12"/>
      <c r="BJ810" s="12"/>
      <c r="BK810" s="12"/>
    </row>
    <row r="811" spans="33:63" x14ac:dyDescent="0.15">
      <c r="AG811" s="12"/>
      <c r="AH811" s="12"/>
      <c r="AI811" s="12"/>
      <c r="AJ811" s="12"/>
      <c r="AK811" s="12"/>
      <c r="AL811" s="12"/>
      <c r="AM811" s="12"/>
      <c r="AN811" s="12"/>
      <c r="AO811" s="12"/>
      <c r="AP811" s="12"/>
      <c r="AQ811" s="12"/>
      <c r="AR811" s="12"/>
      <c r="AS811" s="12"/>
      <c r="AT811" s="12"/>
      <c r="AU811" s="12"/>
      <c r="AV811" s="12"/>
      <c r="AW811" s="12"/>
      <c r="AX811" s="12"/>
      <c r="AY811" s="12"/>
      <c r="AZ811" s="12"/>
      <c r="BA811" s="12"/>
      <c r="BB811" s="12"/>
      <c r="BC811" s="12"/>
      <c r="BE811" s="12"/>
      <c r="BF811" s="12"/>
      <c r="BG811" s="12"/>
      <c r="BH811" s="12"/>
      <c r="BI811" s="12"/>
      <c r="BJ811" s="12"/>
      <c r="BK811" s="12"/>
    </row>
    <row r="812" spans="33:63" x14ac:dyDescent="0.15">
      <c r="AG812" s="12"/>
      <c r="AH812" s="12"/>
      <c r="AI812" s="12"/>
      <c r="AJ812" s="12"/>
      <c r="AK812" s="12"/>
      <c r="AL812" s="12"/>
      <c r="AM812" s="12"/>
      <c r="AN812" s="12"/>
      <c r="AO812" s="12"/>
      <c r="AP812" s="12"/>
      <c r="AQ812" s="12"/>
      <c r="AR812" s="12"/>
      <c r="AS812" s="12"/>
      <c r="AT812" s="12"/>
      <c r="AU812" s="12"/>
      <c r="AV812" s="12"/>
      <c r="AW812" s="12"/>
      <c r="AX812" s="12"/>
      <c r="AY812" s="12"/>
      <c r="AZ812" s="12"/>
      <c r="BA812" s="12"/>
      <c r="BB812" s="12"/>
      <c r="BC812" s="12"/>
      <c r="BE812" s="12"/>
      <c r="BF812" s="12"/>
      <c r="BG812" s="12"/>
      <c r="BH812" s="12"/>
      <c r="BI812" s="12"/>
      <c r="BJ812" s="12"/>
      <c r="BK812" s="12"/>
    </row>
    <row r="813" spans="33:63" x14ac:dyDescent="0.15">
      <c r="AG813" s="12"/>
      <c r="AH813" s="12"/>
      <c r="AI813" s="12"/>
      <c r="AJ813" s="12"/>
      <c r="AK813" s="12"/>
      <c r="AL813" s="12"/>
      <c r="AM813" s="12"/>
      <c r="AN813" s="12"/>
      <c r="AO813" s="12"/>
      <c r="AP813" s="12"/>
      <c r="AQ813" s="12"/>
      <c r="AR813" s="12"/>
      <c r="AS813" s="12"/>
      <c r="AT813" s="12"/>
      <c r="AU813" s="12"/>
      <c r="AV813" s="12"/>
      <c r="AW813" s="12"/>
      <c r="AX813" s="12"/>
      <c r="AY813" s="12"/>
      <c r="AZ813" s="12"/>
      <c r="BA813" s="12"/>
      <c r="BB813" s="12"/>
      <c r="BC813" s="12"/>
      <c r="BE813" s="12"/>
      <c r="BF813" s="12"/>
      <c r="BG813" s="12"/>
      <c r="BH813" s="12"/>
      <c r="BI813" s="12"/>
      <c r="BJ813" s="12"/>
      <c r="BK813" s="12"/>
    </row>
    <row r="814" spans="33:63" x14ac:dyDescent="0.15">
      <c r="AG814" s="12"/>
      <c r="AH814" s="12"/>
      <c r="AI814" s="12"/>
      <c r="AJ814" s="12"/>
      <c r="AK814" s="12"/>
      <c r="AL814" s="12"/>
      <c r="AM814" s="12"/>
      <c r="AN814" s="12"/>
      <c r="AO814" s="12"/>
      <c r="AP814" s="12"/>
      <c r="AQ814" s="12"/>
      <c r="AR814" s="12"/>
      <c r="AS814" s="12"/>
      <c r="AT814" s="12"/>
      <c r="AU814" s="12"/>
      <c r="AV814" s="12"/>
      <c r="AW814" s="12"/>
      <c r="AX814" s="12"/>
      <c r="AY814" s="12"/>
      <c r="AZ814" s="12"/>
      <c r="BA814" s="12"/>
      <c r="BB814" s="12"/>
      <c r="BC814" s="12"/>
      <c r="BE814" s="12"/>
      <c r="BF814" s="12"/>
      <c r="BG814" s="12"/>
      <c r="BH814" s="12"/>
      <c r="BI814" s="12"/>
      <c r="BJ814" s="12"/>
      <c r="BK814" s="12"/>
    </row>
    <row r="815" spans="33:63" x14ac:dyDescent="0.15">
      <c r="AG815" s="12"/>
      <c r="AH815" s="12"/>
      <c r="AI815" s="12"/>
      <c r="AJ815" s="12"/>
      <c r="AK815" s="12"/>
      <c r="AL815" s="12"/>
      <c r="AM815" s="12"/>
      <c r="AN815" s="12"/>
      <c r="AO815" s="12"/>
      <c r="AP815" s="12"/>
      <c r="AQ815" s="12"/>
      <c r="AR815" s="12"/>
      <c r="AS815" s="12"/>
      <c r="AT815" s="12"/>
      <c r="AU815" s="12"/>
      <c r="AV815" s="12"/>
      <c r="AW815" s="12"/>
      <c r="AX815" s="12"/>
      <c r="AY815" s="12"/>
      <c r="AZ815" s="12"/>
      <c r="BA815" s="12"/>
      <c r="BB815" s="12"/>
      <c r="BC815" s="12"/>
      <c r="BE815" s="12"/>
      <c r="BF815" s="12"/>
      <c r="BG815" s="12"/>
      <c r="BH815" s="12"/>
      <c r="BI815" s="12"/>
      <c r="BJ815" s="12"/>
      <c r="BK815" s="12"/>
    </row>
    <row r="816" spans="33:63" x14ac:dyDescent="0.15">
      <c r="AG816" s="12"/>
      <c r="AH816" s="12"/>
      <c r="AI816" s="12"/>
      <c r="AJ816" s="12"/>
      <c r="AK816" s="12"/>
      <c r="AL816" s="12"/>
      <c r="AM816" s="12"/>
      <c r="AN816" s="12"/>
      <c r="AO816" s="12"/>
      <c r="AP816" s="12"/>
      <c r="AQ816" s="12"/>
      <c r="AR816" s="12"/>
      <c r="AS816" s="12"/>
      <c r="AT816" s="12"/>
      <c r="AU816" s="12"/>
      <c r="AV816" s="12"/>
      <c r="AW816" s="12"/>
      <c r="AX816" s="12"/>
      <c r="AY816" s="12"/>
      <c r="AZ816" s="12"/>
      <c r="BA816" s="12"/>
      <c r="BB816" s="12"/>
      <c r="BC816" s="12"/>
      <c r="BE816" s="12"/>
      <c r="BF816" s="12"/>
      <c r="BG816" s="12"/>
      <c r="BH816" s="12"/>
      <c r="BI816" s="12"/>
      <c r="BJ816" s="12"/>
      <c r="BK816" s="12"/>
    </row>
    <row r="817" spans="33:63" x14ac:dyDescent="0.15">
      <c r="AG817" s="12"/>
      <c r="AH817" s="12"/>
      <c r="AI817" s="12"/>
      <c r="AJ817" s="12"/>
      <c r="AK817" s="12"/>
      <c r="AL817" s="12"/>
      <c r="AM817" s="12"/>
      <c r="AN817" s="12"/>
      <c r="AO817" s="12"/>
      <c r="AP817" s="12"/>
      <c r="AQ817" s="12"/>
      <c r="AR817" s="12"/>
      <c r="AS817" s="12"/>
      <c r="AT817" s="12"/>
      <c r="AU817" s="12"/>
      <c r="AV817" s="12"/>
      <c r="AW817" s="12"/>
      <c r="AX817" s="12"/>
      <c r="AY817" s="12"/>
      <c r="AZ817" s="12"/>
      <c r="BA817" s="12"/>
      <c r="BB817" s="12"/>
      <c r="BC817" s="12"/>
      <c r="BE817" s="12"/>
      <c r="BF817" s="12"/>
      <c r="BG817" s="12"/>
      <c r="BH817" s="12"/>
      <c r="BI817" s="12"/>
      <c r="BJ817" s="12"/>
      <c r="BK817" s="12"/>
    </row>
    <row r="818" spans="33:63" x14ac:dyDescent="0.15">
      <c r="AG818" s="12"/>
      <c r="AH818" s="12"/>
      <c r="AI818" s="12"/>
      <c r="AJ818" s="12"/>
      <c r="AK818" s="12"/>
      <c r="AL818" s="12"/>
      <c r="AM818" s="12"/>
      <c r="AN818" s="12"/>
      <c r="AO818" s="12"/>
      <c r="AP818" s="12"/>
      <c r="AQ818" s="12"/>
      <c r="AR818" s="12"/>
      <c r="AS818" s="12"/>
      <c r="AT818" s="12"/>
      <c r="AU818" s="12"/>
      <c r="AV818" s="12"/>
      <c r="AW818" s="12"/>
      <c r="AX818" s="12"/>
      <c r="AY818" s="12"/>
      <c r="AZ818" s="12"/>
      <c r="BA818" s="12"/>
      <c r="BB818" s="12"/>
      <c r="BC818" s="12"/>
      <c r="BE818" s="12"/>
      <c r="BF818" s="12"/>
      <c r="BG818" s="12"/>
      <c r="BH818" s="12"/>
      <c r="BI818" s="12"/>
      <c r="BJ818" s="12"/>
      <c r="BK818" s="12"/>
    </row>
    <row r="819" spans="33:63" x14ac:dyDescent="0.15">
      <c r="AG819" s="12"/>
      <c r="AH819" s="12"/>
      <c r="AI819" s="12"/>
      <c r="AJ819" s="12"/>
      <c r="AK819" s="12"/>
      <c r="AL819" s="12"/>
      <c r="AM819" s="12"/>
      <c r="AN819" s="12"/>
      <c r="AO819" s="12"/>
      <c r="AP819" s="12"/>
      <c r="AQ819" s="12"/>
      <c r="AR819" s="12"/>
      <c r="AS819" s="12"/>
      <c r="AT819" s="12"/>
      <c r="AU819" s="12"/>
      <c r="AV819" s="12"/>
      <c r="AW819" s="12"/>
      <c r="AX819" s="12"/>
      <c r="AY819" s="12"/>
      <c r="AZ819" s="12"/>
      <c r="BA819" s="12"/>
      <c r="BB819" s="12"/>
      <c r="BC819" s="12"/>
      <c r="BE819" s="12"/>
      <c r="BF819" s="12"/>
      <c r="BG819" s="12"/>
      <c r="BH819" s="12"/>
      <c r="BI819" s="12"/>
      <c r="BJ819" s="12"/>
      <c r="BK819" s="12"/>
    </row>
    <row r="820" spans="33:63" x14ac:dyDescent="0.15">
      <c r="AG820" s="12"/>
      <c r="AH820" s="12"/>
      <c r="AI820" s="12"/>
      <c r="AJ820" s="12"/>
      <c r="AK820" s="12"/>
      <c r="AL820" s="12"/>
      <c r="AM820" s="12"/>
      <c r="AN820" s="12"/>
      <c r="AO820" s="12"/>
      <c r="AP820" s="12"/>
      <c r="AQ820" s="12"/>
      <c r="AR820" s="12"/>
      <c r="AS820" s="12"/>
      <c r="AT820" s="12"/>
      <c r="AU820" s="12"/>
      <c r="AV820" s="12"/>
      <c r="AW820" s="12"/>
      <c r="AX820" s="12"/>
      <c r="AY820" s="12"/>
      <c r="AZ820" s="12"/>
      <c r="BA820" s="12"/>
      <c r="BB820" s="12"/>
      <c r="BC820" s="12"/>
      <c r="BE820" s="12"/>
      <c r="BF820" s="12"/>
      <c r="BG820" s="12"/>
      <c r="BH820" s="12"/>
      <c r="BI820" s="12"/>
      <c r="BJ820" s="12"/>
      <c r="BK820" s="12"/>
    </row>
    <row r="821" spans="33:63" x14ac:dyDescent="0.15">
      <c r="AG821" s="12"/>
      <c r="AH821" s="12"/>
      <c r="AI821" s="12"/>
      <c r="AJ821" s="12"/>
      <c r="AK821" s="12"/>
      <c r="AL821" s="12"/>
      <c r="AM821" s="12"/>
      <c r="AN821" s="12"/>
      <c r="AO821" s="12"/>
      <c r="AP821" s="12"/>
      <c r="AQ821" s="12"/>
      <c r="AR821" s="12"/>
      <c r="AS821" s="12"/>
      <c r="AT821" s="12"/>
      <c r="AU821" s="12"/>
      <c r="AV821" s="12"/>
      <c r="AW821" s="12"/>
      <c r="AX821" s="12"/>
      <c r="AY821" s="12"/>
      <c r="AZ821" s="12"/>
      <c r="BA821" s="12"/>
      <c r="BB821" s="12"/>
      <c r="BC821" s="12"/>
      <c r="BE821" s="12"/>
      <c r="BF821" s="12"/>
      <c r="BG821" s="12"/>
      <c r="BH821" s="12"/>
      <c r="BI821" s="12"/>
      <c r="BJ821" s="12"/>
      <c r="BK821" s="12"/>
    </row>
    <row r="822" spans="33:63" x14ac:dyDescent="0.15">
      <c r="AG822" s="12"/>
      <c r="AH822" s="12"/>
      <c r="AI822" s="12"/>
      <c r="AJ822" s="12"/>
      <c r="AK822" s="12"/>
      <c r="AL822" s="12"/>
      <c r="AM822" s="12"/>
      <c r="AN822" s="12"/>
      <c r="AO822" s="12"/>
      <c r="AP822" s="12"/>
      <c r="AQ822" s="12"/>
      <c r="AR822" s="12"/>
      <c r="AS822" s="12"/>
      <c r="AT822" s="12"/>
      <c r="AU822" s="12"/>
      <c r="AV822" s="12"/>
      <c r="AW822" s="12"/>
      <c r="AX822" s="12"/>
      <c r="AY822" s="12"/>
      <c r="AZ822" s="12"/>
      <c r="BA822" s="12"/>
      <c r="BB822" s="12"/>
      <c r="BC822" s="12"/>
      <c r="BE822" s="12"/>
      <c r="BF822" s="12"/>
      <c r="BG822" s="12"/>
      <c r="BH822" s="12"/>
      <c r="BI822" s="12"/>
      <c r="BJ822" s="12"/>
      <c r="BK822" s="12"/>
    </row>
    <row r="823" spans="33:63" x14ac:dyDescent="0.15">
      <c r="AG823" s="12"/>
      <c r="AH823" s="12"/>
      <c r="AI823" s="12"/>
      <c r="AJ823" s="12"/>
      <c r="AK823" s="12"/>
      <c r="AL823" s="12"/>
      <c r="AM823" s="12"/>
      <c r="AN823" s="12"/>
      <c r="AO823" s="12"/>
      <c r="AP823" s="12"/>
      <c r="AQ823" s="12"/>
      <c r="AR823" s="12"/>
      <c r="AS823" s="12"/>
      <c r="AT823" s="12"/>
      <c r="AU823" s="12"/>
      <c r="AV823" s="12"/>
      <c r="AW823" s="12"/>
      <c r="AX823" s="12"/>
      <c r="AY823" s="12"/>
      <c r="AZ823" s="12"/>
      <c r="BA823" s="12"/>
      <c r="BB823" s="12"/>
      <c r="BC823" s="12"/>
      <c r="BE823" s="12"/>
      <c r="BF823" s="12"/>
      <c r="BG823" s="12"/>
      <c r="BH823" s="12"/>
      <c r="BI823" s="12"/>
      <c r="BJ823" s="12"/>
      <c r="BK823" s="12"/>
    </row>
    <row r="824" spans="33:63" x14ac:dyDescent="0.15">
      <c r="AG824" s="12"/>
      <c r="AH824" s="12"/>
      <c r="AI824" s="12"/>
      <c r="AJ824" s="12"/>
      <c r="AK824" s="12"/>
      <c r="AL824" s="12"/>
      <c r="AM824" s="12"/>
      <c r="AN824" s="12"/>
      <c r="AO824" s="12"/>
      <c r="AP824" s="12"/>
      <c r="AQ824" s="12"/>
      <c r="AR824" s="12"/>
      <c r="AS824" s="12"/>
      <c r="AT824" s="12"/>
      <c r="AU824" s="12"/>
      <c r="AV824" s="12"/>
      <c r="AW824" s="12"/>
      <c r="AX824" s="12"/>
      <c r="AY824" s="12"/>
      <c r="AZ824" s="12"/>
      <c r="BA824" s="12"/>
      <c r="BB824" s="12"/>
      <c r="BC824" s="12"/>
      <c r="BE824" s="12"/>
      <c r="BF824" s="12"/>
      <c r="BG824" s="12"/>
      <c r="BH824" s="12"/>
      <c r="BI824" s="12"/>
      <c r="BJ824" s="12"/>
      <c r="BK824" s="12"/>
    </row>
    <row r="825" spans="33:63" x14ac:dyDescent="0.15">
      <c r="AG825" s="12"/>
      <c r="AH825" s="12"/>
      <c r="AI825" s="12"/>
      <c r="AJ825" s="12"/>
      <c r="AK825" s="12"/>
      <c r="AL825" s="12"/>
      <c r="AM825" s="12"/>
      <c r="AN825" s="12"/>
      <c r="AO825" s="12"/>
      <c r="AP825" s="12"/>
      <c r="AQ825" s="12"/>
      <c r="AR825" s="12"/>
      <c r="AS825" s="12"/>
      <c r="AT825" s="12"/>
      <c r="AU825" s="12"/>
      <c r="AV825" s="12"/>
      <c r="AW825" s="12"/>
      <c r="AX825" s="12"/>
      <c r="AY825" s="12"/>
      <c r="AZ825" s="12"/>
      <c r="BA825" s="12"/>
      <c r="BB825" s="12"/>
      <c r="BC825" s="12"/>
      <c r="BE825" s="12"/>
      <c r="BF825" s="12"/>
      <c r="BG825" s="12"/>
      <c r="BH825" s="12"/>
      <c r="BI825" s="12"/>
      <c r="BJ825" s="12"/>
      <c r="BK825" s="12"/>
    </row>
    <row r="826" spans="33:63" x14ac:dyDescent="0.15">
      <c r="AG826" s="12"/>
      <c r="AH826" s="12"/>
      <c r="AI826" s="12"/>
      <c r="AJ826" s="12"/>
      <c r="AK826" s="12"/>
      <c r="AL826" s="12"/>
      <c r="AM826" s="12"/>
      <c r="AN826" s="12"/>
      <c r="AO826" s="12"/>
      <c r="AP826" s="12"/>
      <c r="AQ826" s="12"/>
      <c r="AR826" s="12"/>
      <c r="AS826" s="12"/>
      <c r="AT826" s="12"/>
      <c r="AU826" s="12"/>
      <c r="AV826" s="12"/>
      <c r="AW826" s="12"/>
      <c r="AX826" s="12"/>
      <c r="AY826" s="12"/>
      <c r="AZ826" s="12"/>
      <c r="BA826" s="12"/>
      <c r="BB826" s="12"/>
      <c r="BC826" s="12"/>
      <c r="BE826" s="12"/>
      <c r="BF826" s="12"/>
      <c r="BG826" s="12"/>
      <c r="BH826" s="12"/>
      <c r="BI826" s="12"/>
      <c r="BJ826" s="12"/>
      <c r="BK826" s="12"/>
    </row>
    <row r="827" spans="33:63" x14ac:dyDescent="0.15">
      <c r="AG827" s="12"/>
      <c r="AH827" s="12"/>
      <c r="AI827" s="12"/>
      <c r="AJ827" s="12"/>
      <c r="AK827" s="12"/>
      <c r="AL827" s="12"/>
      <c r="AM827" s="12"/>
      <c r="AN827" s="12"/>
      <c r="AO827" s="12"/>
      <c r="AP827" s="12"/>
      <c r="AQ827" s="12"/>
      <c r="AR827" s="12"/>
      <c r="AS827" s="12"/>
      <c r="AT827" s="12"/>
      <c r="AU827" s="12"/>
      <c r="AV827" s="12"/>
      <c r="AW827" s="12"/>
      <c r="AX827" s="12"/>
      <c r="AY827" s="12"/>
      <c r="AZ827" s="12"/>
      <c r="BA827" s="12"/>
      <c r="BB827" s="12"/>
      <c r="BC827" s="12"/>
      <c r="BE827" s="12"/>
      <c r="BF827" s="12"/>
      <c r="BG827" s="12"/>
      <c r="BH827" s="12"/>
      <c r="BI827" s="12"/>
      <c r="BJ827" s="12"/>
      <c r="BK827" s="12"/>
    </row>
    <row r="828" spans="33:63" x14ac:dyDescent="0.15">
      <c r="AG828" s="12"/>
      <c r="AH828" s="12"/>
      <c r="AI828" s="12"/>
      <c r="AJ828" s="12"/>
      <c r="AK828" s="12"/>
      <c r="AL828" s="12"/>
      <c r="AM828" s="12"/>
      <c r="AN828" s="12"/>
      <c r="AO828" s="12"/>
      <c r="AP828" s="12"/>
      <c r="AQ828" s="12"/>
      <c r="AR828" s="12"/>
      <c r="AS828" s="12"/>
      <c r="AT828" s="12"/>
      <c r="AU828" s="12"/>
      <c r="AV828" s="12"/>
      <c r="AW828" s="12"/>
      <c r="AX828" s="12"/>
      <c r="AY828" s="12"/>
      <c r="AZ828" s="12"/>
      <c r="BA828" s="12"/>
      <c r="BB828" s="12"/>
      <c r="BC828" s="12"/>
      <c r="BE828" s="12"/>
      <c r="BF828" s="12"/>
      <c r="BG828" s="12"/>
      <c r="BH828" s="12"/>
      <c r="BI828" s="12"/>
      <c r="BJ828" s="12"/>
      <c r="BK828" s="12"/>
    </row>
    <row r="829" spans="33:63" x14ac:dyDescent="0.15">
      <c r="AG829" s="12"/>
      <c r="AH829" s="12"/>
      <c r="AI829" s="12"/>
      <c r="AJ829" s="12"/>
      <c r="AK829" s="12"/>
      <c r="AL829" s="12"/>
      <c r="AM829" s="12"/>
      <c r="AN829" s="12"/>
      <c r="AO829" s="12"/>
      <c r="AP829" s="12"/>
      <c r="AQ829" s="12"/>
      <c r="AR829" s="12"/>
      <c r="AS829" s="12"/>
      <c r="AT829" s="12"/>
      <c r="AU829" s="12"/>
      <c r="AV829" s="12"/>
      <c r="AW829" s="12"/>
      <c r="AX829" s="12"/>
      <c r="AY829" s="12"/>
      <c r="AZ829" s="12"/>
      <c r="BA829" s="12"/>
      <c r="BB829" s="12"/>
      <c r="BC829" s="12"/>
      <c r="BE829" s="12"/>
      <c r="BF829" s="12"/>
      <c r="BG829" s="12"/>
      <c r="BH829" s="12"/>
      <c r="BI829" s="12"/>
      <c r="BJ829" s="12"/>
      <c r="BK829" s="12"/>
    </row>
    <row r="830" spans="33:63" x14ac:dyDescent="0.15">
      <c r="AG830" s="12"/>
      <c r="AH830" s="12"/>
      <c r="AI830" s="12"/>
      <c r="AJ830" s="12"/>
      <c r="AK830" s="12"/>
      <c r="AL830" s="12"/>
      <c r="AM830" s="12"/>
      <c r="AN830" s="12"/>
      <c r="AO830" s="12"/>
      <c r="AP830" s="12"/>
      <c r="AQ830" s="12"/>
      <c r="AR830" s="12"/>
      <c r="AS830" s="12"/>
      <c r="AT830" s="12"/>
      <c r="AU830" s="12"/>
      <c r="AV830" s="12"/>
      <c r="AW830" s="12"/>
      <c r="AX830" s="12"/>
      <c r="AY830" s="12"/>
      <c r="AZ830" s="12"/>
      <c r="BA830" s="12"/>
      <c r="BB830" s="12"/>
      <c r="BC830" s="12"/>
      <c r="BE830" s="12"/>
      <c r="BF830" s="12"/>
      <c r="BG830" s="12"/>
      <c r="BH830" s="12"/>
      <c r="BI830" s="12"/>
      <c r="BJ830" s="12"/>
      <c r="BK830" s="12"/>
    </row>
    <row r="831" spans="33:63" x14ac:dyDescent="0.15">
      <c r="AG831" s="12"/>
      <c r="AH831" s="12"/>
      <c r="AI831" s="12"/>
      <c r="AJ831" s="12"/>
      <c r="AK831" s="12"/>
      <c r="AL831" s="12"/>
      <c r="AM831" s="12"/>
      <c r="AN831" s="12"/>
      <c r="AO831" s="12"/>
      <c r="AP831" s="12"/>
      <c r="AQ831" s="12"/>
      <c r="AR831" s="12"/>
      <c r="AS831" s="12"/>
      <c r="AT831" s="12"/>
      <c r="AU831" s="12"/>
      <c r="AV831" s="12"/>
      <c r="AW831" s="12"/>
      <c r="AX831" s="12"/>
      <c r="AY831" s="12"/>
      <c r="AZ831" s="12"/>
      <c r="BA831" s="12"/>
      <c r="BB831" s="12"/>
      <c r="BC831" s="12"/>
      <c r="BE831" s="12"/>
      <c r="BF831" s="12"/>
      <c r="BG831" s="12"/>
      <c r="BH831" s="12"/>
      <c r="BI831" s="12"/>
      <c r="BJ831" s="12"/>
      <c r="BK831" s="12"/>
    </row>
    <row r="832" spans="33:63" x14ac:dyDescent="0.15">
      <c r="AG832" s="12"/>
      <c r="AH832" s="12"/>
      <c r="AI832" s="12"/>
      <c r="AJ832" s="12"/>
      <c r="AK832" s="12"/>
      <c r="AL832" s="12"/>
      <c r="AM832" s="12"/>
      <c r="AN832" s="12"/>
      <c r="AO832" s="12"/>
      <c r="AP832" s="12"/>
      <c r="AQ832" s="12"/>
      <c r="AR832" s="12"/>
      <c r="AS832" s="12"/>
      <c r="AT832" s="12"/>
      <c r="AU832" s="12"/>
      <c r="AV832" s="12"/>
      <c r="AW832" s="12"/>
      <c r="AX832" s="12"/>
      <c r="AY832" s="12"/>
      <c r="AZ832" s="12"/>
      <c r="BA832" s="12"/>
      <c r="BB832" s="12"/>
      <c r="BC832" s="12"/>
      <c r="BE832" s="12"/>
      <c r="BF832" s="12"/>
      <c r="BG832" s="12"/>
      <c r="BH832" s="12"/>
      <c r="BI832" s="12"/>
      <c r="BJ832" s="12"/>
      <c r="BK832" s="12"/>
    </row>
    <row r="833" spans="33:63" x14ac:dyDescent="0.15">
      <c r="AG833" s="12"/>
      <c r="AH833" s="12"/>
      <c r="AI833" s="12"/>
      <c r="AJ833" s="12"/>
      <c r="AK833" s="12"/>
      <c r="AL833" s="12"/>
      <c r="AM833" s="12"/>
      <c r="AN833" s="12"/>
      <c r="AO833" s="12"/>
      <c r="AP833" s="12"/>
      <c r="AQ833" s="12"/>
      <c r="AR833" s="12"/>
      <c r="AS833" s="12"/>
      <c r="AT833" s="12"/>
      <c r="AU833" s="12"/>
      <c r="AV833" s="12"/>
      <c r="AW833" s="12"/>
      <c r="AX833" s="12"/>
      <c r="AY833" s="12"/>
      <c r="AZ833" s="12"/>
      <c r="BA833" s="12"/>
      <c r="BB833" s="12"/>
      <c r="BC833" s="12"/>
      <c r="BE833" s="12"/>
      <c r="BF833" s="12"/>
      <c r="BG833" s="12"/>
      <c r="BH833" s="12"/>
      <c r="BI833" s="12"/>
      <c r="BJ833" s="12"/>
      <c r="BK833" s="12"/>
    </row>
    <row r="834" spans="33:63" x14ac:dyDescent="0.15">
      <c r="AG834" s="12"/>
      <c r="AH834" s="12"/>
      <c r="AI834" s="12"/>
      <c r="AJ834" s="12"/>
      <c r="AK834" s="12"/>
      <c r="AL834" s="12"/>
      <c r="AM834" s="12"/>
      <c r="AN834" s="12"/>
      <c r="AO834" s="12"/>
      <c r="AP834" s="12"/>
      <c r="AQ834" s="12"/>
      <c r="AR834" s="12"/>
      <c r="AS834" s="12"/>
      <c r="AT834" s="12"/>
      <c r="AU834" s="12"/>
      <c r="AV834" s="12"/>
      <c r="AW834" s="12"/>
      <c r="AX834" s="12"/>
      <c r="AY834" s="12"/>
      <c r="AZ834" s="12"/>
      <c r="BA834" s="12"/>
      <c r="BB834" s="12"/>
      <c r="BC834" s="12"/>
      <c r="BE834" s="12"/>
      <c r="BF834" s="12"/>
      <c r="BG834" s="12"/>
      <c r="BH834" s="12"/>
      <c r="BI834" s="12"/>
      <c r="BJ834" s="12"/>
      <c r="BK834" s="12"/>
    </row>
    <row r="835" spans="33:63" x14ac:dyDescent="0.15">
      <c r="AG835" s="12"/>
      <c r="AH835" s="12"/>
      <c r="AI835" s="12"/>
      <c r="AJ835" s="12"/>
      <c r="AK835" s="12"/>
      <c r="AL835" s="12"/>
      <c r="AM835" s="12"/>
      <c r="AN835" s="12"/>
      <c r="AO835" s="12"/>
      <c r="AP835" s="12"/>
      <c r="AQ835" s="12"/>
      <c r="AR835" s="12"/>
      <c r="AS835" s="12"/>
      <c r="AT835" s="12"/>
      <c r="AU835" s="12"/>
      <c r="AV835" s="12"/>
      <c r="AW835" s="12"/>
      <c r="AX835" s="12"/>
      <c r="AY835" s="12"/>
      <c r="AZ835" s="12"/>
      <c r="BA835" s="12"/>
      <c r="BB835" s="12"/>
      <c r="BC835" s="12"/>
      <c r="BE835" s="12"/>
      <c r="BF835" s="12"/>
      <c r="BG835" s="12"/>
      <c r="BH835" s="12"/>
      <c r="BI835" s="12"/>
      <c r="BJ835" s="12"/>
      <c r="BK835" s="12"/>
    </row>
    <row r="836" spans="33:63" x14ac:dyDescent="0.15">
      <c r="AG836" s="12"/>
      <c r="AH836" s="12"/>
      <c r="AI836" s="12"/>
      <c r="AJ836" s="12"/>
      <c r="AK836" s="12"/>
      <c r="AL836" s="12"/>
      <c r="AM836" s="12"/>
      <c r="AN836" s="12"/>
      <c r="AO836" s="12"/>
      <c r="AP836" s="12"/>
      <c r="AQ836" s="12"/>
      <c r="AR836" s="12"/>
      <c r="AS836" s="12"/>
      <c r="AT836" s="12"/>
      <c r="AU836" s="12"/>
      <c r="AV836" s="12"/>
      <c r="AW836" s="12"/>
      <c r="AX836" s="12"/>
      <c r="AY836" s="12"/>
      <c r="AZ836" s="12"/>
      <c r="BA836" s="12"/>
      <c r="BB836" s="12"/>
      <c r="BC836" s="12"/>
      <c r="BE836" s="12"/>
      <c r="BF836" s="12"/>
      <c r="BG836" s="12"/>
      <c r="BH836" s="12"/>
      <c r="BI836" s="12"/>
      <c r="BJ836" s="12"/>
      <c r="BK836" s="12"/>
    </row>
    <row r="837" spans="33:63" x14ac:dyDescent="0.15">
      <c r="AG837" s="12"/>
      <c r="AH837" s="12"/>
      <c r="AI837" s="12"/>
      <c r="AJ837" s="12"/>
      <c r="AK837" s="12"/>
      <c r="AL837" s="12"/>
      <c r="AM837" s="12"/>
      <c r="AN837" s="12"/>
      <c r="AO837" s="12"/>
      <c r="AP837" s="12"/>
      <c r="AQ837" s="12"/>
      <c r="AR837" s="12"/>
      <c r="AS837" s="12"/>
      <c r="AT837" s="12"/>
      <c r="AU837" s="12"/>
      <c r="AV837" s="12"/>
      <c r="AW837" s="12"/>
      <c r="AX837" s="12"/>
      <c r="AY837" s="12"/>
      <c r="AZ837" s="12"/>
      <c r="BA837" s="12"/>
      <c r="BB837" s="12"/>
      <c r="BC837" s="12"/>
      <c r="BE837" s="12"/>
      <c r="BF837" s="12"/>
      <c r="BG837" s="12"/>
      <c r="BH837" s="12"/>
      <c r="BI837" s="12"/>
      <c r="BJ837" s="12"/>
      <c r="BK837" s="12"/>
    </row>
    <row r="838" spans="33:63" x14ac:dyDescent="0.15">
      <c r="AG838" s="12"/>
      <c r="AH838" s="12"/>
      <c r="AI838" s="12"/>
      <c r="AJ838" s="12"/>
      <c r="AK838" s="12"/>
      <c r="AL838" s="12"/>
      <c r="AM838" s="12"/>
      <c r="AN838" s="12"/>
      <c r="AO838" s="12"/>
      <c r="AP838" s="12"/>
      <c r="AQ838" s="12"/>
      <c r="AR838" s="12"/>
      <c r="AS838" s="12"/>
      <c r="AT838" s="12"/>
      <c r="AU838" s="12"/>
      <c r="AV838" s="12"/>
      <c r="AW838" s="12"/>
      <c r="AX838" s="12"/>
      <c r="AY838" s="12"/>
      <c r="AZ838" s="12"/>
      <c r="BA838" s="12"/>
      <c r="BB838" s="12"/>
      <c r="BC838" s="12"/>
      <c r="BE838" s="12"/>
      <c r="BF838" s="12"/>
      <c r="BG838" s="12"/>
      <c r="BH838" s="12"/>
      <c r="BI838" s="12"/>
      <c r="BJ838" s="12"/>
      <c r="BK838" s="12"/>
    </row>
    <row r="839" spans="33:63" x14ac:dyDescent="0.15">
      <c r="AG839" s="12"/>
      <c r="AH839" s="12"/>
      <c r="AI839" s="12"/>
      <c r="AJ839" s="12"/>
      <c r="AK839" s="12"/>
      <c r="AL839" s="12"/>
      <c r="AM839" s="12"/>
      <c r="AN839" s="12"/>
      <c r="AO839" s="12"/>
      <c r="AP839" s="12"/>
      <c r="AQ839" s="12"/>
      <c r="AR839" s="12"/>
      <c r="AS839" s="12"/>
      <c r="AT839" s="12"/>
      <c r="AU839" s="12"/>
      <c r="AV839" s="12"/>
      <c r="AW839" s="12"/>
      <c r="AX839" s="12"/>
      <c r="AY839" s="12"/>
      <c r="AZ839" s="12"/>
      <c r="BA839" s="12"/>
      <c r="BB839" s="12"/>
      <c r="BC839" s="12"/>
      <c r="BE839" s="12"/>
      <c r="BF839" s="12"/>
      <c r="BG839" s="12"/>
      <c r="BH839" s="12"/>
      <c r="BI839" s="12"/>
      <c r="BJ839" s="12"/>
      <c r="BK839" s="12"/>
    </row>
    <row r="840" spans="33:63" x14ac:dyDescent="0.15">
      <c r="AG840" s="12"/>
      <c r="AH840" s="12"/>
      <c r="AI840" s="12"/>
      <c r="AJ840" s="12"/>
      <c r="AK840" s="12"/>
      <c r="AL840" s="12"/>
      <c r="AM840" s="12"/>
      <c r="AN840" s="12"/>
      <c r="AO840" s="12"/>
      <c r="AP840" s="12"/>
      <c r="AQ840" s="12"/>
      <c r="AR840" s="12"/>
      <c r="AS840" s="12"/>
      <c r="AT840" s="12"/>
      <c r="AU840" s="12"/>
      <c r="AV840" s="12"/>
      <c r="AW840" s="12"/>
      <c r="AX840" s="12"/>
      <c r="AY840" s="12"/>
      <c r="AZ840" s="12"/>
      <c r="BA840" s="12"/>
      <c r="BB840" s="12"/>
      <c r="BC840" s="12"/>
      <c r="BE840" s="12"/>
      <c r="BF840" s="12"/>
      <c r="BG840" s="12"/>
      <c r="BH840" s="12"/>
      <c r="BI840" s="12"/>
      <c r="BJ840" s="12"/>
      <c r="BK840" s="12"/>
    </row>
    <row r="841" spans="33:63" x14ac:dyDescent="0.15">
      <c r="AG841" s="12"/>
      <c r="AH841" s="12"/>
      <c r="AI841" s="12"/>
      <c r="AJ841" s="12"/>
      <c r="AK841" s="12"/>
      <c r="AL841" s="12"/>
      <c r="AM841" s="12"/>
      <c r="AN841" s="12"/>
      <c r="AO841" s="12"/>
      <c r="AP841" s="12"/>
      <c r="AQ841" s="12"/>
      <c r="AR841" s="12"/>
      <c r="AS841" s="12"/>
      <c r="AT841" s="12"/>
      <c r="AU841" s="12"/>
      <c r="AV841" s="12"/>
      <c r="AW841" s="12"/>
      <c r="AX841" s="12"/>
      <c r="AY841" s="12"/>
      <c r="AZ841" s="12"/>
      <c r="BA841" s="12"/>
      <c r="BB841" s="12"/>
      <c r="BC841" s="12"/>
      <c r="BE841" s="12"/>
      <c r="BF841" s="12"/>
      <c r="BG841" s="12"/>
      <c r="BH841" s="12"/>
      <c r="BI841" s="12"/>
      <c r="BJ841" s="12"/>
      <c r="BK841" s="12"/>
    </row>
    <row r="842" spans="33:63" x14ac:dyDescent="0.15">
      <c r="AG842" s="12"/>
      <c r="AH842" s="12"/>
      <c r="AI842" s="12"/>
      <c r="AJ842" s="12"/>
      <c r="AK842" s="12"/>
      <c r="AL842" s="12"/>
      <c r="AM842" s="12"/>
      <c r="AN842" s="12"/>
      <c r="AO842" s="12"/>
      <c r="AP842" s="12"/>
      <c r="AQ842" s="12"/>
      <c r="AR842" s="12"/>
      <c r="AS842" s="12"/>
      <c r="AT842" s="12"/>
      <c r="AU842" s="12"/>
      <c r="AV842" s="12"/>
      <c r="AW842" s="12"/>
      <c r="AX842" s="12"/>
      <c r="AY842" s="12"/>
      <c r="AZ842" s="12"/>
      <c r="BA842" s="12"/>
      <c r="BB842" s="12"/>
      <c r="BC842" s="12"/>
      <c r="BE842" s="12"/>
      <c r="BF842" s="12"/>
      <c r="BG842" s="12"/>
      <c r="BH842" s="12"/>
      <c r="BI842" s="12"/>
      <c r="BJ842" s="12"/>
      <c r="BK842" s="12"/>
    </row>
    <row r="843" spans="33:63" x14ac:dyDescent="0.15">
      <c r="AG843" s="12"/>
      <c r="AH843" s="12"/>
      <c r="AI843" s="12"/>
      <c r="AJ843" s="12"/>
      <c r="AK843" s="12"/>
      <c r="AL843" s="12"/>
      <c r="AM843" s="12"/>
      <c r="AN843" s="12"/>
      <c r="AO843" s="12"/>
      <c r="AP843" s="12"/>
      <c r="AQ843" s="12"/>
      <c r="AR843" s="12"/>
      <c r="AS843" s="12"/>
      <c r="AT843" s="12"/>
      <c r="AU843" s="12"/>
      <c r="AV843" s="12"/>
      <c r="AW843" s="12"/>
      <c r="AX843" s="12"/>
      <c r="AY843" s="12"/>
      <c r="AZ843" s="12"/>
      <c r="BA843" s="12"/>
      <c r="BB843" s="12"/>
      <c r="BC843" s="12"/>
      <c r="BE843" s="12"/>
      <c r="BF843" s="12"/>
      <c r="BG843" s="12"/>
      <c r="BH843" s="12"/>
      <c r="BI843" s="12"/>
      <c r="BJ843" s="12"/>
      <c r="BK843" s="12"/>
    </row>
    <row r="844" spans="33:63" x14ac:dyDescent="0.15">
      <c r="AG844" s="12"/>
      <c r="AH844" s="12"/>
      <c r="AI844" s="12"/>
      <c r="AJ844" s="12"/>
      <c r="AK844" s="12"/>
      <c r="AL844" s="12"/>
      <c r="AM844" s="12"/>
      <c r="AN844" s="12"/>
      <c r="AO844" s="12"/>
      <c r="AP844" s="12"/>
      <c r="AQ844" s="12"/>
      <c r="AR844" s="12"/>
      <c r="AS844" s="12"/>
      <c r="AT844" s="12"/>
      <c r="AU844" s="12"/>
      <c r="AV844" s="12"/>
      <c r="AW844" s="12"/>
      <c r="AX844" s="12"/>
      <c r="AY844" s="12"/>
      <c r="AZ844" s="12"/>
      <c r="BA844" s="12"/>
      <c r="BB844" s="12"/>
      <c r="BC844" s="12"/>
      <c r="BE844" s="12"/>
      <c r="BF844" s="12"/>
      <c r="BG844" s="12"/>
      <c r="BH844" s="12"/>
      <c r="BI844" s="12"/>
      <c r="BJ844" s="12"/>
      <c r="BK844" s="12"/>
    </row>
    <row r="845" spans="33:63" x14ac:dyDescent="0.15">
      <c r="AG845" s="12"/>
      <c r="AH845" s="12"/>
      <c r="AI845" s="12"/>
      <c r="AJ845" s="12"/>
      <c r="AK845" s="12"/>
      <c r="AL845" s="12"/>
      <c r="AM845" s="12"/>
      <c r="AN845" s="12"/>
      <c r="AO845" s="12"/>
      <c r="AP845" s="12"/>
      <c r="AQ845" s="12"/>
      <c r="AR845" s="12"/>
      <c r="AS845" s="12"/>
      <c r="AT845" s="12"/>
      <c r="AU845" s="12"/>
      <c r="AV845" s="12"/>
      <c r="AW845" s="12"/>
      <c r="AX845" s="12"/>
      <c r="AY845" s="12"/>
      <c r="AZ845" s="12"/>
      <c r="BA845" s="12"/>
      <c r="BB845" s="12"/>
      <c r="BC845" s="12"/>
      <c r="BE845" s="12"/>
      <c r="BF845" s="12"/>
      <c r="BG845" s="12"/>
      <c r="BH845" s="12"/>
      <c r="BI845" s="12"/>
      <c r="BJ845" s="12"/>
      <c r="BK845" s="12"/>
    </row>
    <row r="846" spans="33:63" x14ac:dyDescent="0.15">
      <c r="AG846" s="12"/>
      <c r="AH846" s="12"/>
      <c r="AI846" s="12"/>
      <c r="AJ846" s="12"/>
      <c r="AK846" s="12"/>
      <c r="AL846" s="12"/>
      <c r="AM846" s="12"/>
      <c r="AN846" s="12"/>
      <c r="AO846" s="12"/>
      <c r="AP846" s="12"/>
      <c r="AQ846" s="12"/>
      <c r="AR846" s="12"/>
      <c r="AS846" s="12"/>
      <c r="AT846" s="12"/>
      <c r="AU846" s="12"/>
      <c r="AV846" s="12"/>
      <c r="AW846" s="12"/>
      <c r="AX846" s="12"/>
      <c r="AY846" s="12"/>
      <c r="AZ846" s="12"/>
      <c r="BA846" s="12"/>
      <c r="BB846" s="12"/>
      <c r="BC846" s="12"/>
      <c r="BE846" s="12"/>
      <c r="BF846" s="12"/>
      <c r="BG846" s="12"/>
      <c r="BH846" s="12"/>
      <c r="BI846" s="12"/>
      <c r="BJ846" s="12"/>
      <c r="BK846" s="12"/>
    </row>
    <row r="847" spans="33:63" x14ac:dyDescent="0.15">
      <c r="AG847" s="12"/>
      <c r="AH847" s="12"/>
      <c r="AI847" s="12"/>
      <c r="AJ847" s="12"/>
      <c r="AK847" s="12"/>
      <c r="AL847" s="12"/>
      <c r="AM847" s="12"/>
      <c r="AN847" s="12"/>
      <c r="AO847" s="12"/>
      <c r="AP847" s="12"/>
      <c r="AQ847" s="12"/>
      <c r="AR847" s="12"/>
      <c r="AS847" s="12"/>
      <c r="AT847" s="12"/>
      <c r="AU847" s="12"/>
      <c r="AV847" s="12"/>
      <c r="AW847" s="12"/>
      <c r="AX847" s="12"/>
      <c r="AY847" s="12"/>
      <c r="AZ847" s="12"/>
      <c r="BA847" s="12"/>
      <c r="BB847" s="12"/>
      <c r="BC847" s="12"/>
      <c r="BE847" s="12"/>
      <c r="BF847" s="12"/>
      <c r="BG847" s="12"/>
      <c r="BH847" s="12"/>
      <c r="BI847" s="12"/>
      <c r="BJ847" s="12"/>
      <c r="BK847" s="12"/>
    </row>
    <row r="848" spans="33:63" x14ac:dyDescent="0.15">
      <c r="AG848" s="12"/>
      <c r="AH848" s="12"/>
      <c r="AI848" s="12"/>
      <c r="AJ848" s="12"/>
      <c r="AK848" s="12"/>
      <c r="AL848" s="12"/>
      <c r="AM848" s="12"/>
      <c r="AN848" s="12"/>
      <c r="AO848" s="12"/>
      <c r="AP848" s="12"/>
      <c r="AQ848" s="12"/>
      <c r="AR848" s="12"/>
      <c r="AS848" s="12"/>
      <c r="AT848" s="12"/>
      <c r="AU848" s="12"/>
      <c r="AV848" s="12"/>
      <c r="AW848" s="12"/>
      <c r="AX848" s="12"/>
      <c r="AY848" s="12"/>
      <c r="AZ848" s="12"/>
      <c r="BA848" s="12"/>
      <c r="BB848" s="12"/>
      <c r="BC848" s="12"/>
      <c r="BE848" s="12"/>
      <c r="BF848" s="12"/>
      <c r="BG848" s="12"/>
      <c r="BH848" s="12"/>
      <c r="BI848" s="12"/>
      <c r="BJ848" s="12"/>
      <c r="BK848" s="12"/>
    </row>
    <row r="849" spans="33:63" x14ac:dyDescent="0.15">
      <c r="AG849" s="12"/>
      <c r="AH849" s="12"/>
      <c r="AI849" s="12"/>
      <c r="AJ849" s="12"/>
      <c r="AK849" s="12"/>
      <c r="AL849" s="12"/>
      <c r="AM849" s="12"/>
      <c r="AN849" s="12"/>
      <c r="AO849" s="12"/>
      <c r="AP849" s="12"/>
      <c r="AQ849" s="12"/>
      <c r="AR849" s="12"/>
      <c r="AS849" s="12"/>
      <c r="AT849" s="12"/>
      <c r="AU849" s="12"/>
      <c r="AV849" s="12"/>
      <c r="AW849" s="12"/>
      <c r="AX849" s="12"/>
      <c r="AY849" s="12"/>
      <c r="AZ849" s="12"/>
      <c r="BA849" s="12"/>
      <c r="BB849" s="12"/>
      <c r="BC849" s="12"/>
      <c r="BE849" s="12"/>
      <c r="BF849" s="12"/>
      <c r="BG849" s="12"/>
      <c r="BH849" s="12"/>
      <c r="BI849" s="12"/>
      <c r="BJ849" s="12"/>
      <c r="BK849" s="12"/>
    </row>
    <row r="850" spans="33:63" x14ac:dyDescent="0.15">
      <c r="AG850" s="12"/>
      <c r="AH850" s="12"/>
      <c r="AI850" s="12"/>
      <c r="AJ850" s="12"/>
      <c r="AK850" s="12"/>
      <c r="AL850" s="12"/>
      <c r="AM850" s="12"/>
      <c r="AN850" s="12"/>
      <c r="AO850" s="12"/>
      <c r="AP850" s="12"/>
      <c r="AQ850" s="12"/>
      <c r="AR850" s="12"/>
      <c r="AS850" s="12"/>
      <c r="AT850" s="12"/>
      <c r="AU850" s="12"/>
      <c r="AV850" s="12"/>
      <c r="AW850" s="12"/>
      <c r="AX850" s="12"/>
      <c r="AY850" s="12"/>
      <c r="AZ850" s="12"/>
      <c r="BA850" s="12"/>
      <c r="BB850" s="12"/>
      <c r="BC850" s="12"/>
      <c r="BE850" s="12"/>
      <c r="BF850" s="12"/>
      <c r="BG850" s="12"/>
      <c r="BH850" s="12"/>
      <c r="BI850" s="12"/>
      <c r="BJ850" s="12"/>
      <c r="BK850" s="12"/>
    </row>
    <row r="851" spans="33:63" x14ac:dyDescent="0.15">
      <c r="AG851" s="12"/>
      <c r="AH851" s="12"/>
      <c r="AI851" s="12"/>
      <c r="AJ851" s="12"/>
      <c r="AK851" s="12"/>
      <c r="AL851" s="12"/>
      <c r="AM851" s="12"/>
      <c r="AN851" s="12"/>
      <c r="AO851" s="12"/>
      <c r="AP851" s="12"/>
      <c r="AQ851" s="12"/>
      <c r="AR851" s="12"/>
      <c r="AS851" s="12"/>
      <c r="AT851" s="12"/>
      <c r="AU851" s="12"/>
      <c r="AV851" s="12"/>
      <c r="AW851" s="12"/>
      <c r="AX851" s="12"/>
      <c r="AY851" s="12"/>
      <c r="AZ851" s="12"/>
      <c r="BA851" s="12"/>
      <c r="BB851" s="12"/>
      <c r="BC851" s="12"/>
      <c r="BE851" s="12"/>
      <c r="BF851" s="12"/>
      <c r="BG851" s="12"/>
      <c r="BH851" s="12"/>
      <c r="BI851" s="12"/>
      <c r="BJ851" s="12"/>
      <c r="BK851" s="12"/>
    </row>
    <row r="852" spans="33:63" x14ac:dyDescent="0.15">
      <c r="AG852" s="12"/>
      <c r="AH852" s="12"/>
      <c r="AI852" s="12"/>
      <c r="AJ852" s="12"/>
      <c r="AK852" s="12"/>
      <c r="AL852" s="12"/>
      <c r="AM852" s="12"/>
      <c r="AN852" s="12"/>
      <c r="AO852" s="12"/>
      <c r="AP852" s="12"/>
      <c r="AQ852" s="12"/>
      <c r="AR852" s="12"/>
      <c r="AS852" s="12"/>
      <c r="AT852" s="12"/>
      <c r="AU852" s="12"/>
      <c r="AV852" s="12"/>
      <c r="AW852" s="12"/>
      <c r="AX852" s="12"/>
      <c r="AY852" s="12"/>
      <c r="AZ852" s="12"/>
      <c r="BA852" s="12"/>
      <c r="BB852" s="12"/>
      <c r="BC852" s="12"/>
      <c r="BE852" s="12"/>
      <c r="BF852" s="12"/>
      <c r="BG852" s="12"/>
      <c r="BH852" s="12"/>
      <c r="BI852" s="12"/>
      <c r="BJ852" s="12"/>
      <c r="BK852" s="12"/>
    </row>
    <row r="853" spans="33:63" x14ac:dyDescent="0.15">
      <c r="AG853" s="12"/>
      <c r="AH853" s="12"/>
      <c r="AI853" s="12"/>
      <c r="AJ853" s="12"/>
      <c r="AK853" s="12"/>
      <c r="AL853" s="12"/>
      <c r="AM853" s="12"/>
      <c r="AN853" s="12"/>
      <c r="AO853" s="12"/>
      <c r="AP853" s="12"/>
      <c r="AQ853" s="12"/>
      <c r="AR853" s="12"/>
      <c r="AS853" s="12"/>
      <c r="AT853" s="12"/>
      <c r="AU853" s="12"/>
      <c r="AV853" s="12"/>
      <c r="AW853" s="12"/>
      <c r="AX853" s="12"/>
      <c r="AY853" s="12"/>
      <c r="AZ853" s="12"/>
      <c r="BA853" s="12"/>
      <c r="BB853" s="12"/>
      <c r="BC853" s="12"/>
      <c r="BE853" s="12"/>
      <c r="BF853" s="12"/>
      <c r="BG853" s="12"/>
      <c r="BH853" s="12"/>
      <c r="BI853" s="12"/>
      <c r="BJ853" s="12"/>
      <c r="BK853" s="12"/>
    </row>
    <row r="854" spans="33:63" x14ac:dyDescent="0.15">
      <c r="AG854" s="12"/>
      <c r="AH854" s="12"/>
      <c r="AI854" s="12"/>
      <c r="AJ854" s="12"/>
      <c r="AK854" s="12"/>
      <c r="AL854" s="12"/>
      <c r="AM854" s="12"/>
      <c r="AN854" s="12"/>
      <c r="AO854" s="12"/>
      <c r="AP854" s="12"/>
      <c r="AQ854" s="12"/>
      <c r="AR854" s="12"/>
      <c r="AS854" s="12"/>
      <c r="AT854" s="12"/>
      <c r="AU854" s="12"/>
      <c r="AV854" s="12"/>
      <c r="AW854" s="12"/>
      <c r="AX854" s="12"/>
      <c r="AY854" s="12"/>
      <c r="AZ854" s="12"/>
      <c r="BA854" s="12"/>
      <c r="BB854" s="12"/>
      <c r="BC854" s="12"/>
      <c r="BE854" s="12"/>
      <c r="BF854" s="12"/>
      <c r="BG854" s="12"/>
      <c r="BH854" s="12"/>
      <c r="BI854" s="12"/>
      <c r="BJ854" s="12"/>
      <c r="BK854" s="12"/>
    </row>
    <row r="855" spans="33:63" x14ac:dyDescent="0.15">
      <c r="AG855" s="12"/>
      <c r="AH855" s="12"/>
      <c r="AI855" s="12"/>
      <c r="AJ855" s="12"/>
      <c r="AK855" s="12"/>
      <c r="AL855" s="12"/>
      <c r="AM855" s="12"/>
      <c r="AN855" s="12"/>
      <c r="AO855" s="12"/>
      <c r="AP855" s="12"/>
      <c r="AQ855" s="12"/>
      <c r="AR855" s="12"/>
      <c r="AS855" s="12"/>
      <c r="AT855" s="12"/>
      <c r="AU855" s="12"/>
      <c r="AV855" s="12"/>
      <c r="AW855" s="12"/>
      <c r="AX855" s="12"/>
      <c r="AY855" s="12"/>
      <c r="AZ855" s="12"/>
      <c r="BA855" s="12"/>
      <c r="BB855" s="12"/>
      <c r="BC855" s="12"/>
      <c r="BE855" s="12"/>
      <c r="BF855" s="12"/>
      <c r="BG855" s="12"/>
      <c r="BH855" s="12"/>
      <c r="BI855" s="12"/>
      <c r="BJ855" s="12"/>
      <c r="BK855" s="12"/>
    </row>
    <row r="856" spans="33:63" x14ac:dyDescent="0.15">
      <c r="AG856" s="12"/>
      <c r="AH856" s="12"/>
      <c r="AI856" s="12"/>
      <c r="AJ856" s="12"/>
      <c r="AK856" s="12"/>
      <c r="AL856" s="12"/>
      <c r="AM856" s="12"/>
      <c r="AN856" s="12"/>
      <c r="AO856" s="12"/>
      <c r="AP856" s="12"/>
      <c r="AQ856" s="12"/>
      <c r="AR856" s="12"/>
      <c r="AS856" s="12"/>
      <c r="AT856" s="12"/>
      <c r="AU856" s="12"/>
      <c r="AV856" s="12"/>
      <c r="AW856" s="12"/>
      <c r="AX856" s="12"/>
      <c r="AY856" s="12"/>
      <c r="AZ856" s="12"/>
      <c r="BA856" s="12"/>
      <c r="BB856" s="12"/>
      <c r="BC856" s="12"/>
      <c r="BE856" s="12"/>
      <c r="BF856" s="12"/>
      <c r="BG856" s="12"/>
      <c r="BH856" s="12"/>
      <c r="BI856" s="12"/>
      <c r="BJ856" s="12"/>
      <c r="BK856" s="12"/>
    </row>
    <row r="857" spans="33:63" x14ac:dyDescent="0.15">
      <c r="AG857" s="12"/>
      <c r="AH857" s="12"/>
      <c r="AI857" s="12"/>
      <c r="AJ857" s="12"/>
      <c r="AK857" s="12"/>
      <c r="AL857" s="12"/>
      <c r="AM857" s="12"/>
      <c r="AN857" s="12"/>
      <c r="AO857" s="12"/>
      <c r="AP857" s="12"/>
      <c r="AQ857" s="12"/>
      <c r="AR857" s="12"/>
      <c r="AS857" s="12"/>
      <c r="AT857" s="12"/>
      <c r="AU857" s="12"/>
      <c r="AV857" s="12"/>
      <c r="AW857" s="12"/>
      <c r="AX857" s="12"/>
      <c r="AY857" s="12"/>
      <c r="AZ857" s="12"/>
      <c r="BA857" s="12"/>
      <c r="BB857" s="12"/>
      <c r="BC857" s="12"/>
      <c r="BE857" s="12"/>
      <c r="BF857" s="12"/>
      <c r="BG857" s="12"/>
      <c r="BH857" s="12"/>
      <c r="BI857" s="12"/>
      <c r="BJ857" s="12"/>
      <c r="BK857" s="12"/>
    </row>
    <row r="858" spans="33:63" x14ac:dyDescent="0.15">
      <c r="AG858" s="12"/>
      <c r="AH858" s="12"/>
      <c r="AI858" s="12"/>
      <c r="AJ858" s="12"/>
      <c r="AK858" s="12"/>
      <c r="AL858" s="12"/>
      <c r="AM858" s="12"/>
      <c r="AN858" s="12"/>
      <c r="AO858" s="12"/>
      <c r="AP858" s="12"/>
      <c r="AQ858" s="12"/>
      <c r="AR858" s="12"/>
      <c r="AS858" s="12"/>
      <c r="AT858" s="12"/>
      <c r="AU858" s="12"/>
      <c r="AV858" s="12"/>
      <c r="AW858" s="12"/>
      <c r="AX858" s="12"/>
      <c r="AY858" s="12"/>
      <c r="AZ858" s="12"/>
      <c r="BA858" s="12"/>
      <c r="BB858" s="12"/>
      <c r="BC858" s="12"/>
      <c r="BE858" s="12"/>
      <c r="BF858" s="12"/>
      <c r="BG858" s="12"/>
      <c r="BH858" s="12"/>
      <c r="BI858" s="12"/>
      <c r="BJ858" s="12"/>
      <c r="BK858" s="12"/>
    </row>
    <row r="859" spans="33:63" x14ac:dyDescent="0.15">
      <c r="AG859" s="12"/>
      <c r="AH859" s="12"/>
      <c r="AI859" s="12"/>
      <c r="AJ859" s="12"/>
      <c r="AK859" s="12"/>
      <c r="AL859" s="12"/>
      <c r="AM859" s="12"/>
      <c r="AN859" s="12"/>
      <c r="AO859" s="12"/>
      <c r="AP859" s="12"/>
      <c r="AQ859" s="12"/>
      <c r="AR859" s="12"/>
      <c r="AS859" s="12"/>
      <c r="AT859" s="12"/>
      <c r="AU859" s="12"/>
      <c r="AV859" s="12"/>
      <c r="AW859" s="12"/>
      <c r="AX859" s="12"/>
      <c r="AY859" s="12"/>
      <c r="AZ859" s="12"/>
      <c r="BA859" s="12"/>
      <c r="BB859" s="12"/>
      <c r="BC859" s="12"/>
      <c r="BE859" s="12"/>
      <c r="BF859" s="12"/>
      <c r="BG859" s="12"/>
      <c r="BH859" s="12"/>
      <c r="BI859" s="12"/>
      <c r="BJ859" s="12"/>
      <c r="BK859" s="12"/>
    </row>
    <row r="860" spans="33:63" x14ac:dyDescent="0.15">
      <c r="AG860" s="12"/>
      <c r="AH860" s="12"/>
      <c r="AI860" s="12"/>
      <c r="AJ860" s="12"/>
      <c r="AK860" s="12"/>
      <c r="AL860" s="12"/>
      <c r="AM860" s="12"/>
      <c r="AN860" s="12"/>
      <c r="AO860" s="12"/>
      <c r="AP860" s="12"/>
      <c r="AQ860" s="12"/>
      <c r="AR860" s="12"/>
      <c r="AS860" s="12"/>
      <c r="AT860" s="12"/>
      <c r="AU860" s="12"/>
      <c r="AV860" s="12"/>
      <c r="AW860" s="12"/>
      <c r="AX860" s="12"/>
      <c r="AY860" s="12"/>
      <c r="AZ860" s="12"/>
      <c r="BA860" s="12"/>
      <c r="BB860" s="12"/>
      <c r="BC860" s="12"/>
      <c r="BE860" s="12"/>
      <c r="BF860" s="12"/>
      <c r="BG860" s="12"/>
      <c r="BH860" s="12"/>
      <c r="BI860" s="12"/>
      <c r="BJ860" s="12"/>
      <c r="BK860" s="12"/>
    </row>
    <row r="861" spans="33:63" x14ac:dyDescent="0.15">
      <c r="AG861" s="12"/>
      <c r="AH861" s="12"/>
      <c r="AI861" s="12"/>
      <c r="AJ861" s="12"/>
      <c r="AK861" s="12"/>
      <c r="AL861" s="12"/>
      <c r="AM861" s="12"/>
      <c r="AN861" s="12"/>
      <c r="AO861" s="12"/>
      <c r="AP861" s="12"/>
      <c r="AQ861" s="12"/>
      <c r="AR861" s="12"/>
      <c r="AS861" s="12"/>
      <c r="AT861" s="12"/>
      <c r="AU861" s="12"/>
      <c r="AV861" s="12"/>
      <c r="AW861" s="12"/>
      <c r="AX861" s="12"/>
      <c r="AY861" s="12"/>
      <c r="AZ861" s="12"/>
      <c r="BA861" s="12"/>
      <c r="BB861" s="12"/>
      <c r="BC861" s="12"/>
      <c r="BE861" s="12"/>
      <c r="BF861" s="12"/>
      <c r="BG861" s="12"/>
      <c r="BH861" s="12"/>
      <c r="BI861" s="12"/>
      <c r="BJ861" s="12"/>
      <c r="BK861" s="12"/>
    </row>
    <row r="862" spans="33:63" x14ac:dyDescent="0.15">
      <c r="AG862" s="12"/>
      <c r="AH862" s="12"/>
      <c r="AI862" s="12"/>
      <c r="AJ862" s="12"/>
      <c r="AK862" s="12"/>
      <c r="AL862" s="12"/>
      <c r="AM862" s="12"/>
      <c r="AN862" s="12"/>
      <c r="AO862" s="12"/>
      <c r="AP862" s="12"/>
      <c r="AQ862" s="12"/>
      <c r="AR862" s="12"/>
      <c r="AS862" s="12"/>
      <c r="AT862" s="12"/>
      <c r="AU862" s="12"/>
      <c r="AV862" s="12"/>
      <c r="AW862" s="12"/>
      <c r="AX862" s="12"/>
      <c r="AY862" s="12"/>
      <c r="AZ862" s="12"/>
      <c r="BA862" s="12"/>
      <c r="BB862" s="12"/>
      <c r="BC862" s="12"/>
      <c r="BE862" s="12"/>
      <c r="BF862" s="12"/>
      <c r="BG862" s="12"/>
      <c r="BH862" s="12"/>
      <c r="BI862" s="12"/>
      <c r="BJ862" s="12"/>
      <c r="BK862" s="12"/>
    </row>
    <row r="863" spans="33:63" x14ac:dyDescent="0.15">
      <c r="AG863" s="12"/>
      <c r="AH863" s="12"/>
      <c r="AI863" s="12"/>
      <c r="AJ863" s="12"/>
      <c r="AK863" s="12"/>
      <c r="AL863" s="12"/>
      <c r="AM863" s="12"/>
      <c r="AN863" s="12"/>
      <c r="AO863" s="12"/>
      <c r="AP863" s="12"/>
      <c r="AQ863" s="12"/>
      <c r="AR863" s="12"/>
      <c r="AS863" s="12"/>
      <c r="AT863" s="12"/>
      <c r="AU863" s="12"/>
      <c r="AV863" s="12"/>
      <c r="AW863" s="12"/>
      <c r="AX863" s="12"/>
      <c r="AY863" s="12"/>
      <c r="AZ863" s="12"/>
      <c r="BA863" s="12"/>
      <c r="BB863" s="12"/>
      <c r="BC863" s="12"/>
      <c r="BE863" s="12"/>
      <c r="BF863" s="12"/>
      <c r="BG863" s="12"/>
      <c r="BH863" s="12"/>
      <c r="BI863" s="12"/>
      <c r="BJ863" s="12"/>
      <c r="BK863" s="12"/>
    </row>
    <row r="864" spans="33:63" x14ac:dyDescent="0.15">
      <c r="AG864" s="12"/>
      <c r="AH864" s="12"/>
      <c r="AI864" s="12"/>
      <c r="AJ864" s="12"/>
      <c r="AK864" s="12"/>
      <c r="AL864" s="12"/>
      <c r="AM864" s="12"/>
      <c r="AN864" s="12"/>
      <c r="AO864" s="12"/>
      <c r="AP864" s="12"/>
      <c r="AQ864" s="12"/>
      <c r="AR864" s="12"/>
      <c r="AS864" s="12"/>
      <c r="AT864" s="12"/>
      <c r="AU864" s="12"/>
      <c r="AV864" s="12"/>
      <c r="AW864" s="12"/>
      <c r="AX864" s="12"/>
      <c r="AY864" s="12"/>
      <c r="AZ864" s="12"/>
      <c r="BA864" s="12"/>
      <c r="BB864" s="12"/>
      <c r="BC864" s="12"/>
      <c r="BE864" s="12"/>
      <c r="BF864" s="12"/>
      <c r="BG864" s="12"/>
      <c r="BH864" s="12"/>
      <c r="BI864" s="12"/>
      <c r="BJ864" s="12"/>
      <c r="BK864" s="12"/>
    </row>
    <row r="865" spans="33:63" x14ac:dyDescent="0.15">
      <c r="AG865" s="12"/>
      <c r="AH865" s="12"/>
      <c r="AI865" s="12"/>
      <c r="AJ865" s="12"/>
      <c r="AK865" s="12"/>
      <c r="AL865" s="12"/>
      <c r="AM865" s="12"/>
      <c r="AN865" s="12"/>
      <c r="AO865" s="12"/>
      <c r="AP865" s="12"/>
      <c r="AQ865" s="12"/>
      <c r="AR865" s="12"/>
      <c r="AS865" s="12"/>
      <c r="AT865" s="12"/>
      <c r="AU865" s="12"/>
      <c r="AV865" s="12"/>
      <c r="AW865" s="12"/>
      <c r="AX865" s="12"/>
      <c r="AY865" s="12"/>
      <c r="AZ865" s="12"/>
      <c r="BA865" s="12"/>
      <c r="BB865" s="12"/>
      <c r="BC865" s="12"/>
      <c r="BE865" s="12"/>
      <c r="BF865" s="12"/>
      <c r="BG865" s="12"/>
      <c r="BH865" s="12"/>
      <c r="BI865" s="12"/>
      <c r="BJ865" s="12"/>
      <c r="BK865" s="12"/>
    </row>
    <row r="866" spans="33:63" x14ac:dyDescent="0.15">
      <c r="AG866" s="12"/>
      <c r="AH866" s="12"/>
      <c r="AI866" s="12"/>
      <c r="AJ866" s="12"/>
      <c r="AK866" s="12"/>
      <c r="AL866" s="12"/>
      <c r="AM866" s="12"/>
      <c r="AN866" s="12"/>
      <c r="AO866" s="12"/>
      <c r="AP866" s="12"/>
      <c r="AQ866" s="12"/>
      <c r="AR866" s="12"/>
      <c r="AS866" s="12"/>
      <c r="AT866" s="12"/>
      <c r="AU866" s="12"/>
      <c r="AV866" s="12"/>
      <c r="AW866" s="12"/>
      <c r="AX866" s="12"/>
      <c r="AY866" s="12"/>
      <c r="AZ866" s="12"/>
      <c r="BA866" s="12"/>
      <c r="BB866" s="12"/>
      <c r="BC866" s="12"/>
      <c r="BE866" s="12"/>
      <c r="BF866" s="12"/>
      <c r="BG866" s="12"/>
      <c r="BH866" s="12"/>
      <c r="BI866" s="12"/>
      <c r="BJ866" s="12"/>
      <c r="BK866" s="12"/>
    </row>
    <row r="867" spans="33:63" x14ac:dyDescent="0.15">
      <c r="AG867" s="12"/>
      <c r="AH867" s="12"/>
      <c r="AI867" s="12"/>
      <c r="AJ867" s="12"/>
      <c r="AK867" s="12"/>
      <c r="AL867" s="12"/>
      <c r="AM867" s="12"/>
      <c r="AN867" s="12"/>
      <c r="AO867" s="12"/>
      <c r="AP867" s="12"/>
      <c r="AQ867" s="12"/>
      <c r="AR867" s="12"/>
      <c r="AS867" s="12"/>
      <c r="AT867" s="12"/>
      <c r="AU867" s="12"/>
      <c r="AV867" s="12"/>
      <c r="AW867" s="12"/>
      <c r="AX867" s="12"/>
      <c r="AY867" s="12"/>
      <c r="AZ867" s="12"/>
      <c r="BA867" s="12"/>
      <c r="BB867" s="12"/>
      <c r="BC867" s="12"/>
      <c r="BE867" s="12"/>
      <c r="BF867" s="12"/>
      <c r="BG867" s="12"/>
      <c r="BH867" s="12"/>
      <c r="BI867" s="12"/>
      <c r="BJ867" s="12"/>
      <c r="BK867" s="12"/>
    </row>
    <row r="868" spans="33:63" x14ac:dyDescent="0.15">
      <c r="AG868" s="12"/>
      <c r="AH868" s="12"/>
      <c r="AI868" s="12"/>
      <c r="AJ868" s="12"/>
      <c r="AK868" s="12"/>
      <c r="AL868" s="12"/>
      <c r="AM868" s="12"/>
      <c r="AN868" s="12"/>
      <c r="AO868" s="12"/>
      <c r="AP868" s="12"/>
      <c r="AQ868" s="12"/>
      <c r="AR868" s="12"/>
      <c r="AS868" s="12"/>
      <c r="AT868" s="12"/>
      <c r="AU868" s="12"/>
      <c r="AV868" s="12"/>
      <c r="AW868" s="12"/>
      <c r="AX868" s="12"/>
      <c r="AY868" s="12"/>
      <c r="AZ868" s="12"/>
      <c r="BA868" s="12"/>
      <c r="BB868" s="12"/>
      <c r="BC868" s="12"/>
      <c r="BE868" s="12"/>
      <c r="BF868" s="12"/>
      <c r="BG868" s="12"/>
      <c r="BH868" s="12"/>
      <c r="BI868" s="12"/>
      <c r="BJ868" s="12"/>
      <c r="BK868" s="12"/>
    </row>
    <row r="869" spans="33:63" x14ac:dyDescent="0.15">
      <c r="AG869" s="12"/>
      <c r="AH869" s="12"/>
      <c r="AI869" s="12"/>
      <c r="AJ869" s="12"/>
      <c r="AK869" s="12"/>
      <c r="AL869" s="12"/>
      <c r="AM869" s="12"/>
      <c r="AN869" s="12"/>
      <c r="AO869" s="12"/>
      <c r="AP869" s="12"/>
      <c r="AQ869" s="12"/>
      <c r="AR869" s="12"/>
      <c r="AS869" s="12"/>
      <c r="AT869" s="12"/>
      <c r="AU869" s="12"/>
      <c r="AV869" s="12"/>
      <c r="AW869" s="12"/>
      <c r="AX869" s="12"/>
      <c r="AY869" s="12"/>
      <c r="AZ869" s="12"/>
      <c r="BA869" s="12"/>
      <c r="BB869" s="12"/>
      <c r="BC869" s="12"/>
      <c r="BE869" s="12"/>
      <c r="BF869" s="12"/>
      <c r="BG869" s="12"/>
      <c r="BH869" s="12"/>
      <c r="BI869" s="12"/>
      <c r="BJ869" s="12"/>
      <c r="BK869" s="12"/>
    </row>
    <row r="870" spans="33:63" x14ac:dyDescent="0.15">
      <c r="AG870" s="12"/>
      <c r="AH870" s="12"/>
      <c r="AI870" s="12"/>
      <c r="AJ870" s="12"/>
      <c r="AK870" s="12"/>
      <c r="AL870" s="12"/>
      <c r="AM870" s="12"/>
      <c r="AN870" s="12"/>
      <c r="AO870" s="12"/>
      <c r="AP870" s="12"/>
      <c r="AQ870" s="12"/>
      <c r="AR870" s="12"/>
      <c r="AS870" s="12"/>
      <c r="AT870" s="12"/>
      <c r="AU870" s="12"/>
      <c r="AV870" s="12"/>
      <c r="AW870" s="12"/>
      <c r="AX870" s="12"/>
      <c r="AY870" s="12"/>
      <c r="AZ870" s="12"/>
      <c r="BA870" s="12"/>
      <c r="BB870" s="12"/>
      <c r="BC870" s="12"/>
      <c r="BE870" s="12"/>
      <c r="BF870" s="12"/>
      <c r="BG870" s="12"/>
      <c r="BH870" s="12"/>
      <c r="BI870" s="12"/>
      <c r="BJ870" s="12"/>
      <c r="BK870" s="12"/>
    </row>
    <row r="871" spans="33:63" x14ac:dyDescent="0.15">
      <c r="AG871" s="12"/>
      <c r="AH871" s="12"/>
      <c r="AI871" s="12"/>
      <c r="AJ871" s="12"/>
      <c r="AK871" s="12"/>
      <c r="AL871" s="12"/>
      <c r="AM871" s="12"/>
      <c r="AN871" s="12"/>
      <c r="AO871" s="12"/>
      <c r="AP871" s="12"/>
      <c r="AQ871" s="12"/>
      <c r="AR871" s="12"/>
      <c r="AS871" s="12"/>
      <c r="AT871" s="12"/>
      <c r="AU871" s="12"/>
      <c r="AV871" s="12"/>
      <c r="AW871" s="12"/>
      <c r="AX871" s="12"/>
      <c r="AY871" s="12"/>
      <c r="AZ871" s="12"/>
      <c r="BA871" s="12"/>
      <c r="BB871" s="12"/>
      <c r="BC871" s="12"/>
      <c r="BE871" s="12"/>
      <c r="BF871" s="12"/>
      <c r="BG871" s="12"/>
      <c r="BH871" s="12"/>
      <c r="BI871" s="12"/>
      <c r="BJ871" s="12"/>
      <c r="BK871" s="12"/>
    </row>
    <row r="872" spans="33:63" x14ac:dyDescent="0.15">
      <c r="AG872" s="12"/>
      <c r="AH872" s="12"/>
      <c r="AI872" s="12"/>
      <c r="AJ872" s="12"/>
      <c r="AK872" s="12"/>
      <c r="AL872" s="12"/>
      <c r="AM872" s="12"/>
      <c r="AN872" s="12"/>
      <c r="AO872" s="12"/>
      <c r="AP872" s="12"/>
      <c r="AQ872" s="12"/>
      <c r="AR872" s="12"/>
      <c r="AS872" s="12"/>
      <c r="AT872" s="12"/>
      <c r="AU872" s="12"/>
      <c r="AV872" s="12"/>
      <c r="AW872" s="12"/>
      <c r="AX872" s="12"/>
      <c r="AY872" s="12"/>
      <c r="AZ872" s="12"/>
      <c r="BA872" s="12"/>
      <c r="BB872" s="12"/>
      <c r="BC872" s="12"/>
      <c r="BE872" s="12"/>
      <c r="BF872" s="12"/>
      <c r="BG872" s="12"/>
      <c r="BH872" s="12"/>
      <c r="BI872" s="12"/>
      <c r="BJ872" s="12"/>
      <c r="BK872" s="12"/>
    </row>
    <row r="873" spans="33:63" x14ac:dyDescent="0.15">
      <c r="AG873" s="12"/>
      <c r="AH873" s="12"/>
      <c r="AI873" s="12"/>
      <c r="AJ873" s="12"/>
      <c r="AK873" s="12"/>
      <c r="AL873" s="12"/>
      <c r="AM873" s="12"/>
      <c r="AN873" s="12"/>
      <c r="AO873" s="12"/>
      <c r="AP873" s="12"/>
      <c r="AQ873" s="12"/>
      <c r="AR873" s="12"/>
      <c r="AS873" s="12"/>
      <c r="AT873" s="12"/>
      <c r="AU873" s="12"/>
      <c r="AV873" s="12"/>
      <c r="AW873" s="12"/>
      <c r="AX873" s="12"/>
      <c r="AY873" s="12"/>
      <c r="AZ873" s="12"/>
      <c r="BA873" s="12"/>
      <c r="BB873" s="12"/>
      <c r="BC873" s="12"/>
      <c r="BE873" s="12"/>
      <c r="BF873" s="12"/>
      <c r="BG873" s="12"/>
      <c r="BH873" s="12"/>
      <c r="BI873" s="12"/>
      <c r="BJ873" s="12"/>
      <c r="BK873" s="12"/>
    </row>
    <row r="874" spans="33:63" x14ac:dyDescent="0.15">
      <c r="AG874" s="12"/>
      <c r="AH874" s="12"/>
      <c r="AI874" s="12"/>
      <c r="AJ874" s="12"/>
      <c r="AK874" s="12"/>
      <c r="AL874" s="12"/>
      <c r="AM874" s="12"/>
      <c r="AN874" s="12"/>
      <c r="AO874" s="12"/>
      <c r="AP874" s="12"/>
      <c r="AQ874" s="12"/>
      <c r="AR874" s="12"/>
      <c r="AS874" s="12"/>
      <c r="AT874" s="12"/>
      <c r="AU874" s="12"/>
      <c r="AV874" s="12"/>
      <c r="AW874" s="12"/>
      <c r="AX874" s="12"/>
      <c r="AY874" s="12"/>
      <c r="AZ874" s="12"/>
      <c r="BA874" s="12"/>
      <c r="BB874" s="12"/>
      <c r="BC874" s="12"/>
      <c r="BE874" s="12"/>
      <c r="BF874" s="12"/>
      <c r="BG874" s="12"/>
      <c r="BH874" s="12"/>
      <c r="BI874" s="12"/>
      <c r="BJ874" s="12"/>
      <c r="BK874" s="12"/>
    </row>
    <row r="875" spans="33:63" x14ac:dyDescent="0.15">
      <c r="AG875" s="12"/>
      <c r="AH875" s="12"/>
      <c r="AI875" s="12"/>
      <c r="AJ875" s="12"/>
      <c r="AK875" s="12"/>
      <c r="AL875" s="12"/>
      <c r="AM875" s="12"/>
      <c r="AN875" s="12"/>
      <c r="AO875" s="12"/>
      <c r="AP875" s="12"/>
      <c r="AQ875" s="12"/>
      <c r="AR875" s="12"/>
      <c r="AS875" s="12"/>
      <c r="AT875" s="12"/>
      <c r="AU875" s="12"/>
      <c r="AV875" s="12"/>
      <c r="AW875" s="12"/>
      <c r="AX875" s="12"/>
      <c r="AY875" s="12"/>
      <c r="AZ875" s="12"/>
      <c r="BA875" s="12"/>
      <c r="BB875" s="12"/>
      <c r="BC875" s="12"/>
      <c r="BE875" s="12"/>
      <c r="BF875" s="12"/>
      <c r="BG875" s="12"/>
      <c r="BH875" s="12"/>
      <c r="BI875" s="12"/>
      <c r="BJ875" s="12"/>
      <c r="BK875" s="12"/>
    </row>
    <row r="876" spans="33:63" x14ac:dyDescent="0.15">
      <c r="AG876" s="12"/>
      <c r="AH876" s="12"/>
      <c r="AI876" s="12"/>
      <c r="AJ876" s="12"/>
      <c r="AK876" s="12"/>
      <c r="AL876" s="12"/>
      <c r="AM876" s="12"/>
      <c r="AN876" s="12"/>
      <c r="AO876" s="12"/>
      <c r="AP876" s="12"/>
      <c r="AQ876" s="12"/>
      <c r="AR876" s="12"/>
      <c r="AS876" s="12"/>
      <c r="AT876" s="12"/>
      <c r="AU876" s="12"/>
      <c r="AV876" s="12"/>
      <c r="AW876" s="12"/>
      <c r="AX876" s="12"/>
      <c r="AY876" s="12"/>
      <c r="AZ876" s="12"/>
      <c r="BA876" s="12"/>
      <c r="BB876" s="12"/>
      <c r="BC876" s="12"/>
      <c r="BE876" s="12"/>
      <c r="BF876" s="12"/>
      <c r="BG876" s="12"/>
      <c r="BH876" s="12"/>
      <c r="BI876" s="12"/>
      <c r="BJ876" s="12"/>
      <c r="BK876" s="12"/>
    </row>
    <row r="877" spans="33:63" x14ac:dyDescent="0.15">
      <c r="AG877" s="12"/>
      <c r="AH877" s="12"/>
      <c r="AI877" s="12"/>
      <c r="AJ877" s="12"/>
      <c r="AK877" s="12"/>
      <c r="AL877" s="12"/>
      <c r="AM877" s="12"/>
      <c r="AN877" s="12"/>
      <c r="AO877" s="12"/>
      <c r="AP877" s="12"/>
      <c r="AQ877" s="12"/>
      <c r="AR877" s="12"/>
      <c r="AS877" s="12"/>
      <c r="AT877" s="12"/>
      <c r="AU877" s="12"/>
      <c r="AV877" s="12"/>
      <c r="AW877" s="12"/>
      <c r="AX877" s="12"/>
      <c r="AY877" s="12"/>
      <c r="AZ877" s="12"/>
      <c r="BA877" s="12"/>
      <c r="BB877" s="12"/>
      <c r="BC877" s="12"/>
      <c r="BE877" s="12"/>
      <c r="BF877" s="12"/>
      <c r="BG877" s="12"/>
      <c r="BH877" s="12"/>
      <c r="BI877" s="12"/>
      <c r="BJ877" s="12"/>
      <c r="BK877" s="12"/>
    </row>
    <row r="878" spans="33:63" x14ac:dyDescent="0.15">
      <c r="AG878" s="12"/>
      <c r="AH878" s="12"/>
      <c r="AI878" s="12"/>
      <c r="AJ878" s="12"/>
      <c r="AK878" s="12"/>
      <c r="AL878" s="12"/>
      <c r="AM878" s="12"/>
      <c r="AN878" s="12"/>
      <c r="AO878" s="12"/>
      <c r="AP878" s="12"/>
      <c r="AQ878" s="12"/>
      <c r="AR878" s="12"/>
      <c r="AS878" s="12"/>
      <c r="AT878" s="12"/>
      <c r="AU878" s="12"/>
      <c r="AV878" s="12"/>
      <c r="AW878" s="12"/>
      <c r="AX878" s="12"/>
      <c r="AY878" s="12"/>
      <c r="AZ878" s="12"/>
      <c r="BA878" s="12"/>
      <c r="BB878" s="12"/>
      <c r="BC878" s="12"/>
      <c r="BE878" s="12"/>
      <c r="BF878" s="12"/>
      <c r="BG878" s="12"/>
      <c r="BH878" s="12"/>
      <c r="BI878" s="12"/>
      <c r="BJ878" s="12"/>
      <c r="BK878" s="12"/>
    </row>
    <row r="879" spans="33:63" x14ac:dyDescent="0.15">
      <c r="AG879" s="12"/>
      <c r="AH879" s="12"/>
      <c r="AI879" s="12"/>
      <c r="AJ879" s="12"/>
      <c r="AK879" s="12"/>
      <c r="AL879" s="12"/>
      <c r="AM879" s="12"/>
      <c r="AN879" s="12"/>
      <c r="AO879" s="12"/>
      <c r="AP879" s="12"/>
      <c r="AQ879" s="12"/>
      <c r="AR879" s="12"/>
      <c r="AS879" s="12"/>
      <c r="AT879" s="12"/>
      <c r="AU879" s="12"/>
      <c r="AV879" s="12"/>
      <c r="AW879" s="12"/>
      <c r="AX879" s="12"/>
      <c r="AY879" s="12"/>
      <c r="AZ879" s="12"/>
      <c r="BA879" s="12"/>
      <c r="BB879" s="12"/>
      <c r="BC879" s="12"/>
      <c r="BE879" s="12"/>
      <c r="BF879" s="12"/>
      <c r="BG879" s="12"/>
      <c r="BH879" s="12"/>
      <c r="BI879" s="12"/>
      <c r="BJ879" s="12"/>
      <c r="BK879" s="12"/>
    </row>
    <row r="880" spans="33:63" x14ac:dyDescent="0.15">
      <c r="AG880" s="12"/>
      <c r="AH880" s="12"/>
      <c r="AI880" s="12"/>
      <c r="AJ880" s="12"/>
      <c r="AK880" s="12"/>
      <c r="AL880" s="12"/>
      <c r="AM880" s="12"/>
      <c r="AN880" s="12"/>
      <c r="AO880" s="12"/>
      <c r="AP880" s="12"/>
      <c r="AQ880" s="12"/>
      <c r="AR880" s="12"/>
      <c r="AS880" s="12"/>
      <c r="AT880" s="12"/>
      <c r="AU880" s="12"/>
      <c r="AV880" s="12"/>
      <c r="AW880" s="12"/>
      <c r="AX880" s="12"/>
      <c r="AY880" s="12"/>
      <c r="AZ880" s="12"/>
      <c r="BA880" s="12"/>
      <c r="BB880" s="12"/>
      <c r="BC880" s="12"/>
      <c r="BE880" s="12"/>
      <c r="BF880" s="12"/>
      <c r="BG880" s="12"/>
      <c r="BH880" s="12"/>
      <c r="BI880" s="12"/>
      <c r="BJ880" s="12"/>
      <c r="BK880" s="12"/>
    </row>
    <row r="881" spans="33:63" x14ac:dyDescent="0.15">
      <c r="AG881" s="12"/>
      <c r="AH881" s="12"/>
      <c r="AI881" s="12"/>
      <c r="AJ881" s="12"/>
      <c r="AK881" s="12"/>
      <c r="AL881" s="12"/>
      <c r="AM881" s="12"/>
      <c r="AN881" s="12"/>
      <c r="AO881" s="12"/>
      <c r="AP881" s="12"/>
      <c r="AQ881" s="12"/>
      <c r="AR881" s="12"/>
      <c r="AS881" s="12"/>
      <c r="AT881" s="12"/>
      <c r="AU881" s="12"/>
      <c r="AV881" s="12"/>
      <c r="AW881" s="12"/>
      <c r="AX881" s="12"/>
      <c r="AY881" s="12"/>
      <c r="AZ881" s="12"/>
      <c r="BA881" s="12"/>
      <c r="BB881" s="12"/>
      <c r="BC881" s="12"/>
      <c r="BE881" s="12"/>
      <c r="BF881" s="12"/>
      <c r="BG881" s="12"/>
      <c r="BH881" s="12"/>
      <c r="BI881" s="12"/>
      <c r="BJ881" s="12"/>
      <c r="BK881" s="12"/>
    </row>
    <row r="882" spans="33:63" x14ac:dyDescent="0.15">
      <c r="AG882" s="12"/>
      <c r="AH882" s="12"/>
      <c r="AI882" s="12"/>
      <c r="AJ882" s="12"/>
      <c r="AK882" s="12"/>
      <c r="AL882" s="12"/>
      <c r="AM882" s="12"/>
      <c r="AN882" s="12"/>
      <c r="AO882" s="12"/>
      <c r="AP882" s="12"/>
      <c r="AQ882" s="12"/>
      <c r="AR882" s="12"/>
      <c r="AS882" s="12"/>
      <c r="AT882" s="12"/>
      <c r="AU882" s="12"/>
      <c r="AV882" s="12"/>
      <c r="AW882" s="12"/>
      <c r="AX882" s="12"/>
      <c r="AY882" s="12"/>
      <c r="AZ882" s="12"/>
      <c r="BA882" s="12"/>
      <c r="BB882" s="12"/>
      <c r="BC882" s="12"/>
      <c r="BE882" s="12"/>
      <c r="BF882" s="12"/>
      <c r="BG882" s="12"/>
      <c r="BH882" s="12"/>
      <c r="BI882" s="12"/>
      <c r="BJ882" s="12"/>
      <c r="BK882" s="12"/>
    </row>
    <row r="883" spans="33:63" x14ac:dyDescent="0.15">
      <c r="AG883" s="12"/>
      <c r="AH883" s="12"/>
      <c r="AI883" s="12"/>
      <c r="AJ883" s="12"/>
      <c r="AK883" s="12"/>
      <c r="AL883" s="12"/>
      <c r="AM883" s="12"/>
      <c r="AN883" s="12"/>
      <c r="AO883" s="12"/>
      <c r="AP883" s="12"/>
      <c r="AQ883" s="12"/>
      <c r="AR883" s="12"/>
      <c r="AS883" s="12"/>
      <c r="AT883" s="12"/>
      <c r="AU883" s="12"/>
      <c r="AV883" s="12"/>
      <c r="AW883" s="12"/>
      <c r="AX883" s="12"/>
      <c r="AY883" s="12"/>
      <c r="AZ883" s="12"/>
      <c r="BA883" s="12"/>
      <c r="BB883" s="12"/>
      <c r="BC883" s="12"/>
      <c r="BE883" s="12"/>
      <c r="BF883" s="12"/>
      <c r="BG883" s="12"/>
      <c r="BH883" s="12"/>
      <c r="BI883" s="12"/>
      <c r="BJ883" s="12"/>
      <c r="BK883" s="12"/>
    </row>
    <row r="884" spans="33:63" x14ac:dyDescent="0.15">
      <c r="AG884" s="12"/>
      <c r="AH884" s="12"/>
      <c r="AI884" s="12"/>
      <c r="AJ884" s="12"/>
      <c r="AK884" s="12"/>
      <c r="AL884" s="12"/>
      <c r="AM884" s="12"/>
      <c r="AN884" s="12"/>
      <c r="AO884" s="12"/>
      <c r="AP884" s="12"/>
      <c r="AQ884" s="12"/>
      <c r="AR884" s="12"/>
      <c r="AS884" s="12"/>
      <c r="AT884" s="12"/>
      <c r="AU884" s="12"/>
      <c r="AV884" s="12"/>
      <c r="AW884" s="12"/>
      <c r="AX884" s="12"/>
      <c r="AY884" s="12"/>
      <c r="AZ884" s="12"/>
      <c r="BA884" s="12"/>
      <c r="BB884" s="12"/>
      <c r="BC884" s="12"/>
      <c r="BE884" s="12"/>
      <c r="BF884" s="12"/>
      <c r="BG884" s="12"/>
      <c r="BH884" s="12"/>
      <c r="BI884" s="12"/>
      <c r="BJ884" s="12"/>
      <c r="BK884" s="12"/>
    </row>
    <row r="885" spans="33:63" x14ac:dyDescent="0.15">
      <c r="AG885" s="12"/>
      <c r="AH885" s="12"/>
      <c r="AI885" s="12"/>
      <c r="AJ885" s="12"/>
      <c r="AK885" s="12"/>
      <c r="AL885" s="12"/>
      <c r="AM885" s="12"/>
      <c r="AN885" s="12"/>
      <c r="AO885" s="12"/>
      <c r="AP885" s="12"/>
      <c r="AQ885" s="12"/>
      <c r="AR885" s="12"/>
      <c r="AS885" s="12"/>
      <c r="AT885" s="12"/>
      <c r="AU885" s="12"/>
      <c r="AV885" s="12"/>
      <c r="AW885" s="12"/>
      <c r="AX885" s="12"/>
      <c r="AY885" s="12"/>
      <c r="AZ885" s="12"/>
      <c r="BA885" s="12"/>
      <c r="BB885" s="12"/>
      <c r="BC885" s="12"/>
      <c r="BE885" s="12"/>
      <c r="BF885" s="12"/>
      <c r="BG885" s="12"/>
      <c r="BH885" s="12"/>
      <c r="BI885" s="12"/>
      <c r="BJ885" s="12"/>
      <c r="BK885" s="12"/>
    </row>
    <row r="886" spans="33:63" x14ac:dyDescent="0.15">
      <c r="AG886" s="12"/>
      <c r="AH886" s="12"/>
      <c r="AI886" s="12"/>
      <c r="AJ886" s="12"/>
      <c r="AK886" s="12"/>
      <c r="AL886" s="12"/>
      <c r="AM886" s="12"/>
      <c r="AN886" s="12"/>
      <c r="AO886" s="12"/>
      <c r="AP886" s="12"/>
      <c r="AQ886" s="12"/>
      <c r="AR886" s="12"/>
      <c r="AS886" s="12"/>
      <c r="AT886" s="12"/>
      <c r="AU886" s="12"/>
      <c r="AV886" s="12"/>
      <c r="AW886" s="12"/>
      <c r="AX886" s="12"/>
      <c r="AY886" s="12"/>
      <c r="AZ886" s="12"/>
      <c r="BA886" s="12"/>
      <c r="BB886" s="12"/>
      <c r="BC886" s="12"/>
      <c r="BE886" s="12"/>
      <c r="BF886" s="12"/>
      <c r="BG886" s="12"/>
      <c r="BH886" s="12"/>
      <c r="BI886" s="12"/>
      <c r="BJ886" s="12"/>
      <c r="BK886" s="12"/>
    </row>
    <row r="887" spans="33:63" x14ac:dyDescent="0.15">
      <c r="AG887" s="12"/>
      <c r="AH887" s="12"/>
      <c r="AI887" s="12"/>
      <c r="AJ887" s="12"/>
      <c r="AK887" s="12"/>
      <c r="AL887" s="12"/>
      <c r="AM887" s="12"/>
      <c r="AN887" s="12"/>
      <c r="AO887" s="12"/>
      <c r="AP887" s="12"/>
      <c r="AQ887" s="12"/>
      <c r="AR887" s="12"/>
      <c r="AS887" s="12"/>
      <c r="AT887" s="12"/>
      <c r="AU887" s="12"/>
      <c r="AV887" s="12"/>
      <c r="AW887" s="12"/>
      <c r="AX887" s="12"/>
      <c r="AY887" s="12"/>
      <c r="AZ887" s="12"/>
      <c r="BA887" s="12"/>
      <c r="BB887" s="12"/>
      <c r="BC887" s="12"/>
      <c r="BE887" s="12"/>
      <c r="BF887" s="12"/>
      <c r="BG887" s="12"/>
      <c r="BH887" s="12"/>
      <c r="BI887" s="12"/>
      <c r="BJ887" s="12"/>
      <c r="BK887" s="12"/>
    </row>
    <row r="888" spans="33:63" x14ac:dyDescent="0.15">
      <c r="AG888" s="12"/>
      <c r="AH888" s="12"/>
      <c r="AI888" s="12"/>
      <c r="AJ888" s="12"/>
      <c r="AK888" s="12"/>
      <c r="AL888" s="12"/>
      <c r="AM888" s="12"/>
      <c r="AN888" s="12"/>
      <c r="AO888" s="12"/>
      <c r="AP888" s="12"/>
      <c r="AQ888" s="12"/>
      <c r="AR888" s="12"/>
      <c r="AS888" s="12"/>
      <c r="AT888" s="12"/>
      <c r="AU888" s="12"/>
      <c r="AV888" s="12"/>
      <c r="AW888" s="12"/>
      <c r="AX888" s="12"/>
      <c r="AY888" s="12"/>
      <c r="AZ888" s="12"/>
      <c r="BA888" s="12"/>
      <c r="BB888" s="12"/>
      <c r="BC888" s="12"/>
      <c r="BE888" s="12"/>
      <c r="BF888" s="12"/>
      <c r="BG888" s="12"/>
      <c r="BH888" s="12"/>
      <c r="BI888" s="12"/>
      <c r="BJ888" s="12"/>
      <c r="BK888" s="12"/>
    </row>
    <row r="889" spans="33:63" x14ac:dyDescent="0.15">
      <c r="AG889" s="12"/>
      <c r="AH889" s="12"/>
      <c r="AI889" s="12"/>
      <c r="AJ889" s="12"/>
      <c r="AK889" s="12"/>
      <c r="AL889" s="12"/>
      <c r="AM889" s="12"/>
      <c r="AN889" s="12"/>
      <c r="AO889" s="12"/>
      <c r="AP889" s="12"/>
      <c r="AQ889" s="12"/>
      <c r="AR889" s="12"/>
      <c r="AS889" s="12"/>
      <c r="AT889" s="12"/>
      <c r="AU889" s="12"/>
      <c r="AV889" s="12"/>
      <c r="AW889" s="12"/>
      <c r="AX889" s="12"/>
      <c r="AY889" s="12"/>
      <c r="AZ889" s="12"/>
      <c r="BA889" s="12"/>
      <c r="BB889" s="12"/>
      <c r="BC889" s="12"/>
      <c r="BE889" s="12"/>
      <c r="BF889" s="12"/>
      <c r="BG889" s="12"/>
      <c r="BH889" s="12"/>
      <c r="BI889" s="12"/>
      <c r="BJ889" s="12"/>
      <c r="BK889" s="12"/>
    </row>
    <row r="890" spans="33:63" x14ac:dyDescent="0.15">
      <c r="AG890" s="12"/>
      <c r="AH890" s="12"/>
      <c r="AI890" s="12"/>
      <c r="AJ890" s="12"/>
      <c r="AK890" s="12"/>
      <c r="AL890" s="12"/>
      <c r="AM890" s="12"/>
      <c r="AN890" s="12"/>
      <c r="AO890" s="12"/>
      <c r="AP890" s="12"/>
      <c r="AQ890" s="12"/>
      <c r="AR890" s="12"/>
      <c r="AS890" s="12"/>
      <c r="AT890" s="12"/>
      <c r="AU890" s="12"/>
      <c r="AV890" s="12"/>
      <c r="AW890" s="12"/>
      <c r="AX890" s="12"/>
      <c r="AY890" s="12"/>
      <c r="AZ890" s="12"/>
      <c r="BA890" s="12"/>
      <c r="BB890" s="12"/>
      <c r="BC890" s="12"/>
      <c r="BE890" s="12"/>
      <c r="BF890" s="12"/>
      <c r="BG890" s="12"/>
      <c r="BH890" s="12"/>
      <c r="BI890" s="12"/>
      <c r="BJ890" s="12"/>
      <c r="BK890" s="12"/>
    </row>
    <row r="891" spans="33:63" x14ac:dyDescent="0.15">
      <c r="AG891" s="12"/>
      <c r="AH891" s="12"/>
      <c r="AI891" s="12"/>
      <c r="AJ891" s="12"/>
      <c r="AK891" s="12"/>
      <c r="AL891" s="12"/>
      <c r="AM891" s="12"/>
      <c r="AN891" s="12"/>
      <c r="AO891" s="12"/>
      <c r="AP891" s="12"/>
      <c r="AQ891" s="12"/>
      <c r="AR891" s="12"/>
      <c r="AS891" s="12"/>
      <c r="AT891" s="12"/>
      <c r="AU891" s="12"/>
      <c r="AV891" s="12"/>
      <c r="AW891" s="12"/>
      <c r="AX891" s="12"/>
      <c r="AY891" s="12"/>
      <c r="AZ891" s="12"/>
      <c r="BA891" s="12"/>
      <c r="BB891" s="12"/>
      <c r="BC891" s="12"/>
      <c r="BE891" s="12"/>
      <c r="BF891" s="12"/>
      <c r="BG891" s="12"/>
      <c r="BH891" s="12"/>
      <c r="BI891" s="12"/>
      <c r="BJ891" s="12"/>
      <c r="BK891" s="12"/>
    </row>
    <row r="892" spans="33:63" x14ac:dyDescent="0.15">
      <c r="AG892" s="12"/>
      <c r="AH892" s="12"/>
      <c r="AI892" s="12"/>
      <c r="AJ892" s="12"/>
      <c r="AK892" s="12"/>
      <c r="AL892" s="12"/>
      <c r="AM892" s="12"/>
      <c r="AN892" s="12"/>
      <c r="AO892" s="12"/>
      <c r="AP892" s="12"/>
      <c r="AQ892" s="12"/>
      <c r="AR892" s="12"/>
      <c r="AS892" s="12"/>
      <c r="AT892" s="12"/>
      <c r="AU892" s="12"/>
      <c r="AV892" s="12"/>
      <c r="AW892" s="12"/>
      <c r="AX892" s="12"/>
      <c r="AY892" s="12"/>
      <c r="AZ892" s="12"/>
      <c r="BA892" s="12"/>
      <c r="BB892" s="12"/>
      <c r="BC892" s="12"/>
      <c r="BE892" s="12"/>
      <c r="BF892" s="12"/>
      <c r="BG892" s="12"/>
      <c r="BH892" s="12"/>
      <c r="BI892" s="12"/>
      <c r="BJ892" s="12"/>
      <c r="BK892" s="12"/>
    </row>
    <row r="893" spans="33:63" x14ac:dyDescent="0.15">
      <c r="AG893" s="12"/>
      <c r="AH893" s="12"/>
      <c r="AI893" s="12"/>
      <c r="AJ893" s="12"/>
      <c r="AK893" s="12"/>
      <c r="AL893" s="12"/>
      <c r="AM893" s="12"/>
      <c r="AN893" s="12"/>
      <c r="AO893" s="12"/>
      <c r="AP893" s="12"/>
      <c r="AQ893" s="12"/>
      <c r="AR893" s="12"/>
      <c r="AS893" s="12"/>
      <c r="AT893" s="12"/>
      <c r="AU893" s="12"/>
      <c r="AV893" s="12"/>
      <c r="AW893" s="12"/>
      <c r="AX893" s="12"/>
      <c r="AY893" s="12"/>
      <c r="AZ893" s="12"/>
      <c r="BA893" s="12"/>
      <c r="BB893" s="12"/>
      <c r="BC893" s="12"/>
      <c r="BE893" s="12"/>
      <c r="BF893" s="12"/>
      <c r="BG893" s="12"/>
      <c r="BH893" s="12"/>
      <c r="BI893" s="12"/>
      <c r="BJ893" s="12"/>
      <c r="BK893" s="12"/>
    </row>
    <row r="894" spans="33:63" x14ac:dyDescent="0.15">
      <c r="AG894" s="12"/>
      <c r="AH894" s="12"/>
      <c r="AI894" s="12"/>
      <c r="AJ894" s="12"/>
      <c r="AK894" s="12"/>
      <c r="AL894" s="12"/>
      <c r="AM894" s="12"/>
      <c r="AN894" s="12"/>
      <c r="AO894" s="12"/>
      <c r="AP894" s="12"/>
      <c r="AQ894" s="12"/>
      <c r="AR894" s="12"/>
      <c r="AS894" s="12"/>
      <c r="AT894" s="12"/>
      <c r="AU894" s="12"/>
      <c r="AV894" s="12"/>
      <c r="AW894" s="12"/>
      <c r="AX894" s="12"/>
      <c r="AY894" s="12"/>
      <c r="AZ894" s="12"/>
      <c r="BA894" s="12"/>
      <c r="BB894" s="12"/>
      <c r="BC894" s="12"/>
      <c r="BE894" s="12"/>
      <c r="BF894" s="12"/>
      <c r="BG894" s="12"/>
      <c r="BH894" s="12"/>
      <c r="BI894" s="12"/>
      <c r="BJ894" s="12"/>
      <c r="BK894" s="12"/>
    </row>
    <row r="895" spans="33:63" x14ac:dyDescent="0.15">
      <c r="AG895" s="12"/>
      <c r="AH895" s="12"/>
      <c r="AI895" s="12"/>
      <c r="AJ895" s="12"/>
      <c r="AK895" s="12"/>
      <c r="AL895" s="12"/>
      <c r="AM895" s="12"/>
      <c r="AN895" s="12"/>
      <c r="AO895" s="12"/>
      <c r="AP895" s="12"/>
      <c r="AQ895" s="12"/>
      <c r="AR895" s="12"/>
      <c r="AS895" s="12"/>
      <c r="AT895" s="12"/>
      <c r="AU895" s="12"/>
      <c r="AV895" s="12"/>
      <c r="AW895" s="12"/>
      <c r="AX895" s="12"/>
      <c r="AY895" s="12"/>
      <c r="AZ895" s="12"/>
      <c r="BA895" s="12"/>
      <c r="BB895" s="12"/>
      <c r="BC895" s="12"/>
      <c r="BE895" s="12"/>
      <c r="BF895" s="12"/>
      <c r="BG895" s="12"/>
      <c r="BH895" s="12"/>
      <c r="BI895" s="12"/>
      <c r="BJ895" s="12"/>
      <c r="BK895" s="12"/>
    </row>
    <row r="896" spans="33:63" x14ac:dyDescent="0.15">
      <c r="AG896" s="12"/>
      <c r="AH896" s="12"/>
      <c r="AI896" s="12"/>
      <c r="AJ896" s="12"/>
      <c r="AK896" s="12"/>
      <c r="AL896" s="12"/>
      <c r="AM896" s="12"/>
      <c r="AN896" s="12"/>
      <c r="AO896" s="12"/>
      <c r="AP896" s="12"/>
      <c r="AQ896" s="12"/>
      <c r="AR896" s="12"/>
      <c r="AS896" s="12"/>
      <c r="AT896" s="12"/>
      <c r="AU896" s="12"/>
      <c r="AV896" s="12"/>
      <c r="AW896" s="12"/>
      <c r="AX896" s="12"/>
      <c r="AY896" s="12"/>
      <c r="AZ896" s="12"/>
      <c r="BA896" s="12"/>
      <c r="BB896" s="12"/>
      <c r="BC896" s="12"/>
      <c r="BE896" s="12"/>
      <c r="BF896" s="12"/>
      <c r="BG896" s="12"/>
      <c r="BH896" s="12"/>
      <c r="BI896" s="12"/>
      <c r="BJ896" s="12"/>
      <c r="BK896" s="12"/>
    </row>
    <row r="897" spans="33:63" x14ac:dyDescent="0.15">
      <c r="AG897" s="12"/>
      <c r="AH897" s="12"/>
      <c r="AI897" s="12"/>
      <c r="AJ897" s="12"/>
      <c r="AK897" s="12"/>
      <c r="AL897" s="12"/>
      <c r="AM897" s="12"/>
      <c r="AN897" s="12"/>
      <c r="AO897" s="12"/>
      <c r="AP897" s="12"/>
      <c r="AQ897" s="12"/>
      <c r="AR897" s="12"/>
      <c r="AS897" s="12"/>
      <c r="AT897" s="12"/>
      <c r="AU897" s="12"/>
      <c r="AV897" s="12"/>
      <c r="AW897" s="12"/>
      <c r="AX897" s="12"/>
      <c r="AY897" s="12"/>
      <c r="AZ897" s="12"/>
      <c r="BA897" s="12"/>
      <c r="BB897" s="12"/>
      <c r="BC897" s="12"/>
      <c r="BE897" s="12"/>
      <c r="BF897" s="12"/>
      <c r="BG897" s="12"/>
      <c r="BH897" s="12"/>
      <c r="BI897" s="12"/>
      <c r="BJ897" s="12"/>
      <c r="BK897" s="12"/>
    </row>
    <row r="898" spans="33:63" x14ac:dyDescent="0.15">
      <c r="AG898" s="12"/>
      <c r="AH898" s="12"/>
      <c r="AI898" s="12"/>
      <c r="AJ898" s="12"/>
      <c r="AK898" s="12"/>
      <c r="AL898" s="12"/>
      <c r="AM898" s="12"/>
      <c r="AN898" s="12"/>
      <c r="AO898" s="12"/>
      <c r="AP898" s="12"/>
      <c r="AQ898" s="12"/>
      <c r="AR898" s="12"/>
      <c r="AS898" s="12"/>
      <c r="AT898" s="12"/>
      <c r="AU898" s="12"/>
      <c r="AV898" s="12"/>
      <c r="AW898" s="12"/>
      <c r="AX898" s="12"/>
      <c r="AY898" s="12"/>
      <c r="AZ898" s="12"/>
      <c r="BA898" s="12"/>
      <c r="BB898" s="12"/>
      <c r="BC898" s="12"/>
      <c r="BE898" s="12"/>
      <c r="BF898" s="12"/>
      <c r="BG898" s="12"/>
      <c r="BH898" s="12"/>
      <c r="BI898" s="12"/>
      <c r="BJ898" s="12"/>
      <c r="BK898" s="12"/>
    </row>
    <row r="899" spans="33:63" x14ac:dyDescent="0.15">
      <c r="AG899" s="12"/>
      <c r="AH899" s="12"/>
      <c r="AI899" s="12"/>
      <c r="AJ899" s="12"/>
      <c r="AK899" s="12"/>
      <c r="AL899" s="12"/>
      <c r="AM899" s="12"/>
      <c r="AN899" s="12"/>
      <c r="AO899" s="12"/>
      <c r="AP899" s="12"/>
      <c r="AQ899" s="12"/>
      <c r="AR899" s="12"/>
      <c r="AS899" s="12"/>
      <c r="AT899" s="12"/>
      <c r="AU899" s="12"/>
      <c r="AV899" s="12"/>
      <c r="AW899" s="12"/>
      <c r="AX899" s="12"/>
      <c r="AY899" s="12"/>
      <c r="AZ899" s="12"/>
      <c r="BA899" s="12"/>
      <c r="BB899" s="12"/>
      <c r="BC899" s="12"/>
      <c r="BE899" s="12"/>
      <c r="BF899" s="12"/>
      <c r="BG899" s="12"/>
      <c r="BH899" s="12"/>
      <c r="BI899" s="12"/>
      <c r="BJ899" s="12"/>
      <c r="BK899" s="12"/>
    </row>
    <row r="900" spans="33:63" x14ac:dyDescent="0.15">
      <c r="AG900" s="12"/>
      <c r="AH900" s="12"/>
      <c r="AI900" s="12"/>
      <c r="AJ900" s="12"/>
      <c r="AK900" s="12"/>
      <c r="AL900" s="12"/>
      <c r="AM900" s="12"/>
      <c r="AN900" s="12"/>
      <c r="AO900" s="12"/>
      <c r="AP900" s="12"/>
      <c r="AQ900" s="12"/>
      <c r="AR900" s="12"/>
      <c r="AS900" s="12"/>
      <c r="AT900" s="12"/>
      <c r="AU900" s="12"/>
      <c r="AV900" s="12"/>
      <c r="AW900" s="12"/>
      <c r="AX900" s="12"/>
      <c r="AY900" s="12"/>
      <c r="AZ900" s="12"/>
      <c r="BA900" s="12"/>
      <c r="BB900" s="12"/>
      <c r="BC900" s="12"/>
      <c r="BE900" s="12"/>
      <c r="BF900" s="12"/>
      <c r="BG900" s="12"/>
      <c r="BH900" s="12"/>
      <c r="BI900" s="12"/>
      <c r="BJ900" s="12"/>
      <c r="BK900" s="12"/>
    </row>
    <row r="901" spans="33:63" x14ac:dyDescent="0.15">
      <c r="AG901" s="12"/>
      <c r="AH901" s="12"/>
      <c r="AI901" s="12"/>
      <c r="AJ901" s="12"/>
      <c r="AK901" s="12"/>
      <c r="AL901" s="12"/>
      <c r="AM901" s="12"/>
      <c r="AN901" s="12"/>
      <c r="AO901" s="12"/>
      <c r="AP901" s="12"/>
      <c r="AQ901" s="12"/>
      <c r="AR901" s="12"/>
      <c r="AS901" s="12"/>
      <c r="AT901" s="12"/>
      <c r="AU901" s="12"/>
      <c r="AV901" s="12"/>
      <c r="AW901" s="12"/>
      <c r="AX901" s="12"/>
      <c r="AY901" s="12"/>
      <c r="AZ901" s="12"/>
      <c r="BA901" s="12"/>
      <c r="BB901" s="12"/>
      <c r="BC901" s="12"/>
      <c r="BE901" s="12"/>
      <c r="BF901" s="12"/>
      <c r="BG901" s="12"/>
      <c r="BH901" s="12"/>
      <c r="BI901" s="12"/>
      <c r="BJ901" s="12"/>
      <c r="BK901" s="12"/>
    </row>
    <row r="902" spans="33:63" x14ac:dyDescent="0.15">
      <c r="AG902" s="12"/>
      <c r="AH902" s="12"/>
      <c r="AI902" s="12"/>
      <c r="AJ902" s="12"/>
      <c r="AK902" s="12"/>
      <c r="AL902" s="12"/>
      <c r="AM902" s="12"/>
      <c r="AN902" s="12"/>
      <c r="AO902" s="12"/>
      <c r="AP902" s="12"/>
      <c r="AQ902" s="12"/>
      <c r="AR902" s="12"/>
      <c r="AS902" s="12"/>
      <c r="AT902" s="12"/>
      <c r="AU902" s="12"/>
      <c r="AV902" s="12"/>
      <c r="AW902" s="12"/>
      <c r="AX902" s="12"/>
      <c r="AY902" s="12"/>
      <c r="AZ902" s="12"/>
      <c r="BA902" s="12"/>
      <c r="BB902" s="12"/>
      <c r="BC902" s="12"/>
      <c r="BE902" s="12"/>
      <c r="BF902" s="12"/>
      <c r="BG902" s="12"/>
      <c r="BH902" s="12"/>
      <c r="BI902" s="12"/>
      <c r="BJ902" s="12"/>
      <c r="BK902" s="12"/>
    </row>
    <row r="903" spans="33:63" x14ac:dyDescent="0.15">
      <c r="AG903" s="12"/>
      <c r="AH903" s="12"/>
      <c r="AI903" s="12"/>
      <c r="AJ903" s="12"/>
      <c r="AK903" s="12"/>
      <c r="AL903" s="12"/>
      <c r="AM903" s="12"/>
      <c r="AN903" s="12"/>
      <c r="AO903" s="12"/>
      <c r="AP903" s="12"/>
      <c r="AQ903" s="12"/>
      <c r="AR903" s="12"/>
      <c r="AS903" s="12"/>
      <c r="AT903" s="12"/>
      <c r="AU903" s="12"/>
      <c r="AV903" s="12"/>
      <c r="AW903" s="12"/>
      <c r="AX903" s="12"/>
      <c r="AY903" s="12"/>
      <c r="AZ903" s="12"/>
      <c r="BA903" s="12"/>
      <c r="BB903" s="12"/>
      <c r="BC903" s="12"/>
      <c r="BE903" s="12"/>
      <c r="BF903" s="12"/>
      <c r="BG903" s="12"/>
      <c r="BH903" s="12"/>
      <c r="BI903" s="12"/>
      <c r="BJ903" s="12"/>
      <c r="BK903" s="12"/>
    </row>
    <row r="904" spans="33:63" x14ac:dyDescent="0.15">
      <c r="AG904" s="12"/>
      <c r="AH904" s="12"/>
      <c r="AI904" s="12"/>
      <c r="AJ904" s="12"/>
      <c r="AK904" s="12"/>
      <c r="AL904" s="12"/>
      <c r="AM904" s="12"/>
      <c r="AN904" s="12"/>
      <c r="AO904" s="12"/>
      <c r="AP904" s="12"/>
      <c r="AQ904" s="12"/>
      <c r="AR904" s="12"/>
      <c r="AS904" s="12"/>
      <c r="AT904" s="12"/>
      <c r="AU904" s="12"/>
      <c r="AV904" s="12"/>
      <c r="AW904" s="12"/>
      <c r="AX904" s="12"/>
      <c r="AY904" s="12"/>
      <c r="AZ904" s="12"/>
      <c r="BA904" s="12"/>
      <c r="BB904" s="12"/>
      <c r="BC904" s="12"/>
      <c r="BE904" s="12"/>
      <c r="BF904" s="12"/>
      <c r="BG904" s="12"/>
      <c r="BH904" s="12"/>
      <c r="BI904" s="12"/>
      <c r="BJ904" s="12"/>
      <c r="BK904" s="12"/>
    </row>
    <row r="905" spans="33:63" x14ac:dyDescent="0.15">
      <c r="AG905" s="12"/>
      <c r="AH905" s="12"/>
      <c r="AI905" s="12"/>
      <c r="AJ905" s="12"/>
      <c r="AK905" s="12"/>
      <c r="AL905" s="12"/>
      <c r="AM905" s="12"/>
      <c r="AN905" s="12"/>
      <c r="AO905" s="12"/>
      <c r="AP905" s="12"/>
      <c r="AQ905" s="12"/>
      <c r="AR905" s="12"/>
      <c r="AS905" s="12"/>
      <c r="AT905" s="12"/>
      <c r="AU905" s="12"/>
      <c r="AV905" s="12"/>
      <c r="AW905" s="12"/>
      <c r="AX905" s="12"/>
      <c r="AY905" s="12"/>
      <c r="AZ905" s="12"/>
      <c r="BA905" s="12"/>
      <c r="BB905" s="12"/>
      <c r="BC905" s="12"/>
      <c r="BE905" s="12"/>
      <c r="BF905" s="12"/>
      <c r="BG905" s="12"/>
      <c r="BH905" s="12"/>
      <c r="BI905" s="12"/>
      <c r="BJ905" s="12"/>
      <c r="BK905" s="12"/>
    </row>
    <row r="906" spans="33:63" x14ac:dyDescent="0.15">
      <c r="AG906" s="12"/>
      <c r="AH906" s="12"/>
      <c r="AI906" s="12"/>
      <c r="AJ906" s="12"/>
      <c r="AK906" s="12"/>
      <c r="AL906" s="12"/>
      <c r="AM906" s="12"/>
      <c r="AN906" s="12"/>
      <c r="AO906" s="12"/>
      <c r="AP906" s="12"/>
      <c r="AQ906" s="12"/>
      <c r="AR906" s="12"/>
      <c r="AS906" s="12"/>
      <c r="AT906" s="12"/>
      <c r="AU906" s="12"/>
      <c r="AV906" s="12"/>
      <c r="AW906" s="12"/>
      <c r="AX906" s="12"/>
      <c r="AY906" s="12"/>
      <c r="AZ906" s="12"/>
      <c r="BA906" s="12"/>
      <c r="BB906" s="12"/>
      <c r="BC906" s="12"/>
      <c r="BE906" s="12"/>
      <c r="BF906" s="12"/>
      <c r="BG906" s="12"/>
      <c r="BH906" s="12"/>
      <c r="BI906" s="12"/>
      <c r="BJ906" s="12"/>
      <c r="BK906" s="12"/>
    </row>
    <row r="907" spans="33:63" x14ac:dyDescent="0.15">
      <c r="AG907" s="12"/>
      <c r="AH907" s="12"/>
      <c r="AI907" s="12"/>
      <c r="AJ907" s="12"/>
      <c r="AK907" s="12"/>
      <c r="AL907" s="12"/>
      <c r="AM907" s="12"/>
      <c r="AN907" s="12"/>
      <c r="AO907" s="12"/>
      <c r="AP907" s="12"/>
      <c r="AQ907" s="12"/>
      <c r="AR907" s="12"/>
      <c r="AS907" s="12"/>
      <c r="AT907" s="12"/>
      <c r="AU907" s="12"/>
      <c r="AV907" s="12"/>
      <c r="AW907" s="12"/>
      <c r="AX907" s="12"/>
      <c r="AY907" s="12"/>
      <c r="AZ907" s="12"/>
      <c r="BA907" s="12"/>
      <c r="BB907" s="12"/>
      <c r="BC907" s="12"/>
      <c r="BE907" s="12"/>
      <c r="BF907" s="12"/>
      <c r="BG907" s="12"/>
      <c r="BH907" s="12"/>
      <c r="BI907" s="12"/>
      <c r="BJ907" s="12"/>
      <c r="BK907" s="12"/>
    </row>
    <row r="908" spans="33:63" x14ac:dyDescent="0.15">
      <c r="AG908" s="12"/>
      <c r="AH908" s="12"/>
      <c r="AI908" s="12"/>
      <c r="AJ908" s="12"/>
      <c r="AK908" s="12"/>
      <c r="AL908" s="12"/>
      <c r="AM908" s="12"/>
      <c r="AN908" s="12"/>
      <c r="AO908" s="12"/>
      <c r="AP908" s="12"/>
      <c r="AQ908" s="12"/>
      <c r="AR908" s="12"/>
      <c r="AS908" s="12"/>
      <c r="AT908" s="12"/>
      <c r="AU908" s="12"/>
      <c r="AV908" s="12"/>
      <c r="AW908" s="12"/>
      <c r="AX908" s="12"/>
      <c r="AY908" s="12"/>
      <c r="AZ908" s="12"/>
      <c r="BA908" s="12"/>
      <c r="BB908" s="12"/>
      <c r="BC908" s="12"/>
      <c r="BE908" s="12"/>
      <c r="BF908" s="12"/>
      <c r="BG908" s="12"/>
      <c r="BH908" s="12"/>
      <c r="BI908" s="12"/>
      <c r="BJ908" s="12"/>
      <c r="BK908" s="12"/>
    </row>
    <row r="909" spans="33:63" x14ac:dyDescent="0.15">
      <c r="AG909" s="12"/>
      <c r="AH909" s="12"/>
      <c r="AI909" s="12"/>
      <c r="AJ909" s="12"/>
      <c r="AK909" s="12"/>
      <c r="AL909" s="12"/>
      <c r="AM909" s="12"/>
      <c r="AN909" s="12"/>
      <c r="AO909" s="12"/>
      <c r="AP909" s="12"/>
      <c r="AQ909" s="12"/>
      <c r="AR909" s="12"/>
      <c r="AS909" s="12"/>
      <c r="AT909" s="12"/>
      <c r="AU909" s="12"/>
      <c r="AV909" s="12"/>
      <c r="AW909" s="12"/>
      <c r="AX909" s="12"/>
      <c r="AY909" s="12"/>
      <c r="AZ909" s="12"/>
      <c r="BA909" s="12"/>
      <c r="BB909" s="12"/>
      <c r="BC909" s="12"/>
      <c r="BE909" s="12"/>
      <c r="BF909" s="12"/>
      <c r="BG909" s="12"/>
      <c r="BH909" s="12"/>
      <c r="BI909" s="12"/>
      <c r="BJ909" s="12"/>
      <c r="BK909" s="12"/>
    </row>
    <row r="910" spans="33:63" x14ac:dyDescent="0.15">
      <c r="AG910" s="12"/>
      <c r="AH910" s="12"/>
      <c r="AI910" s="12"/>
      <c r="AJ910" s="12"/>
      <c r="AK910" s="12"/>
      <c r="AL910" s="12"/>
      <c r="AM910" s="12"/>
      <c r="AN910" s="12"/>
      <c r="AO910" s="12"/>
      <c r="AP910" s="12"/>
      <c r="AQ910" s="12"/>
      <c r="AR910" s="12"/>
      <c r="AS910" s="12"/>
      <c r="AT910" s="12"/>
      <c r="AU910" s="12"/>
      <c r="AV910" s="12"/>
      <c r="AW910" s="12"/>
      <c r="AX910" s="12"/>
      <c r="AY910" s="12"/>
      <c r="AZ910" s="12"/>
      <c r="BA910" s="12"/>
      <c r="BB910" s="12"/>
      <c r="BC910" s="12"/>
      <c r="BE910" s="12"/>
      <c r="BF910" s="12"/>
      <c r="BG910" s="12"/>
      <c r="BH910" s="12"/>
      <c r="BI910" s="12"/>
      <c r="BJ910" s="12"/>
      <c r="BK910" s="12"/>
    </row>
    <row r="911" spans="33:63" x14ac:dyDescent="0.15">
      <c r="AG911" s="12"/>
      <c r="AH911" s="12"/>
      <c r="AI911" s="12"/>
      <c r="AJ911" s="12"/>
      <c r="AK911" s="12"/>
      <c r="AL911" s="12"/>
      <c r="AM911" s="12"/>
      <c r="AN911" s="12"/>
      <c r="AO911" s="12"/>
      <c r="AP911" s="12"/>
      <c r="AQ911" s="12"/>
      <c r="AR911" s="12"/>
      <c r="AS911" s="12"/>
      <c r="AT911" s="12"/>
      <c r="AU911" s="12"/>
      <c r="AV911" s="12"/>
      <c r="AW911" s="12"/>
      <c r="AX911" s="12"/>
      <c r="AY911" s="12"/>
      <c r="AZ911" s="12"/>
      <c r="BA911" s="12"/>
      <c r="BB911" s="12"/>
      <c r="BC911" s="12"/>
      <c r="BE911" s="12"/>
      <c r="BF911" s="12"/>
      <c r="BG911" s="12"/>
      <c r="BH911" s="12"/>
      <c r="BI911" s="12"/>
      <c r="BJ911" s="12"/>
      <c r="BK911" s="12"/>
    </row>
    <row r="912" spans="33:63" x14ac:dyDescent="0.15">
      <c r="AG912" s="12"/>
      <c r="AH912" s="12"/>
      <c r="AI912" s="12"/>
      <c r="AJ912" s="12"/>
      <c r="AK912" s="12"/>
      <c r="AL912" s="12"/>
      <c r="AM912" s="12"/>
      <c r="AN912" s="12"/>
      <c r="AO912" s="12"/>
      <c r="AP912" s="12"/>
      <c r="AQ912" s="12"/>
      <c r="AR912" s="12"/>
      <c r="AS912" s="12"/>
      <c r="AT912" s="12"/>
      <c r="AU912" s="12"/>
      <c r="AV912" s="12"/>
      <c r="AW912" s="12"/>
      <c r="AX912" s="12"/>
      <c r="AY912" s="12"/>
      <c r="AZ912" s="12"/>
      <c r="BA912" s="12"/>
      <c r="BB912" s="12"/>
      <c r="BC912" s="12"/>
      <c r="BE912" s="12"/>
      <c r="BF912" s="12"/>
      <c r="BG912" s="12"/>
      <c r="BH912" s="12"/>
      <c r="BI912" s="12"/>
      <c r="BJ912" s="12"/>
      <c r="BK912" s="12"/>
    </row>
    <row r="913" spans="33:63" x14ac:dyDescent="0.15">
      <c r="AG913" s="12"/>
      <c r="AH913" s="12"/>
      <c r="AI913" s="12"/>
      <c r="AJ913" s="12"/>
      <c r="AK913" s="12"/>
      <c r="AL913" s="12"/>
      <c r="AM913" s="12"/>
      <c r="AN913" s="12"/>
      <c r="AO913" s="12"/>
      <c r="AP913" s="12"/>
      <c r="AQ913" s="12"/>
      <c r="AR913" s="12"/>
      <c r="AS913" s="12"/>
      <c r="AT913" s="12"/>
      <c r="AU913" s="12"/>
      <c r="AV913" s="12"/>
      <c r="AW913" s="12"/>
      <c r="AX913" s="12"/>
      <c r="AY913" s="12"/>
      <c r="AZ913" s="12"/>
      <c r="BA913" s="12"/>
      <c r="BB913" s="12"/>
      <c r="BC913" s="12"/>
      <c r="BE913" s="12"/>
      <c r="BF913" s="12"/>
      <c r="BG913" s="12"/>
      <c r="BH913" s="12"/>
      <c r="BI913" s="12"/>
      <c r="BJ913" s="12"/>
      <c r="BK913" s="12"/>
    </row>
    <row r="914" spans="33:63" x14ac:dyDescent="0.15">
      <c r="AG914" s="12"/>
      <c r="AH914" s="12"/>
      <c r="AI914" s="12"/>
      <c r="AJ914" s="12"/>
      <c r="AK914" s="12"/>
      <c r="AL914" s="12"/>
      <c r="AM914" s="12"/>
      <c r="AN914" s="12"/>
      <c r="AO914" s="12"/>
      <c r="AP914" s="12"/>
      <c r="AQ914" s="12"/>
      <c r="AR914" s="12"/>
      <c r="AS914" s="12"/>
      <c r="AT914" s="12"/>
      <c r="AU914" s="12"/>
      <c r="AV914" s="12"/>
      <c r="AW914" s="12"/>
      <c r="AX914" s="12"/>
      <c r="AY914" s="12"/>
      <c r="AZ914" s="12"/>
      <c r="BA914" s="12"/>
      <c r="BB914" s="12"/>
      <c r="BC914" s="12"/>
      <c r="BE914" s="12"/>
      <c r="BF914" s="12"/>
      <c r="BG914" s="12"/>
      <c r="BH914" s="12"/>
      <c r="BI914" s="12"/>
      <c r="BJ914" s="12"/>
      <c r="BK914" s="12"/>
    </row>
    <row r="915" spans="33:63" x14ac:dyDescent="0.15">
      <c r="AG915" s="12"/>
      <c r="AH915" s="12"/>
      <c r="AI915" s="12"/>
      <c r="AJ915" s="12"/>
      <c r="AK915" s="12"/>
      <c r="AL915" s="12"/>
      <c r="AM915" s="12"/>
      <c r="AN915" s="12"/>
      <c r="AO915" s="12"/>
      <c r="AP915" s="12"/>
      <c r="AQ915" s="12"/>
      <c r="AR915" s="12"/>
      <c r="AS915" s="12"/>
      <c r="AT915" s="12"/>
      <c r="AU915" s="12"/>
      <c r="AV915" s="12"/>
      <c r="AW915" s="12"/>
      <c r="AX915" s="12"/>
      <c r="AY915" s="12"/>
      <c r="AZ915" s="12"/>
      <c r="BA915" s="12"/>
      <c r="BB915" s="12"/>
      <c r="BC915" s="12"/>
      <c r="BE915" s="12"/>
      <c r="BF915" s="12"/>
      <c r="BG915" s="12"/>
      <c r="BH915" s="12"/>
      <c r="BI915" s="12"/>
      <c r="BJ915" s="12"/>
      <c r="BK915" s="12"/>
    </row>
    <row r="916" spans="33:63" x14ac:dyDescent="0.15">
      <c r="AG916" s="12"/>
      <c r="AH916" s="12"/>
      <c r="AI916" s="12"/>
      <c r="AJ916" s="12"/>
      <c r="AK916" s="12"/>
      <c r="AL916" s="12"/>
      <c r="AM916" s="12"/>
      <c r="AN916" s="12"/>
      <c r="AO916" s="12"/>
      <c r="AP916" s="12"/>
      <c r="AQ916" s="12"/>
      <c r="AR916" s="12"/>
      <c r="AS916" s="12"/>
      <c r="AT916" s="12"/>
      <c r="AU916" s="12"/>
      <c r="AV916" s="12"/>
      <c r="AW916" s="12"/>
      <c r="AX916" s="12"/>
      <c r="AY916" s="12"/>
      <c r="AZ916" s="12"/>
      <c r="BA916" s="12"/>
      <c r="BB916" s="12"/>
      <c r="BC916" s="12"/>
      <c r="BE916" s="12"/>
      <c r="BF916" s="12"/>
      <c r="BG916" s="12"/>
      <c r="BH916" s="12"/>
      <c r="BI916" s="12"/>
      <c r="BJ916" s="12"/>
      <c r="BK916" s="12"/>
    </row>
    <row r="917" spans="33:63" x14ac:dyDescent="0.15">
      <c r="AG917" s="12"/>
      <c r="AH917" s="12"/>
      <c r="AI917" s="12"/>
      <c r="AJ917" s="12"/>
      <c r="AK917" s="12"/>
      <c r="AL917" s="12"/>
      <c r="AM917" s="12"/>
      <c r="AN917" s="12"/>
      <c r="AO917" s="12"/>
      <c r="AP917" s="12"/>
      <c r="AQ917" s="12"/>
      <c r="AR917" s="12"/>
      <c r="AS917" s="12"/>
      <c r="AT917" s="12"/>
      <c r="AU917" s="12"/>
      <c r="AV917" s="12"/>
      <c r="AW917" s="12"/>
      <c r="AX917" s="12"/>
      <c r="AY917" s="12"/>
      <c r="AZ917" s="12"/>
      <c r="BA917" s="12"/>
      <c r="BB917" s="12"/>
      <c r="BC917" s="12"/>
      <c r="BE917" s="12"/>
      <c r="BF917" s="12"/>
      <c r="BG917" s="12"/>
      <c r="BH917" s="12"/>
      <c r="BI917" s="12"/>
      <c r="BJ917" s="12"/>
      <c r="BK917" s="12"/>
    </row>
    <row r="918" spans="33:63" x14ac:dyDescent="0.15">
      <c r="AG918" s="12"/>
      <c r="AH918" s="12"/>
      <c r="AI918" s="12"/>
      <c r="AJ918" s="12"/>
      <c r="AK918" s="12"/>
      <c r="AL918" s="12"/>
      <c r="AM918" s="12"/>
      <c r="AN918" s="12"/>
      <c r="AO918" s="12"/>
      <c r="AP918" s="12"/>
      <c r="AQ918" s="12"/>
      <c r="AR918" s="12"/>
      <c r="AS918" s="12"/>
      <c r="AT918" s="12"/>
      <c r="AU918" s="12"/>
      <c r="AV918" s="12"/>
      <c r="AW918" s="12"/>
      <c r="AX918" s="12"/>
      <c r="AY918" s="12"/>
      <c r="AZ918" s="12"/>
      <c r="BA918" s="12"/>
      <c r="BB918" s="12"/>
      <c r="BC918" s="12"/>
      <c r="BE918" s="12"/>
      <c r="BF918" s="12"/>
      <c r="BG918" s="12"/>
      <c r="BH918" s="12"/>
      <c r="BI918" s="12"/>
      <c r="BJ918" s="12"/>
      <c r="BK918" s="12"/>
    </row>
    <row r="919" spans="33:63" x14ac:dyDescent="0.15">
      <c r="AG919" s="12"/>
      <c r="AH919" s="12"/>
      <c r="AI919" s="12"/>
      <c r="AJ919" s="12"/>
      <c r="AK919" s="12"/>
      <c r="AL919" s="12"/>
      <c r="AM919" s="12"/>
      <c r="AN919" s="12"/>
      <c r="AO919" s="12"/>
      <c r="AP919" s="12"/>
      <c r="AQ919" s="12"/>
      <c r="AR919" s="12"/>
      <c r="AS919" s="12"/>
      <c r="AT919" s="12"/>
      <c r="AU919" s="12"/>
      <c r="AV919" s="12"/>
      <c r="AW919" s="12"/>
      <c r="AX919" s="12"/>
      <c r="AY919" s="12"/>
      <c r="AZ919" s="12"/>
      <c r="BA919" s="12"/>
      <c r="BB919" s="12"/>
      <c r="BC919" s="12"/>
      <c r="BE919" s="12"/>
      <c r="BF919" s="12"/>
      <c r="BG919" s="12"/>
      <c r="BH919" s="12"/>
      <c r="BI919" s="12"/>
      <c r="BJ919" s="12"/>
      <c r="BK919" s="12"/>
    </row>
    <row r="920" spans="33:63" x14ac:dyDescent="0.15">
      <c r="AG920" s="12"/>
      <c r="AH920" s="12"/>
      <c r="AI920" s="12"/>
      <c r="AJ920" s="12"/>
      <c r="AK920" s="12"/>
      <c r="AL920" s="12"/>
      <c r="AM920" s="12"/>
      <c r="AN920" s="12"/>
      <c r="AO920" s="12"/>
      <c r="AP920" s="12"/>
      <c r="AQ920" s="12"/>
      <c r="AR920" s="12"/>
      <c r="AS920" s="12"/>
      <c r="AT920" s="12"/>
      <c r="AU920" s="12"/>
      <c r="AV920" s="12"/>
      <c r="AW920" s="12"/>
      <c r="AX920" s="12"/>
      <c r="AY920" s="12"/>
      <c r="AZ920" s="12"/>
      <c r="BA920" s="12"/>
      <c r="BB920" s="12"/>
      <c r="BC920" s="12"/>
      <c r="BE920" s="12"/>
      <c r="BF920" s="12"/>
      <c r="BG920" s="12"/>
      <c r="BH920" s="12"/>
      <c r="BI920" s="12"/>
      <c r="BJ920" s="12"/>
      <c r="BK920" s="12"/>
    </row>
    <row r="921" spans="33:63" x14ac:dyDescent="0.15">
      <c r="AG921" s="12"/>
      <c r="AH921" s="12"/>
      <c r="AI921" s="12"/>
      <c r="AJ921" s="12"/>
      <c r="AK921" s="12"/>
      <c r="AL921" s="12"/>
      <c r="AM921" s="12"/>
      <c r="AN921" s="12"/>
      <c r="AO921" s="12"/>
      <c r="AP921" s="12"/>
      <c r="AQ921" s="12"/>
      <c r="AR921" s="12"/>
      <c r="AS921" s="12"/>
      <c r="AT921" s="12"/>
      <c r="AU921" s="12"/>
      <c r="AV921" s="12"/>
      <c r="AW921" s="12"/>
      <c r="AX921" s="12"/>
      <c r="AY921" s="12"/>
      <c r="AZ921" s="12"/>
      <c r="BA921" s="12"/>
      <c r="BB921" s="12"/>
      <c r="BC921" s="12"/>
      <c r="BE921" s="12"/>
      <c r="BF921" s="12"/>
      <c r="BG921" s="12"/>
      <c r="BH921" s="12"/>
      <c r="BI921" s="12"/>
      <c r="BJ921" s="12"/>
      <c r="BK921" s="12"/>
    </row>
    <row r="922" spans="33:63" x14ac:dyDescent="0.15">
      <c r="AG922" s="12"/>
      <c r="AH922" s="12"/>
      <c r="AI922" s="12"/>
      <c r="AJ922" s="12"/>
      <c r="AK922" s="12"/>
      <c r="AL922" s="12"/>
      <c r="AM922" s="12"/>
      <c r="AN922" s="12"/>
      <c r="AO922" s="12"/>
      <c r="AP922" s="12"/>
      <c r="AQ922" s="12"/>
      <c r="AR922" s="12"/>
      <c r="AS922" s="12"/>
      <c r="AT922" s="12"/>
      <c r="AU922" s="12"/>
      <c r="AV922" s="12"/>
      <c r="AW922" s="12"/>
      <c r="AX922" s="12"/>
      <c r="AY922" s="12"/>
      <c r="AZ922" s="12"/>
      <c r="BA922" s="12"/>
      <c r="BB922" s="12"/>
      <c r="BC922" s="12"/>
      <c r="BE922" s="12"/>
      <c r="BF922" s="12"/>
      <c r="BG922" s="12"/>
      <c r="BH922" s="12"/>
      <c r="BI922" s="12"/>
      <c r="BJ922" s="12"/>
      <c r="BK922" s="12"/>
    </row>
    <row r="923" spans="33:63" x14ac:dyDescent="0.15">
      <c r="AG923" s="12"/>
      <c r="AH923" s="12"/>
      <c r="AI923" s="12"/>
      <c r="AJ923" s="12"/>
      <c r="AK923" s="12"/>
      <c r="AL923" s="12"/>
      <c r="AM923" s="12"/>
      <c r="AN923" s="12"/>
      <c r="AO923" s="12"/>
      <c r="AP923" s="12"/>
      <c r="AQ923" s="12"/>
      <c r="AR923" s="12"/>
      <c r="AS923" s="12"/>
      <c r="AT923" s="12"/>
      <c r="AU923" s="12"/>
      <c r="AV923" s="12"/>
      <c r="AW923" s="12"/>
      <c r="AX923" s="12"/>
      <c r="AY923" s="12"/>
      <c r="AZ923" s="12"/>
      <c r="BA923" s="12"/>
      <c r="BB923" s="12"/>
      <c r="BC923" s="12"/>
      <c r="BE923" s="12"/>
      <c r="BF923" s="12"/>
      <c r="BG923" s="12"/>
      <c r="BH923" s="12"/>
      <c r="BI923" s="12"/>
      <c r="BJ923" s="12"/>
      <c r="BK923" s="12"/>
    </row>
    <row r="924" spans="33:63" x14ac:dyDescent="0.15">
      <c r="AG924" s="12"/>
      <c r="AH924" s="12"/>
      <c r="AI924" s="12"/>
      <c r="AJ924" s="12"/>
      <c r="AK924" s="12"/>
      <c r="AL924" s="12"/>
      <c r="AM924" s="12"/>
      <c r="AN924" s="12"/>
      <c r="AO924" s="12"/>
      <c r="AP924" s="12"/>
      <c r="AQ924" s="12"/>
      <c r="AR924" s="12"/>
      <c r="AS924" s="12"/>
      <c r="AT924" s="12"/>
      <c r="AU924" s="12"/>
      <c r="AV924" s="12"/>
      <c r="AW924" s="12"/>
      <c r="AX924" s="12"/>
      <c r="AY924" s="12"/>
      <c r="AZ924" s="12"/>
      <c r="BA924" s="12"/>
      <c r="BB924" s="12"/>
      <c r="BC924" s="12"/>
      <c r="BE924" s="12"/>
      <c r="BF924" s="12"/>
      <c r="BG924" s="12"/>
      <c r="BH924" s="12"/>
      <c r="BI924" s="12"/>
      <c r="BJ924" s="12"/>
      <c r="BK924" s="12"/>
    </row>
    <row r="925" spans="33:63" x14ac:dyDescent="0.15">
      <c r="AG925" s="12"/>
      <c r="AH925" s="12"/>
      <c r="AI925" s="12"/>
      <c r="AJ925" s="12"/>
      <c r="AK925" s="12"/>
      <c r="AL925" s="12"/>
      <c r="AM925" s="12"/>
      <c r="AN925" s="12"/>
      <c r="AO925" s="12"/>
      <c r="AP925" s="12"/>
      <c r="AQ925" s="12"/>
      <c r="AR925" s="12"/>
      <c r="AS925" s="12"/>
      <c r="AT925" s="12"/>
      <c r="AU925" s="12"/>
      <c r="AV925" s="12"/>
      <c r="AW925" s="12"/>
      <c r="AX925" s="12"/>
      <c r="AY925" s="12"/>
      <c r="AZ925" s="12"/>
      <c r="BA925" s="12"/>
      <c r="BB925" s="12"/>
      <c r="BC925" s="12"/>
      <c r="BE925" s="12"/>
      <c r="BF925" s="12"/>
      <c r="BG925" s="12"/>
      <c r="BH925" s="12"/>
      <c r="BI925" s="12"/>
      <c r="BJ925" s="12"/>
      <c r="BK925" s="12"/>
    </row>
    <row r="926" spans="33:63" x14ac:dyDescent="0.15">
      <c r="AG926" s="12"/>
      <c r="AH926" s="12"/>
      <c r="AI926" s="12"/>
      <c r="AJ926" s="12"/>
      <c r="AK926" s="12"/>
      <c r="AL926" s="12"/>
      <c r="AM926" s="12"/>
      <c r="AN926" s="12"/>
      <c r="AO926" s="12"/>
      <c r="AP926" s="12"/>
      <c r="AQ926" s="12"/>
      <c r="AR926" s="12"/>
      <c r="AS926" s="12"/>
      <c r="AT926" s="12"/>
      <c r="AU926" s="12"/>
      <c r="AV926" s="12"/>
      <c r="AW926" s="12"/>
      <c r="AX926" s="12"/>
      <c r="AY926" s="12"/>
      <c r="AZ926" s="12"/>
      <c r="BA926" s="12"/>
      <c r="BB926" s="12"/>
      <c r="BC926" s="12"/>
      <c r="BE926" s="12"/>
      <c r="BF926" s="12"/>
      <c r="BG926" s="12"/>
      <c r="BH926" s="12"/>
      <c r="BI926" s="12"/>
      <c r="BJ926" s="12"/>
      <c r="BK926" s="12"/>
    </row>
    <row r="927" spans="33:63" x14ac:dyDescent="0.15">
      <c r="AG927" s="12"/>
      <c r="AH927" s="12"/>
      <c r="AI927" s="12"/>
      <c r="AJ927" s="12"/>
      <c r="AK927" s="12"/>
      <c r="AL927" s="12"/>
      <c r="AM927" s="12"/>
      <c r="AN927" s="12"/>
      <c r="AO927" s="12"/>
      <c r="AP927" s="12"/>
      <c r="AQ927" s="12"/>
      <c r="AR927" s="12"/>
      <c r="AS927" s="12"/>
      <c r="AT927" s="12"/>
      <c r="AU927" s="12"/>
      <c r="AV927" s="12"/>
      <c r="AW927" s="12"/>
      <c r="AX927" s="12"/>
      <c r="AY927" s="12"/>
      <c r="AZ927" s="12"/>
      <c r="BA927" s="12"/>
      <c r="BB927" s="12"/>
      <c r="BC927" s="12"/>
      <c r="BE927" s="12"/>
      <c r="BF927" s="12"/>
      <c r="BG927" s="12"/>
      <c r="BH927" s="12"/>
      <c r="BI927" s="12"/>
      <c r="BJ927" s="12"/>
      <c r="BK927" s="12"/>
    </row>
    <row r="928" spans="33:63" x14ac:dyDescent="0.15">
      <c r="AG928" s="12"/>
      <c r="AH928" s="12"/>
      <c r="AI928" s="12"/>
      <c r="AJ928" s="12"/>
      <c r="AK928" s="12"/>
      <c r="AL928" s="12"/>
      <c r="AM928" s="12"/>
      <c r="AN928" s="12"/>
      <c r="AO928" s="12"/>
      <c r="AP928" s="12"/>
      <c r="AQ928" s="12"/>
      <c r="AR928" s="12"/>
      <c r="AS928" s="12"/>
      <c r="AT928" s="12"/>
      <c r="AU928" s="12"/>
      <c r="AV928" s="12"/>
      <c r="AW928" s="12"/>
      <c r="AX928" s="12"/>
      <c r="AY928" s="12"/>
      <c r="AZ928" s="12"/>
      <c r="BA928" s="12"/>
      <c r="BB928" s="12"/>
      <c r="BC928" s="12"/>
      <c r="BE928" s="12"/>
      <c r="BF928" s="12"/>
      <c r="BG928" s="12"/>
      <c r="BH928" s="12"/>
      <c r="BI928" s="12"/>
      <c r="BJ928" s="12"/>
      <c r="BK928" s="12"/>
    </row>
    <row r="929" spans="33:63" x14ac:dyDescent="0.15">
      <c r="AG929" s="12"/>
      <c r="AH929" s="12"/>
      <c r="AI929" s="12"/>
      <c r="AJ929" s="12"/>
      <c r="AK929" s="12"/>
      <c r="AL929" s="12"/>
      <c r="AM929" s="12"/>
      <c r="AN929" s="12"/>
      <c r="AO929" s="12"/>
      <c r="AP929" s="12"/>
      <c r="AQ929" s="12"/>
      <c r="AR929" s="12"/>
      <c r="AS929" s="12"/>
      <c r="AT929" s="12"/>
      <c r="AU929" s="12"/>
      <c r="AV929" s="12"/>
      <c r="AW929" s="12"/>
      <c r="AX929" s="12"/>
      <c r="AY929" s="12"/>
      <c r="AZ929" s="12"/>
      <c r="BA929" s="12"/>
      <c r="BB929" s="12"/>
      <c r="BC929" s="12"/>
      <c r="BE929" s="12"/>
      <c r="BF929" s="12"/>
      <c r="BG929" s="12"/>
      <c r="BH929" s="12"/>
      <c r="BI929" s="12"/>
      <c r="BJ929" s="12"/>
      <c r="BK929" s="12"/>
    </row>
    <row r="930" spans="33:63" x14ac:dyDescent="0.15">
      <c r="AG930" s="12"/>
      <c r="AH930" s="12"/>
      <c r="AI930" s="12"/>
      <c r="AJ930" s="12"/>
      <c r="AK930" s="12"/>
      <c r="AL930" s="12"/>
      <c r="AM930" s="12"/>
      <c r="AN930" s="12"/>
      <c r="AO930" s="12"/>
      <c r="AP930" s="12"/>
      <c r="AQ930" s="12"/>
      <c r="AR930" s="12"/>
      <c r="AS930" s="12"/>
      <c r="AT930" s="12"/>
      <c r="AU930" s="12"/>
      <c r="AV930" s="12"/>
      <c r="AW930" s="12"/>
      <c r="AX930" s="12"/>
      <c r="AY930" s="12"/>
      <c r="AZ930" s="12"/>
      <c r="BA930" s="12"/>
      <c r="BB930" s="12"/>
      <c r="BC930" s="12"/>
      <c r="BE930" s="12"/>
      <c r="BF930" s="12"/>
      <c r="BG930" s="12"/>
      <c r="BH930" s="12"/>
      <c r="BI930" s="12"/>
      <c r="BJ930" s="12"/>
      <c r="BK930" s="12"/>
    </row>
    <row r="931" spans="33:63" x14ac:dyDescent="0.15">
      <c r="AG931" s="12"/>
      <c r="AH931" s="12"/>
      <c r="AI931" s="12"/>
      <c r="AJ931" s="12"/>
      <c r="AK931" s="12"/>
      <c r="AL931" s="12"/>
      <c r="AM931" s="12"/>
      <c r="AN931" s="12"/>
      <c r="AO931" s="12"/>
      <c r="AP931" s="12"/>
      <c r="AQ931" s="12"/>
      <c r="AR931" s="12"/>
      <c r="AS931" s="12"/>
      <c r="AT931" s="12"/>
      <c r="AU931" s="12"/>
      <c r="AV931" s="12"/>
      <c r="AW931" s="12"/>
      <c r="AX931" s="12"/>
      <c r="AY931" s="12"/>
      <c r="AZ931" s="12"/>
      <c r="BA931" s="12"/>
      <c r="BB931" s="12"/>
      <c r="BC931" s="12"/>
      <c r="BE931" s="12"/>
      <c r="BF931" s="12"/>
      <c r="BG931" s="12"/>
      <c r="BH931" s="12"/>
      <c r="BI931" s="12"/>
      <c r="BJ931" s="12"/>
      <c r="BK931" s="12"/>
    </row>
    <row r="932" spans="33:63" x14ac:dyDescent="0.15">
      <c r="AG932" s="12"/>
      <c r="AH932" s="12"/>
      <c r="AI932" s="12"/>
      <c r="AJ932" s="12"/>
      <c r="AK932" s="12"/>
      <c r="AL932" s="12"/>
      <c r="AM932" s="12"/>
      <c r="AN932" s="12"/>
      <c r="AO932" s="12"/>
      <c r="AP932" s="12"/>
      <c r="AQ932" s="12"/>
      <c r="AR932" s="12"/>
      <c r="AS932" s="12"/>
      <c r="AT932" s="12"/>
      <c r="AU932" s="12"/>
      <c r="AV932" s="12"/>
      <c r="AW932" s="12"/>
      <c r="AX932" s="12"/>
      <c r="AY932" s="12"/>
      <c r="AZ932" s="12"/>
      <c r="BA932" s="12"/>
      <c r="BB932" s="12"/>
      <c r="BC932" s="12"/>
      <c r="BE932" s="12"/>
      <c r="BF932" s="12"/>
      <c r="BG932" s="12"/>
      <c r="BH932" s="12"/>
      <c r="BI932" s="12"/>
      <c r="BJ932" s="12"/>
      <c r="BK932" s="12"/>
    </row>
    <row r="933" spans="33:63" x14ac:dyDescent="0.15">
      <c r="AG933" s="12"/>
      <c r="AH933" s="12"/>
      <c r="AI933" s="12"/>
      <c r="AJ933" s="12"/>
      <c r="AK933" s="12"/>
      <c r="AL933" s="12"/>
      <c r="AM933" s="12"/>
      <c r="AN933" s="12"/>
      <c r="AO933" s="12"/>
      <c r="AP933" s="12"/>
      <c r="AQ933" s="12"/>
      <c r="AR933" s="12"/>
      <c r="AS933" s="12"/>
      <c r="AT933" s="12"/>
      <c r="AU933" s="12"/>
      <c r="AV933" s="12"/>
      <c r="AW933" s="12"/>
      <c r="AX933" s="12"/>
      <c r="AY933" s="12"/>
      <c r="AZ933" s="12"/>
      <c r="BA933" s="12"/>
      <c r="BB933" s="12"/>
      <c r="BC933" s="12"/>
      <c r="BE933" s="12"/>
      <c r="BF933" s="12"/>
      <c r="BG933" s="12"/>
      <c r="BH933" s="12"/>
      <c r="BI933" s="12"/>
      <c r="BJ933" s="12"/>
      <c r="BK933" s="12"/>
    </row>
    <row r="934" spans="33:63" x14ac:dyDescent="0.15">
      <c r="AG934" s="12"/>
      <c r="AH934" s="12"/>
      <c r="AI934" s="12"/>
      <c r="AJ934" s="12"/>
      <c r="AK934" s="12"/>
      <c r="AL934" s="12"/>
      <c r="AM934" s="12"/>
      <c r="AN934" s="12"/>
      <c r="AO934" s="12"/>
      <c r="AP934" s="12"/>
      <c r="AQ934" s="12"/>
      <c r="AR934" s="12"/>
      <c r="AS934" s="12"/>
      <c r="AT934" s="12"/>
      <c r="AU934" s="12"/>
      <c r="AV934" s="12"/>
      <c r="AW934" s="12"/>
      <c r="AX934" s="12"/>
      <c r="AY934" s="12"/>
      <c r="AZ934" s="12"/>
      <c r="BA934" s="12"/>
      <c r="BB934" s="12"/>
      <c r="BC934" s="12"/>
      <c r="BE934" s="12"/>
      <c r="BF934" s="12"/>
      <c r="BG934" s="12"/>
      <c r="BH934" s="12"/>
      <c r="BI934" s="12"/>
      <c r="BJ934" s="12"/>
      <c r="BK934" s="12"/>
    </row>
    <row r="935" spans="33:63" x14ac:dyDescent="0.15">
      <c r="AG935" s="12"/>
      <c r="AH935" s="12"/>
      <c r="AI935" s="12"/>
      <c r="AJ935" s="12"/>
      <c r="AK935" s="12"/>
      <c r="AL935" s="12"/>
      <c r="AM935" s="12"/>
      <c r="AN935" s="12"/>
      <c r="AO935" s="12"/>
      <c r="AP935" s="12"/>
      <c r="AQ935" s="12"/>
      <c r="AR935" s="12"/>
      <c r="AS935" s="12"/>
      <c r="AT935" s="12"/>
      <c r="AU935" s="12"/>
      <c r="AV935" s="12"/>
      <c r="AW935" s="12"/>
      <c r="AX935" s="12"/>
      <c r="AY935" s="12"/>
      <c r="AZ935" s="12"/>
      <c r="BA935" s="12"/>
      <c r="BB935" s="12"/>
      <c r="BC935" s="12"/>
      <c r="BE935" s="12"/>
      <c r="BF935" s="12"/>
      <c r="BG935" s="12"/>
      <c r="BH935" s="12"/>
      <c r="BI935" s="12"/>
      <c r="BJ935" s="12"/>
      <c r="BK935" s="12"/>
    </row>
    <row r="936" spans="33:63" x14ac:dyDescent="0.15">
      <c r="AG936" s="12"/>
      <c r="AH936" s="12"/>
      <c r="AI936" s="12"/>
      <c r="AJ936" s="12"/>
      <c r="AK936" s="12"/>
      <c r="AL936" s="12"/>
      <c r="AM936" s="12"/>
      <c r="AN936" s="12"/>
      <c r="AO936" s="12"/>
      <c r="AP936" s="12"/>
      <c r="AQ936" s="12"/>
      <c r="AR936" s="12"/>
      <c r="AS936" s="12"/>
      <c r="AT936" s="12"/>
      <c r="AU936" s="12"/>
      <c r="AV936" s="12"/>
      <c r="AW936" s="12"/>
      <c r="AX936" s="12"/>
      <c r="AY936" s="12"/>
      <c r="AZ936" s="12"/>
      <c r="BA936" s="12"/>
      <c r="BB936" s="12"/>
      <c r="BC936" s="12"/>
      <c r="BE936" s="12"/>
      <c r="BF936" s="12"/>
      <c r="BG936" s="12"/>
      <c r="BH936" s="12"/>
      <c r="BI936" s="12"/>
      <c r="BJ936" s="12"/>
      <c r="BK936" s="12"/>
    </row>
    <row r="937" spans="33:63" x14ac:dyDescent="0.15">
      <c r="AG937" s="12"/>
      <c r="AH937" s="12"/>
      <c r="AI937" s="12"/>
      <c r="AJ937" s="12"/>
      <c r="AK937" s="12"/>
      <c r="AL937" s="12"/>
      <c r="AM937" s="12"/>
      <c r="AN937" s="12"/>
      <c r="AO937" s="12"/>
      <c r="AP937" s="12"/>
      <c r="AQ937" s="12"/>
      <c r="AR937" s="12"/>
      <c r="AS937" s="12"/>
      <c r="AT937" s="12"/>
      <c r="AU937" s="12"/>
      <c r="AV937" s="12"/>
      <c r="AW937" s="12"/>
      <c r="AX937" s="12"/>
      <c r="AY937" s="12"/>
      <c r="AZ937" s="12"/>
      <c r="BA937" s="12"/>
      <c r="BB937" s="12"/>
      <c r="BC937" s="12"/>
      <c r="BE937" s="12"/>
      <c r="BF937" s="12"/>
      <c r="BG937" s="12"/>
      <c r="BH937" s="12"/>
      <c r="BI937" s="12"/>
      <c r="BJ937" s="12"/>
      <c r="BK937" s="12"/>
    </row>
    <row r="938" spans="33:63" x14ac:dyDescent="0.15">
      <c r="AG938" s="12"/>
      <c r="AH938" s="12"/>
      <c r="AI938" s="12"/>
      <c r="AJ938" s="12"/>
      <c r="AK938" s="12"/>
      <c r="AL938" s="12"/>
      <c r="AM938" s="12"/>
      <c r="AN938" s="12"/>
      <c r="AO938" s="12"/>
      <c r="AP938" s="12"/>
      <c r="AQ938" s="12"/>
      <c r="AR938" s="12"/>
      <c r="AS938" s="12"/>
      <c r="AT938" s="12"/>
      <c r="AU938" s="12"/>
      <c r="AV938" s="12"/>
      <c r="AW938" s="12"/>
      <c r="AX938" s="12"/>
      <c r="AY938" s="12"/>
      <c r="AZ938" s="12"/>
      <c r="BA938" s="12"/>
      <c r="BB938" s="12"/>
      <c r="BC938" s="12"/>
      <c r="BE938" s="12"/>
      <c r="BF938" s="12"/>
      <c r="BG938" s="12"/>
      <c r="BH938" s="12"/>
      <c r="BI938" s="12"/>
      <c r="BJ938" s="12"/>
      <c r="BK938" s="12"/>
    </row>
    <row r="939" spans="33:63" x14ac:dyDescent="0.15">
      <c r="AG939" s="12"/>
      <c r="AH939" s="12"/>
      <c r="AI939" s="12"/>
      <c r="AJ939" s="12"/>
      <c r="AK939" s="12"/>
      <c r="AL939" s="12"/>
      <c r="AM939" s="12"/>
      <c r="AN939" s="12"/>
      <c r="AO939" s="12"/>
      <c r="AP939" s="12"/>
      <c r="AQ939" s="12"/>
      <c r="AR939" s="12"/>
      <c r="AS939" s="12"/>
      <c r="AT939" s="12"/>
      <c r="AU939" s="12"/>
      <c r="AV939" s="12"/>
      <c r="AW939" s="12"/>
      <c r="AX939" s="12"/>
      <c r="AY939" s="12"/>
      <c r="AZ939" s="12"/>
      <c r="BA939" s="12"/>
      <c r="BB939" s="12"/>
      <c r="BC939" s="12"/>
      <c r="BE939" s="12"/>
      <c r="BF939" s="12"/>
      <c r="BG939" s="12"/>
      <c r="BH939" s="12"/>
      <c r="BI939" s="12"/>
      <c r="BJ939" s="12"/>
      <c r="BK939" s="12"/>
    </row>
    <row r="940" spans="33:63" x14ac:dyDescent="0.15">
      <c r="AG940" s="12"/>
      <c r="AH940" s="12"/>
      <c r="AI940" s="12"/>
      <c r="AJ940" s="12"/>
      <c r="AK940" s="12"/>
      <c r="AL940" s="12"/>
      <c r="AM940" s="12"/>
      <c r="AN940" s="12"/>
      <c r="AO940" s="12"/>
      <c r="AP940" s="12"/>
      <c r="AQ940" s="12"/>
      <c r="AR940" s="12"/>
      <c r="AS940" s="12"/>
      <c r="AT940" s="12"/>
      <c r="AU940" s="12"/>
      <c r="AV940" s="12"/>
      <c r="AW940" s="12"/>
      <c r="AX940" s="12"/>
      <c r="AY940" s="12"/>
      <c r="AZ940" s="12"/>
      <c r="BA940" s="12"/>
      <c r="BB940" s="12"/>
      <c r="BC940" s="12"/>
      <c r="BE940" s="12"/>
      <c r="BF940" s="12"/>
      <c r="BG940" s="12"/>
      <c r="BH940" s="12"/>
      <c r="BI940" s="12"/>
      <c r="BJ940" s="12"/>
      <c r="BK940" s="12"/>
    </row>
    <row r="941" spans="33:63" x14ac:dyDescent="0.15">
      <c r="AG941" s="12"/>
      <c r="AH941" s="12"/>
      <c r="AI941" s="12"/>
      <c r="AJ941" s="12"/>
      <c r="AK941" s="12"/>
      <c r="AL941" s="12"/>
      <c r="AM941" s="12"/>
      <c r="AN941" s="12"/>
      <c r="AO941" s="12"/>
      <c r="AP941" s="12"/>
      <c r="AQ941" s="12"/>
      <c r="AR941" s="12"/>
      <c r="AS941" s="12"/>
      <c r="AT941" s="12"/>
      <c r="AU941" s="12"/>
      <c r="AV941" s="12"/>
      <c r="AW941" s="12"/>
      <c r="AX941" s="12"/>
      <c r="AY941" s="12"/>
      <c r="AZ941" s="12"/>
      <c r="BA941" s="12"/>
      <c r="BB941" s="12"/>
      <c r="BC941" s="12"/>
      <c r="BE941" s="12"/>
      <c r="BF941" s="12"/>
      <c r="BG941" s="12"/>
      <c r="BH941" s="12"/>
      <c r="BI941" s="12"/>
      <c r="BJ941" s="12"/>
      <c r="BK941" s="12"/>
    </row>
    <row r="942" spans="33:63" x14ac:dyDescent="0.15">
      <c r="AG942" s="12"/>
      <c r="AH942" s="12"/>
      <c r="AI942" s="12"/>
      <c r="AJ942" s="12"/>
      <c r="AK942" s="12"/>
      <c r="AL942" s="12"/>
      <c r="AM942" s="12"/>
      <c r="AN942" s="12"/>
      <c r="AO942" s="12"/>
      <c r="AP942" s="12"/>
      <c r="AQ942" s="12"/>
      <c r="AR942" s="12"/>
      <c r="AS942" s="12"/>
      <c r="AT942" s="12"/>
      <c r="AU942" s="12"/>
      <c r="AV942" s="12"/>
      <c r="AW942" s="12"/>
      <c r="AX942" s="12"/>
      <c r="AY942" s="12"/>
      <c r="AZ942" s="12"/>
      <c r="BA942" s="12"/>
      <c r="BB942" s="12"/>
      <c r="BC942" s="12"/>
      <c r="BE942" s="12"/>
      <c r="BF942" s="12"/>
      <c r="BG942" s="12"/>
      <c r="BH942" s="12"/>
      <c r="BI942" s="12"/>
      <c r="BJ942" s="12"/>
      <c r="BK942" s="12"/>
    </row>
    <row r="943" spans="33:63" x14ac:dyDescent="0.15">
      <c r="AG943" s="12"/>
      <c r="AH943" s="12"/>
      <c r="AI943" s="12"/>
      <c r="AJ943" s="12"/>
      <c r="AK943" s="12"/>
      <c r="AL943" s="12"/>
      <c r="AM943" s="12"/>
      <c r="AN943" s="12"/>
      <c r="AO943" s="12"/>
      <c r="AP943" s="12"/>
      <c r="AQ943" s="12"/>
      <c r="AR943" s="12"/>
      <c r="AS943" s="12"/>
      <c r="AT943" s="12"/>
      <c r="AU943" s="12"/>
      <c r="AV943" s="12"/>
      <c r="AW943" s="12"/>
      <c r="AX943" s="12"/>
      <c r="AY943" s="12"/>
      <c r="AZ943" s="12"/>
      <c r="BA943" s="12"/>
      <c r="BB943" s="12"/>
      <c r="BC943" s="12"/>
      <c r="BE943" s="12"/>
      <c r="BF943" s="12"/>
      <c r="BG943" s="12"/>
      <c r="BH943" s="12"/>
      <c r="BI943" s="12"/>
      <c r="BJ943" s="12"/>
      <c r="BK943" s="12"/>
    </row>
    <row r="944" spans="33:63" x14ac:dyDescent="0.15">
      <c r="AG944" s="12"/>
      <c r="AH944" s="12"/>
      <c r="AI944" s="12"/>
      <c r="AJ944" s="12"/>
      <c r="AK944" s="12"/>
      <c r="AL944" s="12"/>
      <c r="AM944" s="12"/>
      <c r="AN944" s="12"/>
      <c r="AO944" s="12"/>
      <c r="AP944" s="12"/>
      <c r="AQ944" s="12"/>
      <c r="AR944" s="12"/>
      <c r="AS944" s="12"/>
      <c r="AT944" s="12"/>
      <c r="AU944" s="12"/>
      <c r="AV944" s="12"/>
      <c r="AW944" s="12"/>
      <c r="AX944" s="12"/>
      <c r="AY944" s="12"/>
      <c r="AZ944" s="12"/>
      <c r="BA944" s="12"/>
      <c r="BB944" s="12"/>
      <c r="BC944" s="12"/>
      <c r="BE944" s="12"/>
      <c r="BF944" s="12"/>
      <c r="BG944" s="12"/>
      <c r="BH944" s="12"/>
      <c r="BI944" s="12"/>
      <c r="BJ944" s="12"/>
      <c r="BK944" s="12"/>
    </row>
    <row r="945" spans="33:63" x14ac:dyDescent="0.15">
      <c r="AG945" s="12"/>
      <c r="AH945" s="12"/>
      <c r="AI945" s="12"/>
      <c r="AJ945" s="12"/>
      <c r="AK945" s="12"/>
      <c r="AL945" s="12"/>
      <c r="AM945" s="12"/>
      <c r="AN945" s="12"/>
      <c r="AO945" s="12"/>
      <c r="AP945" s="12"/>
      <c r="AQ945" s="12"/>
      <c r="AR945" s="12"/>
      <c r="AS945" s="12"/>
      <c r="AT945" s="12"/>
      <c r="AU945" s="12"/>
      <c r="AV945" s="12"/>
      <c r="AW945" s="12"/>
      <c r="AX945" s="12"/>
      <c r="AY945" s="12"/>
      <c r="AZ945" s="12"/>
      <c r="BA945" s="12"/>
      <c r="BB945" s="12"/>
      <c r="BC945" s="12"/>
      <c r="BE945" s="12"/>
      <c r="BF945" s="12"/>
      <c r="BG945" s="12"/>
      <c r="BH945" s="12"/>
      <c r="BI945" s="12"/>
      <c r="BJ945" s="12"/>
      <c r="BK945" s="12"/>
    </row>
    <row r="946" spans="33:63" x14ac:dyDescent="0.15">
      <c r="AG946" s="12"/>
      <c r="AH946" s="12"/>
      <c r="AI946" s="12"/>
      <c r="AJ946" s="12"/>
      <c r="AK946" s="12"/>
      <c r="AL946" s="12"/>
      <c r="AM946" s="12"/>
      <c r="AN946" s="12"/>
      <c r="AO946" s="12"/>
      <c r="AP946" s="12"/>
      <c r="AQ946" s="12"/>
      <c r="AR946" s="12"/>
      <c r="AS946" s="12"/>
      <c r="AT946" s="12"/>
      <c r="AU946" s="12"/>
      <c r="AV946" s="12"/>
      <c r="AW946" s="12"/>
      <c r="AX946" s="12"/>
      <c r="AY946" s="12"/>
      <c r="AZ946" s="12"/>
      <c r="BA946" s="12"/>
      <c r="BB946" s="12"/>
      <c r="BC946" s="12"/>
      <c r="BE946" s="12"/>
      <c r="BF946" s="12"/>
      <c r="BG946" s="12"/>
      <c r="BH946" s="12"/>
      <c r="BI946" s="12"/>
      <c r="BJ946" s="12"/>
      <c r="BK946" s="12"/>
    </row>
    <row r="947" spans="33:63" x14ac:dyDescent="0.15">
      <c r="AG947" s="12"/>
      <c r="AH947" s="12"/>
      <c r="AI947" s="12"/>
      <c r="AJ947" s="12"/>
      <c r="AK947" s="12"/>
      <c r="AL947" s="12"/>
      <c r="AM947" s="12"/>
      <c r="AN947" s="12"/>
      <c r="AO947" s="12"/>
      <c r="AP947" s="12"/>
      <c r="AQ947" s="12"/>
      <c r="AR947" s="12"/>
      <c r="AS947" s="12"/>
      <c r="AT947" s="12"/>
      <c r="AU947" s="12"/>
      <c r="AV947" s="12"/>
      <c r="AW947" s="12"/>
      <c r="AX947" s="12"/>
      <c r="AY947" s="12"/>
      <c r="AZ947" s="12"/>
      <c r="BA947" s="12"/>
      <c r="BB947" s="12"/>
      <c r="BC947" s="12"/>
      <c r="BE947" s="12"/>
      <c r="BF947" s="12"/>
      <c r="BG947" s="12"/>
      <c r="BH947" s="12"/>
      <c r="BI947" s="12"/>
      <c r="BJ947" s="12"/>
      <c r="BK947" s="12"/>
    </row>
    <row r="948" spans="33:63" x14ac:dyDescent="0.15">
      <c r="AG948" s="12"/>
      <c r="AH948" s="12"/>
      <c r="AI948" s="12"/>
      <c r="AJ948" s="12"/>
      <c r="AK948" s="12"/>
      <c r="AL948" s="12"/>
      <c r="AM948" s="12"/>
      <c r="AN948" s="12"/>
      <c r="AO948" s="12"/>
      <c r="AP948" s="12"/>
      <c r="AQ948" s="12"/>
      <c r="AR948" s="12"/>
      <c r="AS948" s="12"/>
      <c r="AT948" s="12"/>
      <c r="AU948" s="12"/>
      <c r="AV948" s="12"/>
      <c r="AW948" s="12"/>
      <c r="AX948" s="12"/>
      <c r="AY948" s="12"/>
      <c r="AZ948" s="12"/>
      <c r="BA948" s="12"/>
      <c r="BB948" s="12"/>
      <c r="BC948" s="12"/>
      <c r="BE948" s="12"/>
      <c r="BF948" s="12"/>
      <c r="BG948" s="12"/>
      <c r="BH948" s="12"/>
      <c r="BI948" s="12"/>
      <c r="BJ948" s="12"/>
      <c r="BK948" s="12"/>
    </row>
    <row r="949" spans="33:63" x14ac:dyDescent="0.15">
      <c r="AG949" s="12"/>
      <c r="AH949" s="12"/>
      <c r="AI949" s="12"/>
      <c r="AJ949" s="12"/>
      <c r="AK949" s="12"/>
      <c r="AL949" s="12"/>
      <c r="AM949" s="12"/>
      <c r="AN949" s="12"/>
      <c r="AO949" s="12"/>
      <c r="AP949" s="12"/>
      <c r="AQ949" s="12"/>
      <c r="AR949" s="12"/>
      <c r="AS949" s="12"/>
      <c r="AT949" s="12"/>
      <c r="AU949" s="12"/>
      <c r="AV949" s="12"/>
      <c r="AW949" s="12"/>
      <c r="AX949" s="12"/>
      <c r="AY949" s="12"/>
      <c r="AZ949" s="12"/>
      <c r="BA949" s="12"/>
      <c r="BB949" s="12"/>
      <c r="BC949" s="12"/>
      <c r="BE949" s="12"/>
      <c r="BF949" s="12"/>
      <c r="BG949" s="12"/>
      <c r="BH949" s="12"/>
      <c r="BI949" s="12"/>
      <c r="BJ949" s="12"/>
      <c r="BK949" s="12"/>
    </row>
    <row r="950" spans="33:63" x14ac:dyDescent="0.15">
      <c r="AG950" s="12"/>
      <c r="AH950" s="12"/>
      <c r="AI950" s="12"/>
      <c r="AJ950" s="12"/>
      <c r="AK950" s="12"/>
      <c r="AL950" s="12"/>
      <c r="AM950" s="12"/>
      <c r="AN950" s="12"/>
      <c r="AO950" s="12"/>
      <c r="AP950" s="12"/>
      <c r="AQ950" s="12"/>
      <c r="AR950" s="12"/>
      <c r="AS950" s="12"/>
      <c r="AT950" s="12"/>
      <c r="AU950" s="12"/>
      <c r="AV950" s="12"/>
      <c r="AW950" s="12"/>
      <c r="AX950" s="12"/>
      <c r="AY950" s="12"/>
      <c r="AZ950" s="12"/>
      <c r="BA950" s="12"/>
      <c r="BB950" s="12"/>
      <c r="BC950" s="12"/>
      <c r="BE950" s="12"/>
      <c r="BF950" s="12"/>
      <c r="BG950" s="12"/>
      <c r="BH950" s="12"/>
      <c r="BI950" s="12"/>
      <c r="BJ950" s="12"/>
      <c r="BK950" s="12"/>
    </row>
    <row r="951" spans="33:63" x14ac:dyDescent="0.15">
      <c r="AG951" s="12"/>
      <c r="AH951" s="12"/>
      <c r="AI951" s="12"/>
      <c r="AJ951" s="12"/>
      <c r="AK951" s="12"/>
      <c r="AL951" s="12"/>
      <c r="AM951" s="12"/>
      <c r="AN951" s="12"/>
      <c r="AO951" s="12"/>
      <c r="AP951" s="12"/>
      <c r="AQ951" s="12"/>
      <c r="AR951" s="12"/>
      <c r="AS951" s="12"/>
      <c r="AT951" s="12"/>
      <c r="AU951" s="12"/>
      <c r="AV951" s="12"/>
      <c r="AW951" s="12"/>
      <c r="AX951" s="12"/>
      <c r="AY951" s="12"/>
      <c r="AZ951" s="12"/>
      <c r="BA951" s="12"/>
      <c r="BB951" s="12"/>
      <c r="BC951" s="12"/>
      <c r="BE951" s="12"/>
      <c r="BF951" s="12"/>
      <c r="BG951" s="12"/>
      <c r="BH951" s="12"/>
      <c r="BI951" s="12"/>
      <c r="BJ951" s="12"/>
      <c r="BK951" s="12"/>
    </row>
    <row r="952" spans="33:63" x14ac:dyDescent="0.15">
      <c r="AG952" s="12"/>
      <c r="AH952" s="12"/>
      <c r="AI952" s="12"/>
      <c r="AJ952" s="12"/>
      <c r="AK952" s="12"/>
      <c r="AL952" s="12"/>
      <c r="AM952" s="12"/>
      <c r="AN952" s="12"/>
      <c r="AO952" s="12"/>
      <c r="AP952" s="12"/>
      <c r="AQ952" s="12"/>
      <c r="AR952" s="12"/>
      <c r="AS952" s="12"/>
      <c r="AT952" s="12"/>
      <c r="AU952" s="12"/>
      <c r="AV952" s="12"/>
      <c r="AW952" s="12"/>
      <c r="AX952" s="12"/>
      <c r="AY952" s="12"/>
      <c r="AZ952" s="12"/>
      <c r="BA952" s="12"/>
      <c r="BB952" s="12"/>
      <c r="BC952" s="12"/>
      <c r="BE952" s="12"/>
      <c r="BF952" s="12"/>
      <c r="BG952" s="12"/>
      <c r="BH952" s="12"/>
      <c r="BI952" s="12"/>
      <c r="BJ952" s="12"/>
      <c r="BK952" s="12"/>
    </row>
    <row r="953" spans="33:63" x14ac:dyDescent="0.15">
      <c r="AG953" s="12"/>
      <c r="AH953" s="12"/>
      <c r="AI953" s="12"/>
      <c r="AJ953" s="12"/>
      <c r="AK953" s="12"/>
      <c r="AL953" s="12"/>
      <c r="AM953" s="12"/>
      <c r="AN953" s="12"/>
      <c r="AO953" s="12"/>
      <c r="AP953" s="12"/>
      <c r="AQ953" s="12"/>
      <c r="AR953" s="12"/>
      <c r="AS953" s="12"/>
      <c r="AT953" s="12"/>
      <c r="AU953" s="12"/>
      <c r="AV953" s="12"/>
      <c r="AW953" s="12"/>
      <c r="AX953" s="12"/>
      <c r="AY953" s="12"/>
      <c r="AZ953" s="12"/>
      <c r="BA953" s="12"/>
      <c r="BB953" s="12"/>
      <c r="BC953" s="12"/>
      <c r="BE953" s="12"/>
      <c r="BF953" s="12"/>
      <c r="BG953" s="12"/>
      <c r="BH953" s="12"/>
      <c r="BI953" s="12"/>
      <c r="BJ953" s="12"/>
      <c r="BK953" s="12"/>
    </row>
    <row r="954" spans="33:63" x14ac:dyDescent="0.15">
      <c r="AG954" s="12"/>
      <c r="AH954" s="12"/>
      <c r="AI954" s="12"/>
      <c r="AJ954" s="12"/>
      <c r="AK954" s="12"/>
      <c r="AL954" s="12"/>
      <c r="AM954" s="12"/>
      <c r="AN954" s="12"/>
      <c r="AO954" s="12"/>
      <c r="AP954" s="12"/>
      <c r="AQ954" s="12"/>
      <c r="AR954" s="12"/>
      <c r="AS954" s="12"/>
      <c r="AT954" s="12"/>
      <c r="AU954" s="12"/>
      <c r="AV954" s="12"/>
      <c r="AW954" s="12"/>
      <c r="AX954" s="12"/>
      <c r="AY954" s="12"/>
      <c r="AZ954" s="12"/>
      <c r="BA954" s="12"/>
      <c r="BB954" s="12"/>
      <c r="BC954" s="12"/>
      <c r="BE954" s="12"/>
      <c r="BF954" s="12"/>
      <c r="BG954" s="12"/>
      <c r="BH954" s="12"/>
      <c r="BI954" s="12"/>
      <c r="BJ954" s="12"/>
      <c r="BK954" s="12"/>
    </row>
    <row r="955" spans="33:63" x14ac:dyDescent="0.15">
      <c r="AG955" s="12"/>
      <c r="AH955" s="12"/>
      <c r="AI955" s="12"/>
      <c r="AJ955" s="12"/>
      <c r="AK955" s="12"/>
      <c r="AL955" s="12"/>
      <c r="AM955" s="12"/>
      <c r="AN955" s="12"/>
      <c r="AO955" s="12"/>
      <c r="AP955" s="12"/>
      <c r="AQ955" s="12"/>
      <c r="AR955" s="12"/>
      <c r="AS955" s="12"/>
      <c r="AT955" s="12"/>
      <c r="AU955" s="12"/>
      <c r="AV955" s="12"/>
      <c r="AW955" s="12"/>
      <c r="AX955" s="12"/>
      <c r="AY955" s="12"/>
      <c r="AZ955" s="12"/>
      <c r="BA955" s="12"/>
      <c r="BB955" s="12"/>
      <c r="BC955" s="12"/>
      <c r="BE955" s="12"/>
      <c r="BF955" s="12"/>
      <c r="BG955" s="12"/>
      <c r="BH955" s="12"/>
      <c r="BI955" s="12"/>
      <c r="BJ955" s="12"/>
      <c r="BK955" s="12"/>
    </row>
    <row r="956" spans="33:63" x14ac:dyDescent="0.15">
      <c r="AG956" s="12"/>
      <c r="AH956" s="12"/>
      <c r="AI956" s="12"/>
      <c r="AJ956" s="12"/>
      <c r="AK956" s="12"/>
      <c r="AL956" s="12"/>
      <c r="AM956" s="12"/>
      <c r="AN956" s="12"/>
      <c r="AO956" s="12"/>
      <c r="AP956" s="12"/>
      <c r="AQ956" s="12"/>
      <c r="AR956" s="12"/>
      <c r="AS956" s="12"/>
      <c r="AT956" s="12"/>
      <c r="AU956" s="12"/>
      <c r="AV956" s="12"/>
      <c r="AW956" s="12"/>
      <c r="AX956" s="12"/>
      <c r="AY956" s="12"/>
      <c r="AZ956" s="12"/>
      <c r="BA956" s="12"/>
      <c r="BB956" s="12"/>
      <c r="BC956" s="12"/>
      <c r="BE956" s="12"/>
      <c r="BF956" s="12"/>
      <c r="BG956" s="12"/>
      <c r="BH956" s="12"/>
      <c r="BI956" s="12"/>
      <c r="BJ956" s="12"/>
      <c r="BK956" s="12"/>
    </row>
    <row r="957" spans="33:63" x14ac:dyDescent="0.15">
      <c r="AG957" s="12"/>
      <c r="AH957" s="12"/>
      <c r="AI957" s="12"/>
      <c r="AJ957" s="12"/>
      <c r="AK957" s="12"/>
      <c r="AL957" s="12"/>
      <c r="AM957" s="12"/>
      <c r="AN957" s="12"/>
      <c r="AO957" s="12"/>
      <c r="AP957" s="12"/>
      <c r="AQ957" s="12"/>
      <c r="AR957" s="12"/>
      <c r="AS957" s="12"/>
      <c r="AT957" s="12"/>
      <c r="AU957" s="12"/>
      <c r="AV957" s="12"/>
      <c r="AW957" s="12"/>
      <c r="AX957" s="12"/>
      <c r="AY957" s="12"/>
      <c r="AZ957" s="12"/>
      <c r="BA957" s="12"/>
      <c r="BB957" s="12"/>
      <c r="BC957" s="12"/>
      <c r="BE957" s="12"/>
      <c r="BF957" s="12"/>
      <c r="BG957" s="12"/>
      <c r="BH957" s="12"/>
      <c r="BI957" s="12"/>
      <c r="BJ957" s="12"/>
      <c r="BK957" s="12"/>
    </row>
    <row r="958" spans="33:63" x14ac:dyDescent="0.15">
      <c r="AG958" s="12"/>
      <c r="AH958" s="12"/>
      <c r="AI958" s="12"/>
      <c r="AJ958" s="12"/>
      <c r="AK958" s="12"/>
      <c r="AL958" s="12"/>
      <c r="AM958" s="12"/>
      <c r="AN958" s="12"/>
      <c r="AO958" s="12"/>
      <c r="AP958" s="12"/>
      <c r="AQ958" s="12"/>
      <c r="AR958" s="12"/>
      <c r="AS958" s="12"/>
      <c r="AT958" s="12"/>
      <c r="AU958" s="12"/>
      <c r="AV958" s="12"/>
      <c r="AW958" s="12"/>
      <c r="AX958" s="12"/>
      <c r="AY958" s="12"/>
      <c r="AZ958" s="12"/>
      <c r="BA958" s="12"/>
      <c r="BB958" s="12"/>
      <c r="BC958" s="12"/>
      <c r="BE958" s="12"/>
      <c r="BF958" s="12"/>
      <c r="BG958" s="12"/>
      <c r="BH958" s="12"/>
      <c r="BI958" s="12"/>
      <c r="BJ958" s="12"/>
      <c r="BK958" s="12"/>
    </row>
    <row r="959" spans="33:63" x14ac:dyDescent="0.15">
      <c r="AG959" s="12"/>
      <c r="AH959" s="12"/>
      <c r="AI959" s="12"/>
      <c r="AJ959" s="12"/>
      <c r="AK959" s="12"/>
      <c r="AL959" s="12"/>
      <c r="AM959" s="12"/>
      <c r="AN959" s="12"/>
      <c r="AO959" s="12"/>
      <c r="AP959" s="12"/>
      <c r="AQ959" s="12"/>
      <c r="AR959" s="12"/>
      <c r="AS959" s="12"/>
      <c r="AT959" s="12"/>
      <c r="AU959" s="12"/>
      <c r="AV959" s="12"/>
      <c r="AW959" s="12"/>
      <c r="AX959" s="12"/>
      <c r="AY959" s="12"/>
      <c r="AZ959" s="12"/>
      <c r="BA959" s="12"/>
      <c r="BB959" s="12"/>
      <c r="BC959" s="12"/>
      <c r="BE959" s="12"/>
      <c r="BF959" s="12"/>
      <c r="BG959" s="12"/>
      <c r="BH959" s="12"/>
      <c r="BI959" s="12"/>
      <c r="BJ959" s="12"/>
      <c r="BK959" s="12"/>
    </row>
    <row r="960" spans="33:63" x14ac:dyDescent="0.15">
      <c r="AG960" s="12"/>
      <c r="AH960" s="12"/>
      <c r="AI960" s="12"/>
      <c r="AJ960" s="12"/>
      <c r="AK960" s="12"/>
      <c r="AL960" s="12"/>
      <c r="AM960" s="12"/>
      <c r="AN960" s="12"/>
      <c r="AO960" s="12"/>
      <c r="AP960" s="12"/>
      <c r="AQ960" s="12"/>
      <c r="AR960" s="12"/>
      <c r="AS960" s="12"/>
      <c r="AT960" s="12"/>
      <c r="AU960" s="12"/>
      <c r="AV960" s="12"/>
      <c r="AW960" s="12"/>
      <c r="AX960" s="12"/>
      <c r="AY960" s="12"/>
      <c r="AZ960" s="12"/>
      <c r="BA960" s="12"/>
      <c r="BB960" s="12"/>
      <c r="BC960" s="12"/>
      <c r="BE960" s="12"/>
      <c r="BF960" s="12"/>
      <c r="BG960" s="12"/>
      <c r="BH960" s="12"/>
      <c r="BI960" s="12"/>
      <c r="BJ960" s="12"/>
      <c r="BK960" s="12"/>
    </row>
    <row r="961" spans="33:63" x14ac:dyDescent="0.15">
      <c r="AG961" s="12"/>
      <c r="AH961" s="12"/>
      <c r="AI961" s="12"/>
      <c r="AJ961" s="12"/>
      <c r="AK961" s="12"/>
      <c r="AL961" s="12"/>
      <c r="AM961" s="12"/>
      <c r="AN961" s="12"/>
      <c r="AO961" s="12"/>
      <c r="AP961" s="12"/>
      <c r="AQ961" s="12"/>
      <c r="AR961" s="12"/>
      <c r="AS961" s="12"/>
      <c r="AT961" s="12"/>
      <c r="AU961" s="12"/>
      <c r="AV961" s="12"/>
      <c r="AW961" s="12"/>
      <c r="AX961" s="12"/>
      <c r="AY961" s="12"/>
      <c r="AZ961" s="12"/>
      <c r="BA961" s="12"/>
      <c r="BB961" s="12"/>
      <c r="BC961" s="12"/>
      <c r="BE961" s="12"/>
      <c r="BF961" s="12"/>
      <c r="BG961" s="12"/>
      <c r="BH961" s="12"/>
      <c r="BI961" s="12"/>
      <c r="BJ961" s="12"/>
      <c r="BK961" s="12"/>
    </row>
    <row r="962" spans="33:63" x14ac:dyDescent="0.15">
      <c r="AG962" s="12"/>
      <c r="AH962" s="12"/>
      <c r="AI962" s="12"/>
      <c r="AJ962" s="12"/>
      <c r="AK962" s="12"/>
      <c r="AL962" s="12"/>
      <c r="AM962" s="12"/>
      <c r="AN962" s="12"/>
      <c r="AO962" s="12"/>
      <c r="AP962" s="12"/>
      <c r="AQ962" s="12"/>
      <c r="AR962" s="12"/>
      <c r="AS962" s="12"/>
      <c r="AT962" s="12"/>
      <c r="AU962" s="12"/>
      <c r="AV962" s="12"/>
      <c r="AW962" s="12"/>
      <c r="AX962" s="12"/>
      <c r="AY962" s="12"/>
      <c r="AZ962" s="12"/>
      <c r="BA962" s="12"/>
      <c r="BB962" s="12"/>
      <c r="BC962" s="12"/>
      <c r="BE962" s="12"/>
      <c r="BF962" s="12"/>
      <c r="BG962" s="12"/>
      <c r="BH962" s="12"/>
      <c r="BI962" s="12"/>
      <c r="BJ962" s="12"/>
      <c r="BK962" s="12"/>
    </row>
    <row r="963" spans="33:63" x14ac:dyDescent="0.15">
      <c r="AG963" s="12"/>
      <c r="AH963" s="12"/>
      <c r="AI963" s="12"/>
      <c r="AJ963" s="12"/>
      <c r="AK963" s="12"/>
      <c r="AL963" s="12"/>
      <c r="AM963" s="12"/>
      <c r="AN963" s="12"/>
      <c r="AO963" s="12"/>
      <c r="AP963" s="12"/>
      <c r="AQ963" s="12"/>
      <c r="AR963" s="12"/>
      <c r="AS963" s="12"/>
      <c r="AT963" s="12"/>
      <c r="AU963" s="12"/>
      <c r="AV963" s="12"/>
      <c r="AW963" s="12"/>
      <c r="AX963" s="12"/>
      <c r="AY963" s="12"/>
      <c r="AZ963" s="12"/>
      <c r="BA963" s="12"/>
      <c r="BB963" s="12"/>
      <c r="BC963" s="12"/>
      <c r="BE963" s="12"/>
      <c r="BF963" s="12"/>
      <c r="BG963" s="12"/>
      <c r="BH963" s="12"/>
      <c r="BI963" s="12"/>
      <c r="BJ963" s="12"/>
      <c r="BK963" s="12"/>
    </row>
    <row r="964" spans="33:63" x14ac:dyDescent="0.15">
      <c r="AG964" s="12"/>
      <c r="AH964" s="12"/>
      <c r="AI964" s="12"/>
      <c r="AJ964" s="12"/>
      <c r="AK964" s="12"/>
      <c r="AL964" s="12"/>
      <c r="AM964" s="12"/>
      <c r="AN964" s="12"/>
      <c r="AO964" s="12"/>
      <c r="AP964" s="12"/>
      <c r="AQ964" s="12"/>
      <c r="AR964" s="12"/>
      <c r="AS964" s="12"/>
      <c r="AT964" s="12"/>
      <c r="AU964" s="12"/>
      <c r="AV964" s="12"/>
      <c r="AW964" s="12"/>
      <c r="AX964" s="12"/>
      <c r="AY964" s="12"/>
      <c r="AZ964" s="12"/>
      <c r="BA964" s="12"/>
      <c r="BB964" s="12"/>
      <c r="BC964" s="12"/>
      <c r="BE964" s="12"/>
      <c r="BF964" s="12"/>
      <c r="BG964" s="12"/>
      <c r="BH964" s="12"/>
      <c r="BI964" s="12"/>
      <c r="BJ964" s="12"/>
      <c r="BK964" s="12"/>
    </row>
    <row r="965" spans="33:63" x14ac:dyDescent="0.15">
      <c r="AG965" s="12"/>
      <c r="AH965" s="12"/>
      <c r="AI965" s="12"/>
      <c r="AJ965" s="12"/>
      <c r="AK965" s="12"/>
      <c r="AL965" s="12"/>
      <c r="AM965" s="12"/>
      <c r="AN965" s="12"/>
      <c r="AO965" s="12"/>
      <c r="AP965" s="12"/>
      <c r="AQ965" s="12"/>
      <c r="AR965" s="12"/>
      <c r="AS965" s="12"/>
      <c r="AT965" s="12"/>
      <c r="AU965" s="12"/>
      <c r="AV965" s="12"/>
      <c r="AW965" s="12"/>
      <c r="AX965" s="12"/>
      <c r="AY965" s="12"/>
      <c r="AZ965" s="12"/>
      <c r="BA965" s="12"/>
      <c r="BB965" s="12"/>
      <c r="BC965" s="12"/>
      <c r="BE965" s="12"/>
      <c r="BF965" s="12"/>
      <c r="BG965" s="12"/>
      <c r="BH965" s="12"/>
      <c r="BI965" s="12"/>
      <c r="BJ965" s="12"/>
      <c r="BK965" s="12"/>
    </row>
    <row r="966" spans="33:63" x14ac:dyDescent="0.15">
      <c r="AG966" s="12"/>
      <c r="AH966" s="12"/>
      <c r="AI966" s="12"/>
      <c r="AJ966" s="12"/>
      <c r="AK966" s="12"/>
      <c r="AL966" s="12"/>
      <c r="AM966" s="12"/>
      <c r="AN966" s="12"/>
      <c r="AO966" s="12"/>
      <c r="AP966" s="12"/>
      <c r="AQ966" s="12"/>
      <c r="AR966" s="12"/>
      <c r="AS966" s="12"/>
      <c r="AT966" s="12"/>
      <c r="AU966" s="12"/>
      <c r="AV966" s="12"/>
      <c r="AW966" s="12"/>
      <c r="AX966" s="12"/>
      <c r="AY966" s="12"/>
      <c r="AZ966" s="12"/>
      <c r="BA966" s="12"/>
      <c r="BB966" s="12"/>
      <c r="BC966" s="12"/>
      <c r="BE966" s="12"/>
      <c r="BF966" s="12"/>
      <c r="BG966" s="12"/>
      <c r="BH966" s="12"/>
      <c r="BI966" s="12"/>
      <c r="BJ966" s="12"/>
      <c r="BK966" s="12"/>
    </row>
    <row r="967" spans="33:63" x14ac:dyDescent="0.15">
      <c r="AG967" s="12"/>
      <c r="AH967" s="12"/>
      <c r="AI967" s="12"/>
      <c r="AJ967" s="12"/>
      <c r="AK967" s="12"/>
      <c r="AL967" s="12"/>
      <c r="AM967" s="12"/>
      <c r="AN967" s="12"/>
      <c r="AO967" s="12"/>
      <c r="AP967" s="12"/>
      <c r="AQ967" s="12"/>
      <c r="AR967" s="12"/>
      <c r="AS967" s="12"/>
      <c r="AT967" s="12"/>
      <c r="AU967" s="12"/>
      <c r="AV967" s="12"/>
      <c r="AW967" s="12"/>
      <c r="AX967" s="12"/>
      <c r="AY967" s="12"/>
      <c r="AZ967" s="12"/>
      <c r="BA967" s="12"/>
      <c r="BB967" s="12"/>
      <c r="BC967" s="12"/>
      <c r="BE967" s="12"/>
      <c r="BF967" s="12"/>
      <c r="BG967" s="12"/>
      <c r="BH967" s="12"/>
      <c r="BI967" s="12"/>
      <c r="BJ967" s="12"/>
      <c r="BK967" s="12"/>
    </row>
    <row r="968" spans="33:63" x14ac:dyDescent="0.15">
      <c r="AG968" s="12"/>
      <c r="AH968" s="12"/>
      <c r="AI968" s="12"/>
      <c r="AJ968" s="12"/>
      <c r="AK968" s="12"/>
      <c r="AL968" s="12"/>
      <c r="AM968" s="12"/>
      <c r="AN968" s="12"/>
      <c r="AO968" s="12"/>
      <c r="AP968" s="12"/>
      <c r="AQ968" s="12"/>
      <c r="AR968" s="12"/>
      <c r="AS968" s="12"/>
      <c r="AT968" s="12"/>
      <c r="AU968" s="12"/>
      <c r="AV968" s="12"/>
      <c r="AW968" s="12"/>
      <c r="AX968" s="12"/>
      <c r="AY968" s="12"/>
      <c r="AZ968" s="12"/>
      <c r="BA968" s="12"/>
      <c r="BB968" s="12"/>
      <c r="BC968" s="12"/>
      <c r="BE968" s="12"/>
      <c r="BF968" s="12"/>
      <c r="BG968" s="12"/>
      <c r="BH968" s="12"/>
      <c r="BI968" s="12"/>
      <c r="BJ968" s="12"/>
      <c r="BK968" s="12"/>
    </row>
    <row r="969" spans="33:63" x14ac:dyDescent="0.15">
      <c r="AG969" s="12"/>
      <c r="AH969" s="12"/>
      <c r="AI969" s="12"/>
      <c r="AJ969" s="12"/>
      <c r="AK969" s="12"/>
      <c r="AL969" s="12"/>
      <c r="AM969" s="12"/>
      <c r="AN969" s="12"/>
      <c r="AO969" s="12"/>
      <c r="AP969" s="12"/>
      <c r="AQ969" s="12"/>
      <c r="AR969" s="12"/>
      <c r="AS969" s="12"/>
      <c r="AT969" s="12"/>
      <c r="AU969" s="12"/>
      <c r="AV969" s="12"/>
      <c r="AW969" s="12"/>
      <c r="AX969" s="12"/>
      <c r="AY969" s="12"/>
      <c r="AZ969" s="12"/>
      <c r="BA969" s="12"/>
      <c r="BB969" s="12"/>
      <c r="BC969" s="12"/>
      <c r="BE969" s="12"/>
      <c r="BF969" s="12"/>
      <c r="BG969" s="12"/>
      <c r="BH969" s="12"/>
      <c r="BI969" s="12"/>
      <c r="BJ969" s="12"/>
      <c r="BK969" s="12"/>
    </row>
    <row r="970" spans="33:63" x14ac:dyDescent="0.15">
      <c r="AG970" s="12"/>
      <c r="AH970" s="12"/>
      <c r="AI970" s="12"/>
      <c r="AJ970" s="12"/>
      <c r="AK970" s="12"/>
      <c r="AL970" s="12"/>
      <c r="AM970" s="12"/>
      <c r="AN970" s="12"/>
      <c r="AO970" s="12"/>
      <c r="AP970" s="12"/>
      <c r="AQ970" s="12"/>
      <c r="AR970" s="12"/>
      <c r="AS970" s="12"/>
      <c r="AT970" s="12"/>
      <c r="AU970" s="12"/>
      <c r="AV970" s="12"/>
      <c r="AW970" s="12"/>
      <c r="AX970" s="12"/>
      <c r="AY970" s="12"/>
      <c r="AZ970" s="12"/>
      <c r="BA970" s="12"/>
      <c r="BB970" s="12"/>
      <c r="BC970" s="12"/>
      <c r="BE970" s="12"/>
      <c r="BF970" s="12"/>
      <c r="BG970" s="12"/>
      <c r="BH970" s="12"/>
      <c r="BI970" s="12"/>
      <c r="BJ970" s="12"/>
      <c r="BK970" s="12"/>
    </row>
    <row r="971" spans="33:63" x14ac:dyDescent="0.15">
      <c r="AG971" s="12"/>
      <c r="AH971" s="12"/>
      <c r="AI971" s="12"/>
      <c r="AJ971" s="12"/>
      <c r="AK971" s="12"/>
      <c r="AL971" s="12"/>
      <c r="AM971" s="12"/>
      <c r="AN971" s="12"/>
      <c r="AO971" s="12"/>
      <c r="AP971" s="12"/>
      <c r="AQ971" s="12"/>
      <c r="AR971" s="12"/>
      <c r="AS971" s="12"/>
      <c r="AT971" s="12"/>
      <c r="AU971" s="12"/>
      <c r="AV971" s="12"/>
      <c r="AW971" s="12"/>
      <c r="AX971" s="12"/>
      <c r="AY971" s="12"/>
      <c r="AZ971" s="12"/>
      <c r="BA971" s="12"/>
      <c r="BB971" s="12"/>
      <c r="BC971" s="12"/>
      <c r="BE971" s="12"/>
      <c r="BF971" s="12"/>
      <c r="BG971" s="12"/>
      <c r="BH971" s="12"/>
      <c r="BI971" s="12"/>
      <c r="BJ971" s="12"/>
      <c r="BK971" s="12"/>
    </row>
    <row r="972" spans="33:63" x14ac:dyDescent="0.15">
      <c r="AG972" s="12"/>
      <c r="AH972" s="12"/>
      <c r="AI972" s="12"/>
      <c r="AJ972" s="12"/>
      <c r="AK972" s="12"/>
      <c r="AL972" s="12"/>
      <c r="AM972" s="12"/>
      <c r="AN972" s="12"/>
      <c r="AO972" s="12"/>
      <c r="AP972" s="12"/>
      <c r="AQ972" s="12"/>
      <c r="AR972" s="12"/>
      <c r="AS972" s="12"/>
      <c r="AT972" s="12"/>
      <c r="AU972" s="12"/>
      <c r="AV972" s="12"/>
      <c r="AW972" s="12"/>
      <c r="AX972" s="12"/>
      <c r="AY972" s="12"/>
      <c r="AZ972" s="12"/>
      <c r="BA972" s="12"/>
      <c r="BB972" s="12"/>
      <c r="BC972" s="12"/>
      <c r="BE972" s="12"/>
      <c r="BF972" s="12"/>
      <c r="BG972" s="12"/>
      <c r="BH972" s="12"/>
      <c r="BI972" s="12"/>
      <c r="BJ972" s="12"/>
      <c r="BK972" s="12"/>
    </row>
    <row r="973" spans="33:63" x14ac:dyDescent="0.15">
      <c r="AG973" s="12"/>
      <c r="AH973" s="12"/>
      <c r="AI973" s="12"/>
      <c r="AJ973" s="12"/>
      <c r="AK973" s="12"/>
      <c r="AL973" s="12"/>
      <c r="AM973" s="12"/>
      <c r="AN973" s="12"/>
      <c r="AO973" s="12"/>
      <c r="AP973" s="12"/>
      <c r="AQ973" s="12"/>
      <c r="AR973" s="12"/>
      <c r="AS973" s="12"/>
      <c r="AT973" s="12"/>
      <c r="AU973" s="12"/>
      <c r="AV973" s="12"/>
      <c r="AW973" s="12"/>
      <c r="AX973" s="12"/>
      <c r="AY973" s="12"/>
      <c r="AZ973" s="12"/>
      <c r="BA973" s="12"/>
      <c r="BB973" s="12"/>
      <c r="BC973" s="12"/>
      <c r="BE973" s="12"/>
      <c r="BF973" s="12"/>
      <c r="BG973" s="12"/>
      <c r="BH973" s="12"/>
      <c r="BI973" s="12"/>
      <c r="BJ973" s="12"/>
      <c r="BK973" s="12"/>
    </row>
    <row r="974" spans="33:63" x14ac:dyDescent="0.15">
      <c r="AG974" s="12"/>
      <c r="AH974" s="12"/>
      <c r="AI974" s="12"/>
      <c r="AJ974" s="12"/>
      <c r="AK974" s="12"/>
      <c r="AL974" s="12"/>
      <c r="AM974" s="12"/>
      <c r="AN974" s="12"/>
      <c r="AO974" s="12"/>
      <c r="AP974" s="12"/>
      <c r="AQ974" s="12"/>
      <c r="AR974" s="12"/>
      <c r="AS974" s="12"/>
      <c r="AT974" s="12"/>
      <c r="AU974" s="12"/>
      <c r="AV974" s="12"/>
      <c r="AW974" s="12"/>
      <c r="AX974" s="12"/>
      <c r="AY974" s="12"/>
      <c r="AZ974" s="12"/>
      <c r="BA974" s="12"/>
      <c r="BB974" s="12"/>
      <c r="BC974" s="12"/>
      <c r="BE974" s="12"/>
      <c r="BF974" s="12"/>
      <c r="BG974" s="12"/>
      <c r="BH974" s="12"/>
      <c r="BI974" s="12"/>
      <c r="BJ974" s="12"/>
      <c r="BK974" s="12"/>
    </row>
    <row r="975" spans="33:63" x14ac:dyDescent="0.15">
      <c r="AG975" s="12"/>
      <c r="AH975" s="12"/>
      <c r="AI975" s="12"/>
      <c r="AJ975" s="12"/>
      <c r="AK975" s="12"/>
      <c r="AL975" s="12"/>
      <c r="AM975" s="12"/>
      <c r="AN975" s="12"/>
      <c r="AO975" s="12"/>
      <c r="AP975" s="12"/>
      <c r="AQ975" s="12"/>
      <c r="AR975" s="12"/>
      <c r="AS975" s="12"/>
      <c r="AT975" s="12"/>
      <c r="AU975" s="12"/>
      <c r="AV975" s="12"/>
      <c r="AW975" s="12"/>
      <c r="AX975" s="12"/>
      <c r="AY975" s="12"/>
      <c r="AZ975" s="12"/>
      <c r="BA975" s="12"/>
      <c r="BB975" s="12"/>
      <c r="BC975" s="12"/>
      <c r="BE975" s="12"/>
      <c r="BF975" s="12"/>
      <c r="BG975" s="12"/>
      <c r="BH975" s="12"/>
      <c r="BI975" s="12"/>
      <c r="BJ975" s="12"/>
      <c r="BK975" s="12"/>
    </row>
    <row r="976" spans="33:63" x14ac:dyDescent="0.15">
      <c r="AG976" s="12"/>
      <c r="AH976" s="12"/>
      <c r="AI976" s="12"/>
      <c r="AJ976" s="12"/>
      <c r="AK976" s="12"/>
      <c r="AL976" s="12"/>
      <c r="AM976" s="12"/>
      <c r="AN976" s="12"/>
      <c r="AO976" s="12"/>
      <c r="AP976" s="12"/>
      <c r="AQ976" s="12"/>
      <c r="AR976" s="12"/>
      <c r="AS976" s="12"/>
      <c r="AT976" s="12"/>
      <c r="AU976" s="12"/>
      <c r="AV976" s="12"/>
      <c r="AW976" s="12"/>
      <c r="AX976" s="12"/>
      <c r="AY976" s="12"/>
      <c r="AZ976" s="12"/>
      <c r="BA976" s="12"/>
      <c r="BB976" s="12"/>
      <c r="BC976" s="12"/>
      <c r="BE976" s="12"/>
      <c r="BF976" s="12"/>
      <c r="BG976" s="12"/>
      <c r="BH976" s="12"/>
      <c r="BI976" s="12"/>
      <c r="BJ976" s="12"/>
      <c r="BK976" s="12"/>
    </row>
    <row r="977" spans="33:63" x14ac:dyDescent="0.15">
      <c r="AG977" s="12"/>
      <c r="AH977" s="12"/>
      <c r="AI977" s="12"/>
      <c r="AJ977" s="12"/>
      <c r="AK977" s="12"/>
      <c r="AL977" s="12"/>
      <c r="AM977" s="12"/>
      <c r="AN977" s="12"/>
      <c r="AO977" s="12"/>
      <c r="AP977" s="12"/>
      <c r="AQ977" s="12"/>
      <c r="AR977" s="12"/>
      <c r="AS977" s="12"/>
      <c r="AT977" s="12"/>
      <c r="AU977" s="12"/>
      <c r="AV977" s="12"/>
      <c r="AW977" s="12"/>
      <c r="AX977" s="12"/>
      <c r="AY977" s="12"/>
      <c r="AZ977" s="12"/>
      <c r="BA977" s="12"/>
      <c r="BB977" s="12"/>
      <c r="BC977" s="12"/>
      <c r="BE977" s="12"/>
      <c r="BF977" s="12"/>
      <c r="BG977" s="12"/>
      <c r="BH977" s="12"/>
      <c r="BI977" s="12"/>
      <c r="BJ977" s="12"/>
      <c r="BK977" s="12"/>
    </row>
    <row r="978" spans="33:63" x14ac:dyDescent="0.15">
      <c r="AG978" s="12"/>
      <c r="AH978" s="12"/>
      <c r="AI978" s="12"/>
      <c r="AJ978" s="12"/>
      <c r="AK978" s="12"/>
      <c r="AL978" s="12"/>
      <c r="AM978" s="12"/>
      <c r="AN978" s="12"/>
      <c r="AO978" s="12"/>
      <c r="AP978" s="12"/>
      <c r="AQ978" s="12"/>
      <c r="AR978" s="12"/>
      <c r="AS978" s="12"/>
      <c r="AT978" s="12"/>
      <c r="AU978" s="12"/>
      <c r="AV978" s="12"/>
      <c r="AW978" s="12"/>
      <c r="AX978" s="12"/>
      <c r="AY978" s="12"/>
      <c r="AZ978" s="12"/>
      <c r="BA978" s="12"/>
      <c r="BB978" s="12"/>
      <c r="BC978" s="12"/>
      <c r="BE978" s="12"/>
      <c r="BF978" s="12"/>
      <c r="BG978" s="12"/>
      <c r="BH978" s="12"/>
      <c r="BI978" s="12"/>
      <c r="BJ978" s="12"/>
      <c r="BK978" s="12"/>
    </row>
    <row r="979" spans="33:63" x14ac:dyDescent="0.15">
      <c r="AG979" s="12"/>
      <c r="AH979" s="12"/>
      <c r="AI979" s="12"/>
      <c r="AJ979" s="12"/>
      <c r="AK979" s="12"/>
      <c r="AL979" s="12"/>
      <c r="AM979" s="12"/>
      <c r="AN979" s="12"/>
      <c r="AO979" s="12"/>
      <c r="AP979" s="12"/>
      <c r="AQ979" s="12"/>
      <c r="AR979" s="12"/>
      <c r="AS979" s="12"/>
      <c r="AT979" s="12"/>
      <c r="AU979" s="12"/>
      <c r="AV979" s="12"/>
      <c r="AW979" s="12"/>
      <c r="AX979" s="12"/>
      <c r="AY979" s="12"/>
      <c r="AZ979" s="12"/>
      <c r="BA979" s="12"/>
      <c r="BB979" s="12"/>
      <c r="BC979" s="12"/>
      <c r="BE979" s="12"/>
      <c r="BF979" s="12"/>
      <c r="BG979" s="12"/>
      <c r="BH979" s="12"/>
      <c r="BI979" s="12"/>
      <c r="BJ979" s="12"/>
      <c r="BK979" s="12"/>
    </row>
    <row r="980" spans="33:63" x14ac:dyDescent="0.15">
      <c r="AG980" s="12"/>
      <c r="AH980" s="12"/>
      <c r="AI980" s="12"/>
      <c r="AJ980" s="12"/>
      <c r="AK980" s="12"/>
      <c r="AL980" s="12"/>
      <c r="AM980" s="12"/>
      <c r="AN980" s="12"/>
      <c r="AO980" s="12"/>
      <c r="AP980" s="12"/>
      <c r="AQ980" s="12"/>
      <c r="AR980" s="12"/>
      <c r="AS980" s="12"/>
      <c r="AT980" s="12"/>
      <c r="AU980" s="12"/>
      <c r="AV980" s="12"/>
      <c r="AW980" s="12"/>
      <c r="AX980" s="12"/>
      <c r="AY980" s="12"/>
      <c r="AZ980" s="12"/>
      <c r="BA980" s="12"/>
      <c r="BB980" s="12"/>
      <c r="BC980" s="12"/>
      <c r="BE980" s="12"/>
      <c r="BF980" s="12"/>
      <c r="BG980" s="12"/>
      <c r="BH980" s="12"/>
      <c r="BI980" s="12"/>
      <c r="BJ980" s="12"/>
      <c r="BK980" s="12"/>
    </row>
    <row r="981" spans="33:63" x14ac:dyDescent="0.15">
      <c r="AG981" s="12"/>
      <c r="AH981" s="12"/>
      <c r="AI981" s="12"/>
      <c r="AJ981" s="12"/>
      <c r="AK981" s="12"/>
      <c r="AL981" s="12"/>
      <c r="AM981" s="12"/>
      <c r="AN981" s="12"/>
      <c r="AO981" s="12"/>
      <c r="AP981" s="12"/>
      <c r="AQ981" s="12"/>
      <c r="AR981" s="12"/>
      <c r="AS981" s="12"/>
      <c r="AT981" s="12"/>
      <c r="AU981" s="12"/>
      <c r="AV981" s="12"/>
      <c r="AW981" s="12"/>
      <c r="AX981" s="12"/>
      <c r="AY981" s="12"/>
      <c r="AZ981" s="12"/>
      <c r="BA981" s="12"/>
      <c r="BB981" s="12"/>
      <c r="BC981" s="12"/>
      <c r="BE981" s="12"/>
      <c r="BF981" s="12"/>
      <c r="BG981" s="12"/>
      <c r="BH981" s="12"/>
      <c r="BI981" s="12"/>
      <c r="BJ981" s="12"/>
      <c r="BK981" s="12"/>
    </row>
    <row r="982" spans="33:63" x14ac:dyDescent="0.15">
      <c r="AG982" s="12"/>
      <c r="AH982" s="12"/>
      <c r="AI982" s="12"/>
      <c r="AJ982" s="12"/>
      <c r="AK982" s="12"/>
      <c r="AL982" s="12"/>
      <c r="AM982" s="12"/>
      <c r="AN982" s="12"/>
      <c r="AO982" s="12"/>
      <c r="AP982" s="12"/>
      <c r="AQ982" s="12"/>
      <c r="AR982" s="12"/>
      <c r="AS982" s="12"/>
      <c r="AT982" s="12"/>
      <c r="AU982" s="12"/>
      <c r="AV982" s="12"/>
      <c r="AW982" s="12"/>
      <c r="AX982" s="12"/>
      <c r="AY982" s="12"/>
      <c r="AZ982" s="12"/>
      <c r="BA982" s="12"/>
      <c r="BB982" s="12"/>
      <c r="BC982" s="12"/>
      <c r="BE982" s="12"/>
      <c r="BF982" s="12"/>
      <c r="BG982" s="12"/>
      <c r="BH982" s="12"/>
      <c r="BI982" s="12"/>
      <c r="BJ982" s="12"/>
      <c r="BK982" s="12"/>
    </row>
    <row r="983" spans="33:63" x14ac:dyDescent="0.15">
      <c r="AG983" s="12"/>
      <c r="AH983" s="12"/>
      <c r="AI983" s="12"/>
      <c r="AJ983" s="12"/>
      <c r="AK983" s="12"/>
      <c r="AL983" s="12"/>
      <c r="AM983" s="12"/>
      <c r="AN983" s="12"/>
      <c r="AO983" s="12"/>
      <c r="AP983" s="12"/>
      <c r="AQ983" s="12"/>
      <c r="AR983" s="12"/>
      <c r="AS983" s="12"/>
      <c r="AT983" s="12"/>
      <c r="AU983" s="12"/>
      <c r="AV983" s="12"/>
      <c r="AW983" s="12"/>
      <c r="AX983" s="12"/>
      <c r="AY983" s="12"/>
      <c r="AZ983" s="12"/>
      <c r="BA983" s="12"/>
      <c r="BB983" s="12"/>
      <c r="BC983" s="12"/>
      <c r="BE983" s="12"/>
      <c r="BF983" s="12"/>
      <c r="BG983" s="12"/>
      <c r="BH983" s="12"/>
      <c r="BI983" s="12"/>
      <c r="BJ983" s="12"/>
      <c r="BK983" s="12"/>
    </row>
    <row r="984" spans="33:63" x14ac:dyDescent="0.15">
      <c r="AG984" s="12"/>
      <c r="AH984" s="12"/>
      <c r="AI984" s="12"/>
      <c r="AJ984" s="12"/>
      <c r="AK984" s="12"/>
      <c r="AL984" s="12"/>
      <c r="AM984" s="12"/>
      <c r="AN984" s="12"/>
      <c r="AO984" s="12"/>
      <c r="AP984" s="12"/>
      <c r="AQ984" s="12"/>
      <c r="AR984" s="12"/>
      <c r="AS984" s="12"/>
      <c r="AT984" s="12"/>
      <c r="AU984" s="12"/>
      <c r="AV984" s="12"/>
      <c r="AW984" s="12"/>
      <c r="AX984" s="12"/>
      <c r="AY984" s="12"/>
      <c r="AZ984" s="12"/>
      <c r="BA984" s="12"/>
      <c r="BB984" s="12"/>
      <c r="BC984" s="12"/>
      <c r="BE984" s="12"/>
      <c r="BF984" s="12"/>
      <c r="BG984" s="12"/>
      <c r="BH984" s="12"/>
      <c r="BI984" s="12"/>
      <c r="BJ984" s="12"/>
      <c r="BK984" s="12"/>
    </row>
    <row r="985" spans="33:63" x14ac:dyDescent="0.15">
      <c r="AG985" s="12"/>
      <c r="AH985" s="12"/>
      <c r="AI985" s="12"/>
      <c r="AJ985" s="12"/>
      <c r="AK985" s="12"/>
      <c r="AL985" s="12"/>
      <c r="AM985" s="12"/>
      <c r="AN985" s="12"/>
      <c r="AO985" s="12"/>
      <c r="AP985" s="12"/>
      <c r="AQ985" s="12"/>
      <c r="AR985" s="12"/>
      <c r="AS985" s="12"/>
      <c r="AT985" s="12"/>
      <c r="AU985" s="12"/>
      <c r="AV985" s="12"/>
      <c r="AW985" s="12"/>
      <c r="AX985" s="12"/>
      <c r="AY985" s="12"/>
      <c r="AZ985" s="12"/>
      <c r="BA985" s="12"/>
      <c r="BB985" s="12"/>
      <c r="BC985" s="12"/>
      <c r="BE985" s="12"/>
      <c r="BF985" s="12"/>
      <c r="BG985" s="12"/>
      <c r="BH985" s="12"/>
      <c r="BI985" s="12"/>
      <c r="BJ985" s="12"/>
      <c r="BK985" s="12"/>
    </row>
    <row r="986" spans="33:63" x14ac:dyDescent="0.15">
      <c r="AG986" s="12"/>
      <c r="AH986" s="12"/>
      <c r="AI986" s="12"/>
      <c r="AJ986" s="12"/>
      <c r="AK986" s="12"/>
      <c r="AL986" s="12"/>
      <c r="AM986" s="12"/>
      <c r="AN986" s="12"/>
      <c r="AO986" s="12"/>
      <c r="AP986" s="12"/>
      <c r="AQ986" s="12"/>
      <c r="AR986" s="12"/>
      <c r="AS986" s="12"/>
      <c r="AT986" s="12"/>
      <c r="AU986" s="12"/>
      <c r="AV986" s="12"/>
      <c r="AW986" s="12"/>
      <c r="AX986" s="12"/>
      <c r="AY986" s="12"/>
      <c r="AZ986" s="12"/>
      <c r="BA986" s="12"/>
      <c r="BB986" s="12"/>
      <c r="BC986" s="12"/>
      <c r="BE986" s="12"/>
      <c r="BF986" s="12"/>
      <c r="BG986" s="12"/>
      <c r="BH986" s="12"/>
      <c r="BI986" s="12"/>
      <c r="BJ986" s="12"/>
      <c r="BK986" s="12"/>
    </row>
    <row r="987" spans="33:63" x14ac:dyDescent="0.15">
      <c r="AG987" s="12"/>
      <c r="AH987" s="12"/>
      <c r="AI987" s="12"/>
      <c r="AJ987" s="12"/>
      <c r="AK987" s="12"/>
      <c r="AL987" s="12"/>
      <c r="AM987" s="12"/>
      <c r="AN987" s="12"/>
      <c r="AO987" s="12"/>
      <c r="AP987" s="12"/>
      <c r="AQ987" s="12"/>
      <c r="AR987" s="12"/>
      <c r="AS987" s="12"/>
      <c r="AT987" s="12"/>
      <c r="AU987" s="12"/>
      <c r="AV987" s="12"/>
      <c r="AW987" s="12"/>
      <c r="AX987" s="12"/>
      <c r="AY987" s="12"/>
      <c r="AZ987" s="12"/>
      <c r="BA987" s="12"/>
      <c r="BB987" s="12"/>
      <c r="BC987" s="12"/>
      <c r="BE987" s="12"/>
      <c r="BF987" s="12"/>
      <c r="BG987" s="12"/>
      <c r="BH987" s="12"/>
      <c r="BI987" s="12"/>
      <c r="BJ987" s="12"/>
      <c r="BK987" s="12"/>
    </row>
    <row r="988" spans="33:63" x14ac:dyDescent="0.15">
      <c r="AG988" s="12"/>
      <c r="AH988" s="12"/>
      <c r="AI988" s="12"/>
      <c r="AJ988" s="12"/>
      <c r="AK988" s="12"/>
      <c r="AL988" s="12"/>
      <c r="AM988" s="12"/>
      <c r="AN988" s="12"/>
      <c r="AO988" s="12"/>
      <c r="AP988" s="12"/>
      <c r="AQ988" s="12"/>
      <c r="AR988" s="12"/>
      <c r="AS988" s="12"/>
      <c r="AT988" s="12"/>
      <c r="AU988" s="12"/>
      <c r="AV988" s="12"/>
      <c r="AW988" s="12"/>
      <c r="AX988" s="12"/>
      <c r="AY988" s="12"/>
      <c r="AZ988" s="12"/>
      <c r="BA988" s="12"/>
      <c r="BB988" s="12"/>
      <c r="BC988" s="12"/>
      <c r="BE988" s="12"/>
      <c r="BF988" s="12"/>
      <c r="BG988" s="12"/>
      <c r="BH988" s="12"/>
      <c r="BI988" s="12"/>
      <c r="BJ988" s="12"/>
      <c r="BK988" s="12"/>
    </row>
    <row r="989" spans="33:63" x14ac:dyDescent="0.15">
      <c r="AG989" s="12"/>
      <c r="AH989" s="12"/>
      <c r="AI989" s="12"/>
      <c r="AJ989" s="12"/>
      <c r="AK989" s="12"/>
      <c r="AL989" s="12"/>
      <c r="AM989" s="12"/>
      <c r="AN989" s="12"/>
      <c r="AO989" s="12"/>
      <c r="AP989" s="12"/>
      <c r="AQ989" s="12"/>
      <c r="AR989" s="12"/>
      <c r="AS989" s="12"/>
      <c r="AT989" s="12"/>
      <c r="AU989" s="12"/>
      <c r="AV989" s="12"/>
      <c r="AW989" s="12"/>
      <c r="AX989" s="12"/>
      <c r="AY989" s="12"/>
      <c r="AZ989" s="12"/>
      <c r="BA989" s="12"/>
      <c r="BB989" s="12"/>
      <c r="BC989" s="12"/>
      <c r="BE989" s="12"/>
      <c r="BF989" s="12"/>
      <c r="BG989" s="12"/>
      <c r="BH989" s="12"/>
      <c r="BI989" s="12"/>
      <c r="BJ989" s="12"/>
      <c r="BK989" s="12"/>
    </row>
    <row r="990" spans="33:63" x14ac:dyDescent="0.15">
      <c r="AG990" s="12"/>
      <c r="AH990" s="12"/>
      <c r="AI990" s="12"/>
      <c r="AJ990" s="12"/>
      <c r="AK990" s="12"/>
      <c r="AL990" s="12"/>
      <c r="AM990" s="12"/>
      <c r="AN990" s="12"/>
      <c r="AO990" s="12"/>
      <c r="AP990" s="12"/>
      <c r="AQ990" s="12"/>
      <c r="AR990" s="12"/>
      <c r="AS990" s="12"/>
      <c r="AT990" s="12"/>
      <c r="AU990" s="12"/>
      <c r="AV990" s="12"/>
      <c r="AW990" s="12"/>
      <c r="AX990" s="12"/>
      <c r="AY990" s="12"/>
      <c r="AZ990" s="12"/>
      <c r="BA990" s="12"/>
      <c r="BB990" s="12"/>
      <c r="BC990" s="12"/>
      <c r="BE990" s="12"/>
      <c r="BF990" s="12"/>
      <c r="BG990" s="12"/>
      <c r="BH990" s="12"/>
      <c r="BI990" s="12"/>
      <c r="BJ990" s="12"/>
      <c r="BK990" s="12"/>
    </row>
    <row r="991" spans="33:63" x14ac:dyDescent="0.15">
      <c r="AG991" s="12"/>
      <c r="AH991" s="12"/>
      <c r="AI991" s="12"/>
      <c r="AJ991" s="12"/>
      <c r="AK991" s="12"/>
      <c r="AL991" s="12"/>
      <c r="AM991" s="12"/>
      <c r="AN991" s="12"/>
      <c r="AO991" s="12"/>
      <c r="AP991" s="12"/>
      <c r="AQ991" s="12"/>
      <c r="AR991" s="12"/>
      <c r="AS991" s="12"/>
      <c r="AT991" s="12"/>
      <c r="AU991" s="12"/>
      <c r="AV991" s="12"/>
      <c r="AW991" s="12"/>
      <c r="AX991" s="12"/>
      <c r="AY991" s="12"/>
      <c r="AZ991" s="12"/>
      <c r="BA991" s="12"/>
      <c r="BB991" s="12"/>
      <c r="BC991" s="12"/>
      <c r="BE991" s="12"/>
      <c r="BF991" s="12"/>
      <c r="BG991" s="12"/>
      <c r="BH991" s="12"/>
      <c r="BI991" s="12"/>
      <c r="BJ991" s="12"/>
      <c r="BK991" s="12"/>
    </row>
    <row r="992" spans="33:63" x14ac:dyDescent="0.15">
      <c r="AG992" s="12"/>
      <c r="AH992" s="12"/>
      <c r="AI992" s="12"/>
      <c r="AJ992" s="12"/>
      <c r="AK992" s="12"/>
      <c r="AL992" s="12"/>
      <c r="AM992" s="12"/>
      <c r="AN992" s="12"/>
      <c r="AO992" s="12"/>
      <c r="AP992" s="12"/>
      <c r="AQ992" s="12"/>
      <c r="AR992" s="12"/>
      <c r="AS992" s="12"/>
      <c r="AT992" s="12"/>
      <c r="AU992" s="12"/>
      <c r="AV992" s="12"/>
      <c r="AW992" s="12"/>
      <c r="AX992" s="12"/>
      <c r="AY992" s="12"/>
      <c r="AZ992" s="12"/>
      <c r="BA992" s="12"/>
      <c r="BB992" s="12"/>
      <c r="BC992" s="12"/>
      <c r="BE992" s="12"/>
      <c r="BF992" s="12"/>
      <c r="BG992" s="12"/>
      <c r="BH992" s="12"/>
      <c r="BI992" s="12"/>
      <c r="BJ992" s="12"/>
      <c r="BK992" s="12"/>
    </row>
    <row r="993" spans="33:63" x14ac:dyDescent="0.15">
      <c r="AG993" s="12"/>
      <c r="AH993" s="12"/>
      <c r="AI993" s="12"/>
      <c r="AJ993" s="12"/>
      <c r="AK993" s="12"/>
      <c r="AL993" s="12"/>
      <c r="AM993" s="12"/>
      <c r="AN993" s="12"/>
      <c r="AO993" s="12"/>
      <c r="AP993" s="12"/>
      <c r="AQ993" s="12"/>
      <c r="AR993" s="12"/>
      <c r="AS993" s="12"/>
      <c r="AT993" s="12"/>
      <c r="AU993" s="12"/>
      <c r="AV993" s="12"/>
      <c r="AW993" s="12"/>
      <c r="AX993" s="12"/>
      <c r="AY993" s="12"/>
      <c r="AZ993" s="12"/>
      <c r="BA993" s="12"/>
      <c r="BB993" s="12"/>
      <c r="BC993" s="12"/>
      <c r="BE993" s="12"/>
      <c r="BF993" s="12"/>
      <c r="BG993" s="12"/>
      <c r="BH993" s="12"/>
      <c r="BI993" s="12"/>
      <c r="BJ993" s="12"/>
      <c r="BK993" s="12"/>
    </row>
    <row r="994" spans="33:63" x14ac:dyDescent="0.15">
      <c r="AG994" s="12"/>
      <c r="AH994" s="12"/>
      <c r="AI994" s="12"/>
      <c r="AJ994" s="12"/>
      <c r="AK994" s="12"/>
      <c r="AL994" s="12"/>
      <c r="AM994" s="12"/>
      <c r="AN994" s="12"/>
      <c r="AO994" s="12"/>
      <c r="AP994" s="12"/>
      <c r="AQ994" s="12"/>
      <c r="AR994" s="12"/>
      <c r="AS994" s="12"/>
      <c r="AT994" s="12"/>
      <c r="AU994" s="12"/>
      <c r="AV994" s="12"/>
      <c r="AW994" s="12"/>
      <c r="AX994" s="12"/>
      <c r="AY994" s="12"/>
      <c r="AZ994" s="12"/>
      <c r="BA994" s="12"/>
      <c r="BB994" s="12"/>
      <c r="BC994" s="12"/>
      <c r="BE994" s="12"/>
      <c r="BF994" s="12"/>
      <c r="BG994" s="12"/>
      <c r="BH994" s="12"/>
      <c r="BI994" s="12"/>
      <c r="BJ994" s="12"/>
      <c r="BK994" s="12"/>
    </row>
    <row r="995" spans="33:63" x14ac:dyDescent="0.15">
      <c r="AG995" s="12"/>
      <c r="AH995" s="12"/>
      <c r="AI995" s="12"/>
      <c r="AJ995" s="12"/>
      <c r="AK995" s="12"/>
      <c r="AL995" s="12"/>
      <c r="AM995" s="12"/>
      <c r="AN995" s="12"/>
      <c r="AO995" s="12"/>
      <c r="AP995" s="12"/>
      <c r="AQ995" s="12"/>
      <c r="AR995" s="12"/>
      <c r="AS995" s="12"/>
      <c r="AT995" s="12"/>
      <c r="AU995" s="12"/>
      <c r="AV995" s="12"/>
      <c r="AW995" s="12"/>
      <c r="AX995" s="12"/>
      <c r="AY995" s="12"/>
      <c r="AZ995" s="12"/>
      <c r="BA995" s="12"/>
      <c r="BB995" s="12"/>
      <c r="BC995" s="12"/>
      <c r="BE995" s="12"/>
      <c r="BF995" s="12"/>
      <c r="BG995" s="12"/>
      <c r="BH995" s="12"/>
      <c r="BI995" s="12"/>
      <c r="BJ995" s="12"/>
      <c r="BK995" s="12"/>
    </row>
    <row r="996" spans="33:63" x14ac:dyDescent="0.15">
      <c r="AG996" s="12"/>
      <c r="AH996" s="12"/>
      <c r="AI996" s="12"/>
      <c r="AJ996" s="12"/>
      <c r="AK996" s="12"/>
      <c r="AL996" s="12"/>
      <c r="AM996" s="12"/>
      <c r="AN996" s="12"/>
      <c r="AO996" s="12"/>
      <c r="AP996" s="12"/>
      <c r="AQ996" s="12"/>
      <c r="AR996" s="12"/>
      <c r="AS996" s="12"/>
      <c r="AT996" s="12"/>
      <c r="AU996" s="12"/>
      <c r="AV996" s="12"/>
      <c r="AW996" s="12"/>
      <c r="AX996" s="12"/>
      <c r="AY996" s="12"/>
      <c r="AZ996" s="12"/>
      <c r="BA996" s="12"/>
      <c r="BB996" s="12"/>
      <c r="BC996" s="12"/>
      <c r="BE996" s="12"/>
      <c r="BF996" s="12"/>
      <c r="BG996" s="12"/>
      <c r="BH996" s="12"/>
      <c r="BI996" s="12"/>
      <c r="BJ996" s="12"/>
      <c r="BK996" s="12"/>
    </row>
    <row r="997" spans="33:63" x14ac:dyDescent="0.15">
      <c r="AG997" s="12"/>
      <c r="AH997" s="12"/>
      <c r="AI997" s="12"/>
      <c r="AJ997" s="12"/>
      <c r="AK997" s="12"/>
      <c r="AL997" s="12"/>
      <c r="AM997" s="12"/>
      <c r="AN997" s="12"/>
      <c r="AO997" s="12"/>
      <c r="AP997" s="12"/>
      <c r="AQ997" s="12"/>
      <c r="AR997" s="12"/>
      <c r="AS997" s="12"/>
      <c r="AT997" s="12"/>
      <c r="AU997" s="12"/>
      <c r="AV997" s="12"/>
      <c r="AW997" s="12"/>
      <c r="AX997" s="12"/>
      <c r="AY997" s="12"/>
      <c r="AZ997" s="12"/>
      <c r="BA997" s="12"/>
      <c r="BB997" s="12"/>
      <c r="BC997" s="12"/>
      <c r="BE997" s="12"/>
      <c r="BF997" s="12"/>
      <c r="BG997" s="12"/>
      <c r="BH997" s="12"/>
      <c r="BI997" s="12"/>
      <c r="BJ997" s="12"/>
      <c r="BK997" s="12"/>
    </row>
    <row r="998" spans="33:63" x14ac:dyDescent="0.15">
      <c r="AG998" s="12"/>
      <c r="AH998" s="12"/>
      <c r="AI998" s="12"/>
      <c r="AJ998" s="12"/>
      <c r="AK998" s="12"/>
      <c r="AL998" s="12"/>
      <c r="AM998" s="12"/>
      <c r="AN998" s="12"/>
      <c r="AO998" s="12"/>
      <c r="AP998" s="12"/>
      <c r="AQ998" s="12"/>
      <c r="AR998" s="12"/>
      <c r="AS998" s="12"/>
      <c r="AT998" s="12"/>
      <c r="AU998" s="12"/>
      <c r="AV998" s="12"/>
      <c r="AW998" s="12"/>
      <c r="AX998" s="12"/>
      <c r="AY998" s="12"/>
      <c r="AZ998" s="12"/>
      <c r="BA998" s="12"/>
      <c r="BB998" s="12"/>
      <c r="BC998" s="12"/>
      <c r="BE998" s="12"/>
      <c r="BF998" s="12"/>
      <c r="BG998" s="12"/>
      <c r="BH998" s="12"/>
      <c r="BI998" s="12"/>
      <c r="BJ998" s="12"/>
      <c r="BK998" s="12"/>
    </row>
    <row r="999" spans="33:63" x14ac:dyDescent="0.15">
      <c r="AG999" s="12"/>
      <c r="AH999" s="12"/>
      <c r="AI999" s="12"/>
      <c r="AJ999" s="12"/>
      <c r="AK999" s="12"/>
      <c r="AL999" s="12"/>
      <c r="AM999" s="12"/>
      <c r="AN999" s="12"/>
      <c r="AO999" s="12"/>
      <c r="AP999" s="12"/>
      <c r="AQ999" s="12"/>
      <c r="AR999" s="12"/>
      <c r="AS999" s="12"/>
      <c r="AT999" s="12"/>
      <c r="AU999" s="12"/>
      <c r="AV999" s="12"/>
      <c r="AW999" s="12"/>
      <c r="AX999" s="12"/>
      <c r="AY999" s="12"/>
      <c r="AZ999" s="12"/>
      <c r="BA999" s="12"/>
      <c r="BB999" s="12"/>
      <c r="BC999" s="12"/>
      <c r="BE999" s="12"/>
      <c r="BF999" s="12"/>
      <c r="BG999" s="12"/>
      <c r="BH999" s="12"/>
      <c r="BI999" s="12"/>
      <c r="BJ999" s="12"/>
      <c r="BK999" s="12"/>
    </row>
    <row r="1000" spans="33:63" x14ac:dyDescent="0.15">
      <c r="AG1000" s="12"/>
      <c r="AH1000" s="12"/>
      <c r="AI1000" s="12"/>
      <c r="AJ1000" s="12"/>
      <c r="AK1000" s="12"/>
      <c r="AL1000" s="12"/>
      <c r="AM1000" s="12"/>
      <c r="AN1000" s="12"/>
      <c r="AO1000" s="12"/>
      <c r="AP1000" s="12"/>
      <c r="AQ1000" s="12"/>
      <c r="AR1000" s="12"/>
      <c r="AS1000" s="12"/>
      <c r="AT1000" s="12"/>
      <c r="AU1000" s="12"/>
      <c r="AV1000" s="12"/>
      <c r="AW1000" s="12"/>
      <c r="AX1000" s="12"/>
      <c r="AY1000" s="12"/>
      <c r="AZ1000" s="12"/>
      <c r="BA1000" s="12"/>
      <c r="BB1000" s="12"/>
      <c r="BC1000" s="12"/>
      <c r="BE1000" s="12"/>
      <c r="BF1000" s="12"/>
      <c r="BG1000" s="12"/>
      <c r="BH1000" s="12"/>
      <c r="BI1000" s="12"/>
      <c r="BJ1000" s="12"/>
      <c r="BK1000" s="12"/>
    </row>
    <row r="1001" spans="33:63" x14ac:dyDescent="0.15">
      <c r="AG1001" s="12"/>
      <c r="AH1001" s="12"/>
      <c r="AI1001" s="12"/>
      <c r="AJ1001" s="12"/>
      <c r="AK1001" s="12"/>
      <c r="AL1001" s="12"/>
      <c r="AM1001" s="12"/>
      <c r="AN1001" s="12"/>
      <c r="AO1001" s="12"/>
      <c r="AP1001" s="12"/>
      <c r="AQ1001" s="12"/>
      <c r="AR1001" s="12"/>
      <c r="AS1001" s="12"/>
      <c r="AT1001" s="12"/>
      <c r="AU1001" s="12"/>
      <c r="AV1001" s="12"/>
      <c r="AW1001" s="12"/>
      <c r="AX1001" s="12"/>
      <c r="AY1001" s="12"/>
      <c r="AZ1001" s="12"/>
      <c r="BA1001" s="12"/>
      <c r="BB1001" s="12"/>
      <c r="BC1001" s="12"/>
      <c r="BE1001" s="12"/>
      <c r="BF1001" s="12"/>
      <c r="BG1001" s="12"/>
      <c r="BH1001" s="12"/>
      <c r="BI1001" s="12"/>
      <c r="BJ1001" s="12"/>
      <c r="BK1001" s="12"/>
    </row>
    <row r="1002" spans="33:63" x14ac:dyDescent="0.15">
      <c r="AG1002" s="12"/>
      <c r="AH1002" s="12"/>
      <c r="AI1002" s="12"/>
      <c r="AJ1002" s="12"/>
      <c r="AK1002" s="12"/>
      <c r="AL1002" s="12"/>
      <c r="AM1002" s="12"/>
      <c r="AN1002" s="12"/>
      <c r="AO1002" s="12"/>
      <c r="AP1002" s="12"/>
      <c r="AQ1002" s="12"/>
      <c r="AR1002" s="12"/>
      <c r="AS1002" s="12"/>
      <c r="AT1002" s="12"/>
      <c r="AU1002" s="12"/>
      <c r="AV1002" s="12"/>
      <c r="AW1002" s="12"/>
      <c r="AX1002" s="12"/>
      <c r="AY1002" s="12"/>
      <c r="AZ1002" s="12"/>
      <c r="BA1002" s="12"/>
      <c r="BB1002" s="12"/>
      <c r="BC1002" s="12"/>
      <c r="BE1002" s="12"/>
      <c r="BF1002" s="12"/>
      <c r="BG1002" s="12"/>
      <c r="BH1002" s="12"/>
      <c r="BI1002" s="12"/>
      <c r="BJ1002" s="12"/>
      <c r="BK1002" s="12"/>
    </row>
    <row r="1003" spans="33:63" x14ac:dyDescent="0.15">
      <c r="AG1003" s="12"/>
      <c r="AH1003" s="12"/>
      <c r="AI1003" s="12"/>
      <c r="AJ1003" s="12"/>
      <c r="AK1003" s="12"/>
      <c r="AL1003" s="12"/>
      <c r="AM1003" s="12"/>
      <c r="AN1003" s="12"/>
      <c r="AO1003" s="12"/>
      <c r="AP1003" s="12"/>
      <c r="AQ1003" s="12"/>
      <c r="AR1003" s="12"/>
      <c r="AS1003" s="12"/>
      <c r="AT1003" s="12"/>
      <c r="AU1003" s="12"/>
      <c r="AV1003" s="12"/>
      <c r="AW1003" s="12"/>
      <c r="AX1003" s="12"/>
      <c r="AY1003" s="12"/>
      <c r="AZ1003" s="12"/>
      <c r="BA1003" s="12"/>
      <c r="BB1003" s="12"/>
      <c r="BC1003" s="12"/>
      <c r="BE1003" s="12"/>
      <c r="BF1003" s="12"/>
      <c r="BG1003" s="12"/>
      <c r="BH1003" s="12"/>
      <c r="BI1003" s="12"/>
      <c r="BJ1003" s="12"/>
      <c r="BK1003" s="12"/>
    </row>
    <row r="1004" spans="33:63" x14ac:dyDescent="0.15">
      <c r="AG1004" s="12"/>
      <c r="AH1004" s="12"/>
      <c r="AI1004" s="12"/>
      <c r="AJ1004" s="12"/>
      <c r="AK1004" s="12"/>
      <c r="AL1004" s="12"/>
      <c r="AM1004" s="12"/>
      <c r="AN1004" s="12"/>
      <c r="AO1004" s="12"/>
      <c r="AP1004" s="12"/>
      <c r="AQ1004" s="12"/>
      <c r="AR1004" s="12"/>
      <c r="AS1004" s="12"/>
      <c r="AT1004" s="12"/>
      <c r="AU1004" s="12"/>
      <c r="AV1004" s="12"/>
      <c r="AW1004" s="12"/>
      <c r="AX1004" s="12"/>
      <c r="AY1004" s="12"/>
      <c r="AZ1004" s="12"/>
      <c r="BA1004" s="12"/>
      <c r="BB1004" s="12"/>
      <c r="BC1004" s="12"/>
      <c r="BE1004" s="12"/>
      <c r="BF1004" s="12"/>
      <c r="BG1004" s="12"/>
      <c r="BH1004" s="12"/>
      <c r="BI1004" s="12"/>
      <c r="BJ1004" s="12"/>
      <c r="BK1004" s="12"/>
    </row>
    <row r="1005" spans="33:63" x14ac:dyDescent="0.15">
      <c r="AG1005" s="12"/>
      <c r="AH1005" s="12"/>
      <c r="AI1005" s="12"/>
      <c r="AJ1005" s="12"/>
      <c r="AK1005" s="12"/>
      <c r="AL1005" s="12"/>
      <c r="AM1005" s="12"/>
      <c r="AN1005" s="12"/>
      <c r="AO1005" s="12"/>
      <c r="AP1005" s="12"/>
      <c r="AQ1005" s="12"/>
      <c r="AR1005" s="12"/>
      <c r="AS1005" s="12"/>
      <c r="AT1005" s="12"/>
      <c r="AU1005" s="12"/>
      <c r="AV1005" s="12"/>
      <c r="AW1005" s="12"/>
      <c r="AX1005" s="12"/>
      <c r="AY1005" s="12"/>
      <c r="AZ1005" s="12"/>
      <c r="BA1005" s="12"/>
      <c r="BB1005" s="12"/>
      <c r="BC1005" s="12"/>
      <c r="BE1005" s="12"/>
      <c r="BF1005" s="12"/>
      <c r="BG1005" s="12"/>
      <c r="BH1005" s="12"/>
      <c r="BI1005" s="12"/>
      <c r="BJ1005" s="12"/>
      <c r="BK1005" s="12"/>
    </row>
    <row r="1006" spans="33:63" x14ac:dyDescent="0.15">
      <c r="AG1006" s="12"/>
      <c r="AH1006" s="12"/>
      <c r="AI1006" s="12"/>
      <c r="AJ1006" s="12"/>
      <c r="AK1006" s="12"/>
      <c r="AL1006" s="12"/>
      <c r="AM1006" s="12"/>
      <c r="AN1006" s="12"/>
      <c r="AO1006" s="12"/>
      <c r="AP1006" s="12"/>
      <c r="AQ1006" s="12"/>
      <c r="AR1006" s="12"/>
      <c r="AS1006" s="12"/>
      <c r="AT1006" s="12"/>
      <c r="AU1006" s="12"/>
      <c r="AV1006" s="12"/>
      <c r="AW1006" s="12"/>
      <c r="AX1006" s="12"/>
      <c r="AY1006" s="12"/>
      <c r="AZ1006" s="12"/>
      <c r="BA1006" s="12"/>
      <c r="BB1006" s="12"/>
      <c r="BC1006" s="12"/>
      <c r="BE1006" s="12"/>
      <c r="BF1006" s="12"/>
      <c r="BG1006" s="12"/>
      <c r="BH1006" s="12"/>
      <c r="BI1006" s="12"/>
      <c r="BJ1006" s="12"/>
      <c r="BK1006" s="12"/>
    </row>
    <row r="1007" spans="33:63" x14ac:dyDescent="0.15">
      <c r="AG1007" s="12"/>
      <c r="AH1007" s="12"/>
      <c r="AI1007" s="12"/>
      <c r="AJ1007" s="12"/>
      <c r="AK1007" s="12"/>
      <c r="AL1007" s="12"/>
      <c r="AM1007" s="12"/>
      <c r="AN1007" s="12"/>
      <c r="AO1007" s="12"/>
      <c r="AP1007" s="12"/>
      <c r="AQ1007" s="12"/>
      <c r="AR1007" s="12"/>
      <c r="AS1007" s="12"/>
      <c r="AT1007" s="12"/>
      <c r="AU1007" s="12"/>
      <c r="AV1007" s="12"/>
      <c r="AW1007" s="12"/>
      <c r="AX1007" s="12"/>
      <c r="AY1007" s="12"/>
      <c r="AZ1007" s="12"/>
      <c r="BA1007" s="12"/>
      <c r="BB1007" s="12"/>
      <c r="BC1007" s="12"/>
      <c r="BE1007" s="12"/>
      <c r="BF1007" s="12"/>
      <c r="BG1007" s="12"/>
      <c r="BH1007" s="12"/>
      <c r="BI1007" s="12"/>
      <c r="BJ1007" s="12"/>
      <c r="BK1007" s="12"/>
    </row>
    <row r="1008" spans="33:63" x14ac:dyDescent="0.15">
      <c r="AG1008" s="12"/>
      <c r="AH1008" s="12"/>
      <c r="AI1008" s="12"/>
      <c r="AJ1008" s="12"/>
      <c r="AK1008" s="12"/>
      <c r="AL1008" s="12"/>
      <c r="AM1008" s="12"/>
      <c r="AN1008" s="12"/>
      <c r="AO1008" s="12"/>
      <c r="AP1008" s="12"/>
      <c r="AQ1008" s="12"/>
      <c r="AR1008" s="12"/>
      <c r="AS1008" s="12"/>
      <c r="AT1008" s="12"/>
      <c r="AU1008" s="12"/>
      <c r="AV1008" s="12"/>
      <c r="AW1008" s="12"/>
      <c r="AX1008" s="12"/>
      <c r="AY1008" s="12"/>
      <c r="AZ1008" s="12"/>
      <c r="BA1008" s="12"/>
      <c r="BB1008" s="12"/>
      <c r="BC1008" s="12"/>
      <c r="BE1008" s="12"/>
      <c r="BF1008" s="12"/>
      <c r="BG1008" s="12"/>
      <c r="BH1008" s="12"/>
      <c r="BI1008" s="12"/>
      <c r="BJ1008" s="12"/>
      <c r="BK1008" s="12"/>
    </row>
    <row r="1009" spans="33:63" x14ac:dyDescent="0.15">
      <c r="AG1009" s="12"/>
      <c r="AH1009" s="12"/>
      <c r="AI1009" s="12"/>
      <c r="AJ1009" s="12"/>
      <c r="AK1009" s="12"/>
      <c r="AL1009" s="12"/>
      <c r="AM1009" s="12"/>
      <c r="AN1009" s="12"/>
      <c r="AO1009" s="12"/>
      <c r="AP1009" s="12"/>
      <c r="AQ1009" s="12"/>
      <c r="AR1009" s="12"/>
      <c r="AS1009" s="12"/>
      <c r="AT1009" s="12"/>
      <c r="AU1009" s="12"/>
      <c r="AV1009" s="12"/>
      <c r="AW1009" s="12"/>
      <c r="AX1009" s="12"/>
      <c r="AY1009" s="12"/>
      <c r="AZ1009" s="12"/>
      <c r="BA1009" s="12"/>
      <c r="BB1009" s="12"/>
      <c r="BC1009" s="12"/>
      <c r="BE1009" s="12"/>
      <c r="BF1009" s="12"/>
      <c r="BG1009" s="12"/>
      <c r="BH1009" s="12"/>
      <c r="BI1009" s="12"/>
      <c r="BJ1009" s="12"/>
      <c r="BK1009" s="12"/>
    </row>
    <row r="1010" spans="33:63" x14ac:dyDescent="0.15">
      <c r="AG1010" s="12"/>
      <c r="AH1010" s="12"/>
      <c r="AI1010" s="12"/>
      <c r="AJ1010" s="12"/>
      <c r="AK1010" s="12"/>
      <c r="AL1010" s="12"/>
      <c r="AM1010" s="12"/>
      <c r="AN1010" s="12"/>
      <c r="AO1010" s="12"/>
      <c r="AP1010" s="12"/>
      <c r="AQ1010" s="12"/>
      <c r="AR1010" s="12"/>
      <c r="AS1010" s="12"/>
      <c r="AT1010" s="12"/>
      <c r="AU1010" s="12"/>
      <c r="AV1010" s="12"/>
      <c r="AW1010" s="12"/>
      <c r="AX1010" s="12"/>
      <c r="AY1010" s="12"/>
      <c r="AZ1010" s="12"/>
      <c r="BA1010" s="12"/>
      <c r="BB1010" s="12"/>
      <c r="BC1010" s="12"/>
      <c r="BE1010" s="12"/>
      <c r="BF1010" s="12"/>
      <c r="BG1010" s="12"/>
      <c r="BH1010" s="12"/>
      <c r="BI1010" s="12"/>
      <c r="BJ1010" s="12"/>
      <c r="BK1010" s="12"/>
    </row>
    <row r="1011" spans="33:63" x14ac:dyDescent="0.15">
      <c r="AG1011" s="12"/>
      <c r="AH1011" s="12"/>
      <c r="AI1011" s="12"/>
      <c r="AJ1011" s="12"/>
      <c r="AK1011" s="12"/>
      <c r="AL1011" s="12"/>
      <c r="AM1011" s="12"/>
      <c r="AN1011" s="12"/>
      <c r="AO1011" s="12"/>
      <c r="AP1011" s="12"/>
      <c r="AQ1011" s="12"/>
      <c r="AR1011" s="12"/>
      <c r="AS1011" s="12"/>
      <c r="AT1011" s="12"/>
      <c r="AU1011" s="12"/>
      <c r="AV1011" s="12"/>
      <c r="AW1011" s="12"/>
      <c r="AX1011" s="12"/>
      <c r="AY1011" s="12"/>
      <c r="AZ1011" s="12"/>
      <c r="BA1011" s="12"/>
      <c r="BB1011" s="12"/>
      <c r="BC1011" s="12"/>
      <c r="BE1011" s="12"/>
      <c r="BF1011" s="12"/>
      <c r="BG1011" s="12"/>
      <c r="BH1011" s="12"/>
      <c r="BI1011" s="12"/>
      <c r="BJ1011" s="12"/>
      <c r="BK1011" s="12"/>
    </row>
    <row r="1012" spans="33:63" x14ac:dyDescent="0.15">
      <c r="AG1012" s="12"/>
      <c r="AH1012" s="12"/>
      <c r="AI1012" s="12"/>
      <c r="AJ1012" s="12"/>
      <c r="AK1012" s="12"/>
      <c r="AL1012" s="12"/>
      <c r="AM1012" s="12"/>
      <c r="AN1012" s="12"/>
      <c r="AO1012" s="12"/>
      <c r="AP1012" s="12"/>
      <c r="AQ1012" s="12"/>
      <c r="AR1012" s="12"/>
      <c r="AS1012" s="12"/>
      <c r="AT1012" s="12"/>
      <c r="AU1012" s="12"/>
      <c r="AV1012" s="12"/>
      <c r="AW1012" s="12"/>
      <c r="AX1012" s="12"/>
      <c r="AY1012" s="12"/>
      <c r="AZ1012" s="12"/>
      <c r="BA1012" s="12"/>
      <c r="BB1012" s="12"/>
      <c r="BC1012" s="12"/>
      <c r="BE1012" s="12"/>
      <c r="BF1012" s="12"/>
      <c r="BG1012" s="12"/>
      <c r="BH1012" s="12"/>
      <c r="BI1012" s="12"/>
      <c r="BJ1012" s="12"/>
      <c r="BK1012" s="12"/>
    </row>
    <row r="1013" spans="33:63" x14ac:dyDescent="0.15">
      <c r="AG1013" s="12"/>
      <c r="AH1013" s="12"/>
      <c r="AI1013" s="12"/>
      <c r="AJ1013" s="12"/>
      <c r="AK1013" s="12"/>
      <c r="AL1013" s="12"/>
      <c r="AM1013" s="12"/>
      <c r="AN1013" s="12"/>
      <c r="AO1013" s="12"/>
      <c r="AP1013" s="12"/>
      <c r="AQ1013" s="12"/>
      <c r="AR1013" s="12"/>
      <c r="AS1013" s="12"/>
      <c r="AT1013" s="12"/>
      <c r="AU1013" s="12"/>
      <c r="AV1013" s="12"/>
      <c r="AW1013" s="12"/>
      <c r="AX1013" s="12"/>
      <c r="AY1013" s="12"/>
      <c r="AZ1013" s="12"/>
      <c r="BA1013" s="12"/>
      <c r="BB1013" s="12"/>
      <c r="BC1013" s="12"/>
      <c r="BE1013" s="12"/>
      <c r="BF1013" s="12"/>
      <c r="BG1013" s="12"/>
      <c r="BH1013" s="12"/>
      <c r="BI1013" s="12"/>
      <c r="BJ1013" s="12"/>
      <c r="BK1013" s="12"/>
    </row>
    <row r="1014" spans="33:63" x14ac:dyDescent="0.15">
      <c r="AG1014" s="12"/>
      <c r="AH1014" s="12"/>
      <c r="AI1014" s="12"/>
      <c r="AJ1014" s="12"/>
      <c r="AK1014" s="12"/>
      <c r="AL1014" s="12"/>
      <c r="AM1014" s="12"/>
      <c r="AN1014" s="12"/>
      <c r="AO1014" s="12"/>
      <c r="AP1014" s="12"/>
      <c r="AQ1014" s="12"/>
      <c r="AR1014" s="12"/>
      <c r="AS1014" s="12"/>
      <c r="AT1014" s="12"/>
      <c r="AU1014" s="12"/>
      <c r="AV1014" s="12"/>
      <c r="AW1014" s="12"/>
      <c r="AX1014" s="12"/>
      <c r="AY1014" s="12"/>
      <c r="AZ1014" s="12"/>
      <c r="BA1014" s="12"/>
      <c r="BB1014" s="12"/>
      <c r="BC1014" s="12"/>
      <c r="BE1014" s="12"/>
      <c r="BF1014" s="12"/>
      <c r="BG1014" s="12"/>
      <c r="BH1014" s="12"/>
      <c r="BI1014" s="12"/>
      <c r="BJ1014" s="12"/>
      <c r="BK1014" s="12"/>
    </row>
    <row r="1015" spans="33:63" x14ac:dyDescent="0.15">
      <c r="AG1015" s="12"/>
      <c r="AH1015" s="12"/>
      <c r="AI1015" s="12"/>
      <c r="AJ1015" s="12"/>
      <c r="AK1015" s="12"/>
      <c r="AL1015" s="12"/>
      <c r="AM1015" s="12"/>
      <c r="AN1015" s="12"/>
      <c r="AO1015" s="12"/>
      <c r="AP1015" s="12"/>
      <c r="AQ1015" s="12"/>
      <c r="AR1015" s="12"/>
      <c r="AS1015" s="12"/>
      <c r="AT1015" s="12"/>
      <c r="AU1015" s="12"/>
      <c r="AV1015" s="12"/>
      <c r="AW1015" s="12"/>
      <c r="AX1015" s="12"/>
      <c r="AY1015" s="12"/>
      <c r="AZ1015" s="12"/>
      <c r="BA1015" s="12"/>
      <c r="BB1015" s="12"/>
      <c r="BC1015" s="12"/>
      <c r="BE1015" s="12"/>
      <c r="BF1015" s="12"/>
      <c r="BG1015" s="12"/>
      <c r="BH1015" s="12"/>
      <c r="BI1015" s="12"/>
      <c r="BJ1015" s="12"/>
      <c r="BK1015" s="12"/>
    </row>
    <row r="1016" spans="33:63" x14ac:dyDescent="0.15">
      <c r="AG1016" s="12"/>
      <c r="AH1016" s="12"/>
      <c r="AI1016" s="12"/>
      <c r="AJ1016" s="12"/>
      <c r="AK1016" s="12"/>
      <c r="AL1016" s="12"/>
      <c r="AM1016" s="12"/>
      <c r="AN1016" s="12"/>
      <c r="AO1016" s="12"/>
      <c r="AP1016" s="12"/>
      <c r="AQ1016" s="12"/>
      <c r="AR1016" s="12"/>
      <c r="AS1016" s="12"/>
      <c r="AT1016" s="12"/>
      <c r="AU1016" s="12"/>
      <c r="AV1016" s="12"/>
      <c r="AW1016" s="12"/>
      <c r="AX1016" s="12"/>
      <c r="AY1016" s="12"/>
      <c r="AZ1016" s="12"/>
      <c r="BA1016" s="12"/>
      <c r="BB1016" s="12"/>
      <c r="BC1016" s="12"/>
      <c r="BE1016" s="12"/>
      <c r="BF1016" s="12"/>
      <c r="BG1016" s="12"/>
      <c r="BH1016" s="12"/>
      <c r="BI1016" s="12"/>
      <c r="BJ1016" s="12"/>
      <c r="BK1016" s="12"/>
    </row>
    <row r="1017" spans="33:63" x14ac:dyDescent="0.15">
      <c r="AG1017" s="12"/>
      <c r="AH1017" s="12"/>
      <c r="AI1017" s="12"/>
      <c r="AJ1017" s="12"/>
      <c r="AK1017" s="12"/>
      <c r="AL1017" s="12"/>
      <c r="AM1017" s="12"/>
      <c r="AN1017" s="12"/>
      <c r="AO1017" s="12"/>
      <c r="AP1017" s="12"/>
      <c r="AQ1017" s="12"/>
      <c r="AR1017" s="12"/>
      <c r="AS1017" s="12"/>
      <c r="AT1017" s="12"/>
      <c r="AU1017" s="12"/>
      <c r="AV1017" s="12"/>
      <c r="AW1017" s="12"/>
      <c r="AX1017" s="12"/>
      <c r="AY1017" s="12"/>
      <c r="AZ1017" s="12"/>
      <c r="BA1017" s="12"/>
      <c r="BB1017" s="12"/>
      <c r="BC1017" s="12"/>
      <c r="BE1017" s="12"/>
      <c r="BF1017" s="12"/>
      <c r="BG1017" s="12"/>
      <c r="BH1017" s="12"/>
      <c r="BI1017" s="12"/>
      <c r="BJ1017" s="12"/>
      <c r="BK1017" s="12"/>
    </row>
    <row r="1018" spans="33:63" x14ac:dyDescent="0.15">
      <c r="AG1018" s="12"/>
      <c r="AH1018" s="12"/>
      <c r="AI1018" s="12"/>
      <c r="AJ1018" s="12"/>
      <c r="AK1018" s="12"/>
      <c r="AL1018" s="12"/>
      <c r="AM1018" s="12"/>
      <c r="AN1018" s="12"/>
      <c r="AO1018" s="12"/>
      <c r="AP1018" s="12"/>
      <c r="AQ1018" s="12"/>
      <c r="AR1018" s="12"/>
      <c r="AS1018" s="12"/>
      <c r="AT1018" s="12"/>
      <c r="AU1018" s="12"/>
      <c r="AV1018" s="12"/>
      <c r="AW1018" s="12"/>
      <c r="AX1018" s="12"/>
      <c r="AY1018" s="12"/>
      <c r="AZ1018" s="12"/>
      <c r="BA1018" s="12"/>
      <c r="BB1018" s="12"/>
      <c r="BC1018" s="12"/>
      <c r="BE1018" s="12"/>
      <c r="BF1018" s="12"/>
      <c r="BG1018" s="12"/>
      <c r="BH1018" s="12"/>
      <c r="BI1018" s="12"/>
      <c r="BJ1018" s="12"/>
      <c r="BK1018" s="12"/>
    </row>
    <row r="1019" spans="33:63" x14ac:dyDescent="0.15">
      <c r="AG1019" s="12"/>
      <c r="AH1019" s="12"/>
      <c r="AI1019" s="12"/>
      <c r="AJ1019" s="12"/>
      <c r="AK1019" s="12"/>
      <c r="AL1019" s="12"/>
      <c r="AM1019" s="12"/>
      <c r="AN1019" s="12"/>
      <c r="AO1019" s="12"/>
      <c r="AP1019" s="12"/>
      <c r="AQ1019" s="12"/>
      <c r="AR1019" s="12"/>
      <c r="AS1019" s="12"/>
      <c r="AT1019" s="12"/>
      <c r="AU1019" s="12"/>
      <c r="AV1019" s="12"/>
      <c r="AW1019" s="12"/>
      <c r="AX1019" s="12"/>
      <c r="AY1019" s="12"/>
      <c r="AZ1019" s="12"/>
      <c r="BA1019" s="12"/>
      <c r="BB1019" s="12"/>
      <c r="BC1019" s="12"/>
      <c r="BE1019" s="12"/>
      <c r="BF1019" s="12"/>
      <c r="BG1019" s="12"/>
      <c r="BH1019" s="12"/>
      <c r="BI1019" s="12"/>
      <c r="BJ1019" s="12"/>
      <c r="BK1019" s="12"/>
    </row>
    <row r="1020" spans="33:63" x14ac:dyDescent="0.15">
      <c r="AG1020" s="12"/>
      <c r="AH1020" s="12"/>
      <c r="AI1020" s="12"/>
      <c r="AJ1020" s="12"/>
      <c r="AK1020" s="12"/>
      <c r="AL1020" s="12"/>
      <c r="AM1020" s="12"/>
      <c r="AN1020" s="12"/>
      <c r="AO1020" s="12"/>
      <c r="AP1020" s="12"/>
      <c r="AQ1020" s="12"/>
      <c r="AR1020" s="12"/>
      <c r="AS1020" s="12"/>
      <c r="AT1020" s="12"/>
      <c r="AU1020" s="12"/>
      <c r="AV1020" s="12"/>
      <c r="AW1020" s="12"/>
      <c r="AX1020" s="12"/>
      <c r="AY1020" s="12"/>
      <c r="AZ1020" s="12"/>
      <c r="BA1020" s="12"/>
      <c r="BB1020" s="12"/>
      <c r="BC1020" s="12"/>
      <c r="BE1020" s="12"/>
      <c r="BF1020" s="12"/>
      <c r="BG1020" s="12"/>
      <c r="BH1020" s="12"/>
      <c r="BI1020" s="12"/>
      <c r="BJ1020" s="12"/>
      <c r="BK1020" s="12"/>
    </row>
    <row r="1021" spans="33:63" x14ac:dyDescent="0.15">
      <c r="AG1021" s="12"/>
      <c r="AH1021" s="12"/>
      <c r="AI1021" s="12"/>
      <c r="AJ1021" s="12"/>
      <c r="AK1021" s="12"/>
      <c r="AL1021" s="12"/>
      <c r="AM1021" s="12"/>
      <c r="AN1021" s="12"/>
      <c r="AO1021" s="12"/>
      <c r="AP1021" s="12"/>
      <c r="AQ1021" s="12"/>
      <c r="AR1021" s="12"/>
      <c r="AS1021" s="12"/>
      <c r="AT1021" s="12"/>
      <c r="AU1021" s="12"/>
      <c r="AV1021" s="12"/>
      <c r="AW1021" s="12"/>
      <c r="AX1021" s="12"/>
      <c r="AY1021" s="12"/>
      <c r="AZ1021" s="12"/>
      <c r="BA1021" s="12"/>
      <c r="BB1021" s="12"/>
      <c r="BC1021" s="12"/>
      <c r="BE1021" s="12"/>
      <c r="BF1021" s="12"/>
      <c r="BG1021" s="12"/>
      <c r="BH1021" s="12"/>
      <c r="BI1021" s="12"/>
      <c r="BJ1021" s="12"/>
      <c r="BK1021" s="12"/>
    </row>
    <row r="1022" spans="33:63" x14ac:dyDescent="0.15">
      <c r="AG1022" s="12"/>
      <c r="AH1022" s="12"/>
      <c r="AI1022" s="12"/>
      <c r="AJ1022" s="12"/>
      <c r="AK1022" s="12"/>
      <c r="AL1022" s="12"/>
      <c r="AM1022" s="12"/>
      <c r="AN1022" s="12"/>
      <c r="AO1022" s="12"/>
      <c r="AP1022" s="12"/>
      <c r="AQ1022" s="12"/>
      <c r="AR1022" s="12"/>
      <c r="AS1022" s="12"/>
      <c r="AT1022" s="12"/>
      <c r="AU1022" s="12"/>
      <c r="AV1022" s="12"/>
      <c r="AW1022" s="12"/>
      <c r="AX1022" s="12"/>
      <c r="AY1022" s="12"/>
      <c r="AZ1022" s="12"/>
      <c r="BA1022" s="12"/>
      <c r="BB1022" s="12"/>
      <c r="BC1022" s="12"/>
      <c r="BE1022" s="12"/>
      <c r="BF1022" s="12"/>
      <c r="BG1022" s="12"/>
      <c r="BH1022" s="12"/>
      <c r="BI1022" s="12"/>
      <c r="BJ1022" s="12"/>
      <c r="BK1022" s="12"/>
    </row>
    <row r="1023" spans="33:63" x14ac:dyDescent="0.15">
      <c r="AG1023" s="12"/>
      <c r="AH1023" s="12"/>
      <c r="AI1023" s="12"/>
      <c r="AJ1023" s="12"/>
      <c r="AK1023" s="12"/>
      <c r="AL1023" s="12"/>
      <c r="AM1023" s="12"/>
      <c r="AN1023" s="12"/>
      <c r="AO1023" s="12"/>
      <c r="AP1023" s="12"/>
      <c r="AQ1023" s="12"/>
      <c r="AR1023" s="12"/>
      <c r="AS1023" s="12"/>
      <c r="AT1023" s="12"/>
      <c r="AU1023" s="12"/>
      <c r="AV1023" s="12"/>
      <c r="AW1023" s="12"/>
      <c r="AX1023" s="12"/>
      <c r="AY1023" s="12"/>
      <c r="AZ1023" s="12"/>
      <c r="BA1023" s="12"/>
      <c r="BB1023" s="12"/>
      <c r="BC1023" s="12"/>
      <c r="BE1023" s="12"/>
      <c r="BF1023" s="12"/>
      <c r="BG1023" s="12"/>
      <c r="BH1023" s="12"/>
      <c r="BI1023" s="12"/>
      <c r="BJ1023" s="12"/>
      <c r="BK1023" s="12"/>
    </row>
    <row r="1024" spans="33:63" x14ac:dyDescent="0.15">
      <c r="AG1024" s="12"/>
      <c r="AH1024" s="12"/>
      <c r="AI1024" s="12"/>
      <c r="AJ1024" s="12"/>
      <c r="AK1024" s="12"/>
      <c r="AL1024" s="12"/>
      <c r="AM1024" s="12"/>
      <c r="AN1024" s="12"/>
      <c r="AO1024" s="12"/>
      <c r="AP1024" s="12"/>
      <c r="AQ1024" s="12"/>
      <c r="AR1024" s="12"/>
      <c r="AS1024" s="12"/>
      <c r="AT1024" s="12"/>
      <c r="AU1024" s="12"/>
      <c r="AV1024" s="12"/>
      <c r="AW1024" s="12"/>
      <c r="AX1024" s="12"/>
      <c r="AY1024" s="12"/>
      <c r="AZ1024" s="12"/>
      <c r="BA1024" s="12"/>
      <c r="BB1024" s="12"/>
      <c r="BC1024" s="12"/>
      <c r="BE1024" s="12"/>
      <c r="BF1024" s="12"/>
      <c r="BG1024" s="12"/>
      <c r="BH1024" s="12"/>
      <c r="BI1024" s="12"/>
      <c r="BJ1024" s="12"/>
      <c r="BK1024" s="12"/>
    </row>
    <row r="1025" spans="33:63" x14ac:dyDescent="0.15">
      <c r="AG1025" s="12"/>
      <c r="AH1025" s="12"/>
      <c r="AI1025" s="12"/>
      <c r="AJ1025" s="12"/>
      <c r="AK1025" s="12"/>
      <c r="AL1025" s="12"/>
      <c r="AM1025" s="12"/>
      <c r="AN1025" s="12"/>
      <c r="AO1025" s="12"/>
      <c r="AP1025" s="12"/>
      <c r="AQ1025" s="12"/>
      <c r="AR1025" s="12"/>
      <c r="AS1025" s="12"/>
      <c r="AT1025" s="12"/>
      <c r="AU1025" s="12"/>
      <c r="AV1025" s="12"/>
      <c r="AW1025" s="12"/>
      <c r="AX1025" s="12"/>
      <c r="AY1025" s="12"/>
      <c r="AZ1025" s="12"/>
      <c r="BA1025" s="12"/>
      <c r="BB1025" s="12"/>
      <c r="BC1025" s="12"/>
      <c r="BE1025" s="12"/>
      <c r="BF1025" s="12"/>
      <c r="BG1025" s="12"/>
      <c r="BH1025" s="12"/>
      <c r="BI1025" s="12"/>
      <c r="BJ1025" s="12"/>
      <c r="BK1025" s="12"/>
    </row>
    <row r="1026" spans="33:63" x14ac:dyDescent="0.15">
      <c r="AG1026" s="12"/>
      <c r="AH1026" s="12"/>
      <c r="AI1026" s="12"/>
      <c r="AJ1026" s="12"/>
      <c r="AK1026" s="12"/>
      <c r="AL1026" s="12"/>
      <c r="AM1026" s="12"/>
      <c r="AN1026" s="12"/>
      <c r="AO1026" s="12"/>
      <c r="AP1026" s="12"/>
      <c r="AQ1026" s="12"/>
      <c r="AR1026" s="12"/>
      <c r="AS1026" s="12"/>
      <c r="AT1026" s="12"/>
      <c r="AU1026" s="12"/>
      <c r="AV1026" s="12"/>
      <c r="AW1026" s="12"/>
      <c r="AX1026" s="12"/>
      <c r="AY1026" s="12"/>
      <c r="AZ1026" s="12"/>
      <c r="BA1026" s="12"/>
      <c r="BB1026" s="12"/>
      <c r="BC1026" s="12"/>
      <c r="BE1026" s="12"/>
      <c r="BF1026" s="12"/>
      <c r="BG1026" s="12"/>
      <c r="BH1026" s="12"/>
      <c r="BI1026" s="12"/>
      <c r="BJ1026" s="12"/>
      <c r="BK1026" s="12"/>
    </row>
    <row r="1027" spans="33:63" x14ac:dyDescent="0.15">
      <c r="AG1027" s="12"/>
      <c r="AH1027" s="12"/>
      <c r="AI1027" s="12"/>
      <c r="AJ1027" s="12"/>
      <c r="AK1027" s="12"/>
      <c r="AL1027" s="12"/>
      <c r="AM1027" s="12"/>
      <c r="AN1027" s="12"/>
      <c r="AO1027" s="12"/>
      <c r="AP1027" s="12"/>
      <c r="AQ1027" s="12"/>
      <c r="AR1027" s="12"/>
      <c r="AS1027" s="12"/>
      <c r="AT1027" s="12"/>
      <c r="AU1027" s="12"/>
      <c r="AV1027" s="12"/>
      <c r="AW1027" s="12"/>
      <c r="AX1027" s="12"/>
      <c r="AY1027" s="12"/>
      <c r="AZ1027" s="12"/>
      <c r="BA1027" s="12"/>
      <c r="BB1027" s="12"/>
      <c r="BC1027" s="12"/>
      <c r="BE1027" s="12"/>
      <c r="BF1027" s="12"/>
      <c r="BG1027" s="12"/>
      <c r="BH1027" s="12"/>
      <c r="BI1027" s="12"/>
      <c r="BJ1027" s="12"/>
      <c r="BK1027" s="12"/>
    </row>
    <row r="1028" spans="33:63" x14ac:dyDescent="0.15">
      <c r="AG1028" s="12"/>
      <c r="AH1028" s="12"/>
      <c r="AI1028" s="12"/>
      <c r="AJ1028" s="12"/>
      <c r="AK1028" s="12"/>
      <c r="AL1028" s="12"/>
      <c r="AM1028" s="12"/>
      <c r="AN1028" s="12"/>
      <c r="AO1028" s="12"/>
      <c r="AP1028" s="12"/>
      <c r="AQ1028" s="12"/>
      <c r="AR1028" s="12"/>
      <c r="AS1028" s="12"/>
      <c r="AT1028" s="12"/>
      <c r="AU1028" s="12"/>
      <c r="AV1028" s="12"/>
      <c r="AW1028" s="12"/>
      <c r="AX1028" s="12"/>
      <c r="AY1028" s="12"/>
      <c r="AZ1028" s="12"/>
      <c r="BA1028" s="12"/>
      <c r="BB1028" s="12"/>
      <c r="BC1028" s="12"/>
      <c r="BE1028" s="12"/>
      <c r="BF1028" s="12"/>
      <c r="BG1028" s="12"/>
      <c r="BH1028" s="12"/>
      <c r="BI1028" s="12"/>
      <c r="BJ1028" s="12"/>
      <c r="BK1028" s="12"/>
    </row>
    <row r="1029" spans="33:63" x14ac:dyDescent="0.15">
      <c r="AG1029" s="12"/>
      <c r="AH1029" s="12"/>
      <c r="AI1029" s="12"/>
      <c r="AJ1029" s="12"/>
      <c r="AK1029" s="12"/>
      <c r="AL1029" s="12"/>
      <c r="AM1029" s="12"/>
      <c r="AN1029" s="12"/>
      <c r="AO1029" s="12"/>
      <c r="AP1029" s="12"/>
      <c r="AQ1029" s="12"/>
      <c r="AR1029" s="12"/>
      <c r="AS1029" s="12"/>
      <c r="AT1029" s="12"/>
      <c r="AU1029" s="12"/>
      <c r="AV1029" s="12"/>
      <c r="AW1029" s="12"/>
      <c r="AX1029" s="12"/>
      <c r="AY1029" s="12"/>
      <c r="AZ1029" s="12"/>
      <c r="BA1029" s="12"/>
      <c r="BB1029" s="12"/>
      <c r="BC1029" s="12"/>
      <c r="BE1029" s="12"/>
      <c r="BF1029" s="12"/>
      <c r="BG1029" s="12"/>
      <c r="BH1029" s="12"/>
      <c r="BI1029" s="12"/>
      <c r="BJ1029" s="12"/>
      <c r="BK1029" s="12"/>
    </row>
    <row r="1030" spans="33:63" x14ac:dyDescent="0.15">
      <c r="AG1030" s="12"/>
      <c r="AH1030" s="12"/>
      <c r="AI1030" s="12"/>
      <c r="AJ1030" s="12"/>
      <c r="AK1030" s="12"/>
      <c r="AL1030" s="12"/>
      <c r="AM1030" s="12"/>
      <c r="AN1030" s="12"/>
      <c r="AO1030" s="12"/>
      <c r="AP1030" s="12"/>
      <c r="AQ1030" s="12"/>
      <c r="AR1030" s="12"/>
      <c r="AS1030" s="12"/>
      <c r="AT1030" s="12"/>
      <c r="AU1030" s="12"/>
      <c r="AV1030" s="12"/>
      <c r="AW1030" s="12"/>
      <c r="AX1030" s="12"/>
      <c r="AY1030" s="12"/>
      <c r="AZ1030" s="12"/>
      <c r="BA1030" s="12"/>
      <c r="BB1030" s="12"/>
      <c r="BC1030" s="12"/>
      <c r="BE1030" s="12"/>
      <c r="BF1030" s="12"/>
      <c r="BG1030" s="12"/>
      <c r="BH1030" s="12"/>
      <c r="BI1030" s="12"/>
      <c r="BJ1030" s="12"/>
      <c r="BK1030" s="12"/>
    </row>
    <row r="1031" spans="33:63" x14ac:dyDescent="0.15">
      <c r="AG1031" s="12"/>
      <c r="AH1031" s="12"/>
      <c r="AI1031" s="12"/>
      <c r="AJ1031" s="12"/>
      <c r="AK1031" s="12"/>
      <c r="AL1031" s="12"/>
      <c r="AM1031" s="12"/>
      <c r="AN1031" s="12"/>
      <c r="AO1031" s="12"/>
      <c r="AP1031" s="12"/>
      <c r="AQ1031" s="12"/>
      <c r="AR1031" s="12"/>
      <c r="AS1031" s="12"/>
      <c r="AT1031" s="12"/>
      <c r="AU1031" s="12"/>
      <c r="AV1031" s="12"/>
      <c r="AW1031" s="12"/>
      <c r="AX1031" s="12"/>
      <c r="AY1031" s="12"/>
      <c r="AZ1031" s="12"/>
      <c r="BA1031" s="12"/>
      <c r="BB1031" s="12"/>
      <c r="BC1031" s="12"/>
      <c r="BE1031" s="12"/>
      <c r="BF1031" s="12"/>
      <c r="BG1031" s="12"/>
      <c r="BH1031" s="12"/>
      <c r="BI1031" s="12"/>
      <c r="BJ1031" s="12"/>
      <c r="BK1031" s="12"/>
    </row>
    <row r="1032" spans="33:63" x14ac:dyDescent="0.15">
      <c r="AG1032" s="12"/>
      <c r="AH1032" s="12"/>
      <c r="AI1032" s="12"/>
      <c r="AJ1032" s="12"/>
      <c r="AK1032" s="12"/>
      <c r="AL1032" s="12"/>
      <c r="AM1032" s="12"/>
      <c r="AN1032" s="12"/>
      <c r="AO1032" s="12"/>
      <c r="AP1032" s="12"/>
      <c r="AQ1032" s="12"/>
      <c r="AR1032" s="12"/>
      <c r="AS1032" s="12"/>
      <c r="AT1032" s="12"/>
      <c r="AU1032" s="12"/>
      <c r="AV1032" s="12"/>
      <c r="AW1032" s="12"/>
      <c r="AX1032" s="12"/>
      <c r="AY1032" s="12"/>
      <c r="AZ1032" s="12"/>
      <c r="BA1032" s="12"/>
      <c r="BB1032" s="12"/>
      <c r="BC1032" s="12"/>
      <c r="BE1032" s="12"/>
      <c r="BF1032" s="12"/>
      <c r="BG1032" s="12"/>
      <c r="BH1032" s="12"/>
      <c r="BI1032" s="12"/>
      <c r="BJ1032" s="12"/>
      <c r="BK1032" s="12"/>
    </row>
    <row r="1033" spans="33:63" x14ac:dyDescent="0.15">
      <c r="AG1033" s="12"/>
      <c r="AH1033" s="12"/>
      <c r="AI1033" s="12"/>
      <c r="AJ1033" s="12"/>
      <c r="AK1033" s="12"/>
      <c r="AL1033" s="12"/>
      <c r="AM1033" s="12"/>
      <c r="AN1033" s="12"/>
      <c r="AO1033" s="12"/>
      <c r="AP1033" s="12"/>
      <c r="AQ1033" s="12"/>
      <c r="AR1033" s="12"/>
      <c r="AS1033" s="12"/>
      <c r="AT1033" s="12"/>
      <c r="AU1033" s="12"/>
      <c r="AV1033" s="12"/>
      <c r="AW1033" s="12"/>
      <c r="AX1033" s="12"/>
      <c r="AY1033" s="12"/>
      <c r="AZ1033" s="12"/>
      <c r="BA1033" s="12"/>
      <c r="BB1033" s="12"/>
      <c r="BC1033" s="12"/>
      <c r="BE1033" s="12"/>
      <c r="BF1033" s="12"/>
      <c r="BG1033" s="12"/>
      <c r="BH1033" s="12"/>
      <c r="BI1033" s="12"/>
      <c r="BJ1033" s="12"/>
      <c r="BK1033" s="12"/>
    </row>
    <row r="1034" spans="33:63" x14ac:dyDescent="0.15">
      <c r="AG1034" s="12"/>
      <c r="AH1034" s="12"/>
      <c r="AI1034" s="12"/>
      <c r="AJ1034" s="12"/>
      <c r="AK1034" s="12"/>
      <c r="AL1034" s="12"/>
      <c r="AM1034" s="12"/>
      <c r="AN1034" s="12"/>
      <c r="AO1034" s="12"/>
      <c r="AP1034" s="12"/>
      <c r="AQ1034" s="12"/>
      <c r="AR1034" s="12"/>
      <c r="AS1034" s="12"/>
      <c r="AT1034" s="12"/>
      <c r="AU1034" s="12"/>
      <c r="AV1034" s="12"/>
      <c r="AW1034" s="12"/>
      <c r="AX1034" s="12"/>
      <c r="AY1034" s="12"/>
      <c r="AZ1034" s="12"/>
      <c r="BA1034" s="12"/>
      <c r="BB1034" s="12"/>
      <c r="BC1034" s="12"/>
      <c r="BE1034" s="12"/>
      <c r="BF1034" s="12"/>
      <c r="BG1034" s="12"/>
      <c r="BH1034" s="12"/>
      <c r="BI1034" s="12"/>
      <c r="BJ1034" s="12"/>
      <c r="BK1034" s="12"/>
    </row>
    <row r="1035" spans="33:63" x14ac:dyDescent="0.15">
      <c r="AG1035" s="12"/>
      <c r="AH1035" s="12"/>
      <c r="AI1035" s="12"/>
      <c r="AJ1035" s="12"/>
      <c r="AK1035" s="12"/>
      <c r="AL1035" s="12"/>
      <c r="AM1035" s="12"/>
      <c r="AN1035" s="12"/>
      <c r="AO1035" s="12"/>
      <c r="AP1035" s="12"/>
      <c r="AQ1035" s="12"/>
      <c r="AR1035" s="12"/>
      <c r="AS1035" s="12"/>
      <c r="AT1035" s="12"/>
      <c r="AU1035" s="12"/>
      <c r="AV1035" s="12"/>
      <c r="AW1035" s="12"/>
      <c r="AX1035" s="12"/>
      <c r="AY1035" s="12"/>
      <c r="AZ1035" s="12"/>
      <c r="BA1035" s="12"/>
      <c r="BB1035" s="12"/>
      <c r="BC1035" s="12"/>
      <c r="BE1035" s="12"/>
      <c r="BF1035" s="12"/>
      <c r="BG1035" s="12"/>
      <c r="BH1035" s="12"/>
      <c r="BI1035" s="12"/>
      <c r="BJ1035" s="12"/>
      <c r="BK1035" s="12"/>
    </row>
    <row r="1036" spans="33:63" x14ac:dyDescent="0.15">
      <c r="AG1036" s="12"/>
      <c r="AH1036" s="12"/>
      <c r="AI1036" s="12"/>
      <c r="AJ1036" s="12"/>
      <c r="AK1036" s="12"/>
      <c r="AL1036" s="12"/>
      <c r="AM1036" s="12"/>
      <c r="AN1036" s="12"/>
      <c r="AO1036" s="12"/>
      <c r="AP1036" s="12"/>
      <c r="AQ1036" s="12"/>
      <c r="AR1036" s="12"/>
      <c r="AS1036" s="12"/>
      <c r="AT1036" s="12"/>
      <c r="AU1036" s="12"/>
      <c r="AV1036" s="12"/>
      <c r="AW1036" s="12"/>
      <c r="AX1036" s="12"/>
      <c r="AY1036" s="12"/>
      <c r="AZ1036" s="12"/>
      <c r="BA1036" s="12"/>
      <c r="BB1036" s="12"/>
      <c r="BC1036" s="12"/>
      <c r="BE1036" s="12"/>
      <c r="BF1036" s="12"/>
      <c r="BG1036" s="12"/>
      <c r="BH1036" s="12"/>
      <c r="BI1036" s="12"/>
      <c r="BJ1036" s="12"/>
      <c r="BK1036" s="12"/>
    </row>
    <row r="1037" spans="33:63" x14ac:dyDescent="0.15">
      <c r="AG1037" s="12"/>
      <c r="AH1037" s="12"/>
      <c r="AI1037" s="12"/>
      <c r="AJ1037" s="12"/>
      <c r="AK1037" s="12"/>
      <c r="AL1037" s="12"/>
      <c r="AM1037" s="12"/>
      <c r="AN1037" s="12"/>
      <c r="AO1037" s="12"/>
      <c r="AP1037" s="12"/>
      <c r="AQ1037" s="12"/>
      <c r="AR1037" s="12"/>
      <c r="AS1037" s="12"/>
      <c r="AT1037" s="12"/>
      <c r="AU1037" s="12"/>
      <c r="AV1037" s="12"/>
      <c r="AW1037" s="12"/>
      <c r="AX1037" s="12"/>
      <c r="AY1037" s="12"/>
      <c r="AZ1037" s="12"/>
      <c r="BA1037" s="12"/>
      <c r="BB1037" s="12"/>
      <c r="BC1037" s="12"/>
      <c r="BE1037" s="12"/>
      <c r="BF1037" s="12"/>
      <c r="BG1037" s="12"/>
      <c r="BH1037" s="12"/>
      <c r="BI1037" s="12"/>
      <c r="BJ1037" s="12"/>
      <c r="BK1037" s="12"/>
    </row>
    <row r="1038" spans="33:63" x14ac:dyDescent="0.15">
      <c r="AG1038" s="12"/>
      <c r="AH1038" s="12"/>
      <c r="AI1038" s="12"/>
      <c r="AJ1038" s="12"/>
      <c r="AK1038" s="12"/>
      <c r="AL1038" s="12"/>
      <c r="AM1038" s="12"/>
      <c r="AN1038" s="12"/>
      <c r="AO1038" s="12"/>
      <c r="AP1038" s="12"/>
      <c r="AQ1038" s="12"/>
      <c r="AR1038" s="12"/>
      <c r="AS1038" s="12"/>
      <c r="AT1038" s="12"/>
      <c r="AU1038" s="12"/>
      <c r="AV1038" s="12"/>
      <c r="AW1038" s="12"/>
      <c r="AX1038" s="12"/>
      <c r="AY1038" s="12"/>
      <c r="AZ1038" s="12"/>
      <c r="BA1038" s="12"/>
      <c r="BB1038" s="12"/>
      <c r="BC1038" s="12"/>
      <c r="BE1038" s="12"/>
      <c r="BF1038" s="12"/>
      <c r="BG1038" s="12"/>
      <c r="BH1038" s="12"/>
      <c r="BI1038" s="12"/>
      <c r="BJ1038" s="12"/>
      <c r="BK1038" s="12"/>
    </row>
    <row r="1039" spans="33:63" x14ac:dyDescent="0.15">
      <c r="AG1039" s="12"/>
      <c r="AH1039" s="12"/>
      <c r="AI1039" s="12"/>
      <c r="AJ1039" s="12"/>
      <c r="AK1039" s="12"/>
      <c r="AL1039" s="12"/>
      <c r="AM1039" s="12"/>
      <c r="AN1039" s="12"/>
      <c r="AO1039" s="12"/>
      <c r="AP1039" s="12"/>
      <c r="AQ1039" s="12"/>
      <c r="AR1039" s="12"/>
      <c r="AS1039" s="12"/>
      <c r="AT1039" s="12"/>
      <c r="AU1039" s="12"/>
      <c r="AV1039" s="12"/>
      <c r="AW1039" s="12"/>
      <c r="AX1039" s="12"/>
      <c r="AY1039" s="12"/>
      <c r="AZ1039" s="12"/>
      <c r="BA1039" s="12"/>
      <c r="BB1039" s="12"/>
      <c r="BC1039" s="12"/>
      <c r="BE1039" s="12"/>
      <c r="BF1039" s="12"/>
      <c r="BG1039" s="12"/>
      <c r="BH1039" s="12"/>
      <c r="BI1039" s="12"/>
      <c r="BJ1039" s="12"/>
      <c r="BK1039" s="12"/>
    </row>
    <row r="1040" spans="33:63" x14ac:dyDescent="0.15">
      <c r="AG1040" s="12"/>
      <c r="AH1040" s="12"/>
      <c r="AI1040" s="12"/>
      <c r="AJ1040" s="12"/>
      <c r="AK1040" s="12"/>
      <c r="AL1040" s="12"/>
      <c r="AM1040" s="12"/>
      <c r="AN1040" s="12"/>
      <c r="AO1040" s="12"/>
      <c r="AP1040" s="12"/>
      <c r="AQ1040" s="12"/>
      <c r="AR1040" s="12"/>
      <c r="AS1040" s="12"/>
      <c r="AT1040" s="12"/>
      <c r="AU1040" s="12"/>
      <c r="AV1040" s="12"/>
      <c r="AW1040" s="12"/>
      <c r="AX1040" s="12"/>
      <c r="AY1040" s="12"/>
      <c r="AZ1040" s="12"/>
      <c r="BA1040" s="12"/>
      <c r="BB1040" s="12"/>
      <c r="BC1040" s="12"/>
      <c r="BE1040" s="12"/>
      <c r="BF1040" s="12"/>
      <c r="BG1040" s="12"/>
      <c r="BH1040" s="12"/>
      <c r="BI1040" s="12"/>
      <c r="BJ1040" s="12"/>
      <c r="BK1040" s="12"/>
    </row>
    <row r="1041" spans="33:63" x14ac:dyDescent="0.15">
      <c r="AG1041" s="12"/>
      <c r="AH1041" s="12"/>
      <c r="AI1041" s="12"/>
      <c r="AJ1041" s="12"/>
      <c r="AK1041" s="12"/>
      <c r="AL1041" s="12"/>
      <c r="AM1041" s="12"/>
      <c r="AN1041" s="12"/>
      <c r="AO1041" s="12"/>
      <c r="AP1041" s="12"/>
      <c r="AQ1041" s="12"/>
      <c r="AR1041" s="12"/>
      <c r="AS1041" s="12"/>
      <c r="AT1041" s="12"/>
      <c r="AU1041" s="12"/>
      <c r="AV1041" s="12"/>
      <c r="AW1041" s="12"/>
      <c r="AX1041" s="12"/>
      <c r="AY1041" s="12"/>
      <c r="AZ1041" s="12"/>
      <c r="BA1041" s="12"/>
      <c r="BB1041" s="12"/>
      <c r="BC1041" s="12"/>
      <c r="BE1041" s="12"/>
      <c r="BF1041" s="12"/>
      <c r="BG1041" s="12"/>
      <c r="BH1041" s="12"/>
      <c r="BI1041" s="12"/>
      <c r="BJ1041" s="12"/>
      <c r="BK1041" s="12"/>
    </row>
    <row r="1042" spans="33:63" x14ac:dyDescent="0.15">
      <c r="AG1042" s="12"/>
      <c r="AH1042" s="12"/>
      <c r="AI1042" s="12"/>
      <c r="AJ1042" s="12"/>
      <c r="AK1042" s="12"/>
      <c r="AL1042" s="12"/>
      <c r="AM1042" s="12"/>
      <c r="AN1042" s="12"/>
      <c r="AO1042" s="12"/>
      <c r="AP1042" s="12"/>
      <c r="AQ1042" s="12"/>
      <c r="AR1042" s="12"/>
      <c r="AS1042" s="12"/>
      <c r="AT1042" s="12"/>
      <c r="AU1042" s="12"/>
      <c r="AV1042" s="12"/>
      <c r="AW1042" s="12"/>
      <c r="AX1042" s="12"/>
      <c r="AY1042" s="12"/>
      <c r="AZ1042" s="12"/>
      <c r="BA1042" s="12"/>
      <c r="BB1042" s="12"/>
      <c r="BC1042" s="12"/>
      <c r="BE1042" s="12"/>
      <c r="BF1042" s="12"/>
      <c r="BG1042" s="12"/>
      <c r="BH1042" s="12"/>
      <c r="BI1042" s="12"/>
      <c r="BJ1042" s="12"/>
      <c r="BK1042" s="12"/>
    </row>
    <row r="1043" spans="33:63" x14ac:dyDescent="0.15">
      <c r="AG1043" s="12"/>
      <c r="AH1043" s="12"/>
      <c r="AI1043" s="12"/>
      <c r="AJ1043" s="12"/>
      <c r="AK1043" s="12"/>
      <c r="AL1043" s="12"/>
      <c r="AM1043" s="12"/>
      <c r="AN1043" s="12"/>
      <c r="AO1043" s="12"/>
      <c r="AP1043" s="12"/>
      <c r="AQ1043" s="12"/>
      <c r="AR1043" s="12"/>
      <c r="AS1043" s="12"/>
      <c r="AT1043" s="12"/>
      <c r="AU1043" s="12"/>
      <c r="AV1043" s="12"/>
      <c r="AW1043" s="12"/>
      <c r="AX1043" s="12"/>
      <c r="AY1043" s="12"/>
      <c r="AZ1043" s="12"/>
      <c r="BA1043" s="12"/>
      <c r="BB1043" s="12"/>
      <c r="BC1043" s="12"/>
      <c r="BE1043" s="12"/>
      <c r="BF1043" s="12"/>
      <c r="BG1043" s="12"/>
      <c r="BH1043" s="12"/>
      <c r="BI1043" s="12"/>
      <c r="BJ1043" s="12"/>
      <c r="BK1043" s="12"/>
    </row>
    <row r="1044" spans="33:63" x14ac:dyDescent="0.15">
      <c r="AG1044" s="12"/>
      <c r="AH1044" s="12"/>
      <c r="AI1044" s="12"/>
      <c r="AJ1044" s="12"/>
      <c r="AK1044" s="12"/>
      <c r="AL1044" s="12"/>
      <c r="AM1044" s="12"/>
      <c r="AN1044" s="12"/>
      <c r="AO1044" s="12"/>
      <c r="AP1044" s="12"/>
      <c r="AQ1044" s="12"/>
      <c r="AR1044" s="12"/>
      <c r="AS1044" s="12"/>
      <c r="AT1044" s="12"/>
      <c r="AU1044" s="12"/>
      <c r="AV1044" s="12"/>
      <c r="AW1044" s="12"/>
      <c r="AX1044" s="12"/>
      <c r="AY1044" s="12"/>
      <c r="AZ1044" s="12"/>
      <c r="BA1044" s="12"/>
      <c r="BB1044" s="12"/>
      <c r="BC1044" s="12"/>
      <c r="BE1044" s="12"/>
      <c r="BF1044" s="12"/>
      <c r="BG1044" s="12"/>
      <c r="BH1044" s="12"/>
      <c r="BI1044" s="12"/>
      <c r="BJ1044" s="12"/>
      <c r="BK1044" s="12"/>
    </row>
    <row r="1045" spans="33:63" x14ac:dyDescent="0.15">
      <c r="AG1045" s="12"/>
      <c r="AH1045" s="12"/>
      <c r="AI1045" s="12"/>
      <c r="AJ1045" s="12"/>
      <c r="AK1045" s="12"/>
      <c r="AL1045" s="12"/>
      <c r="AM1045" s="12"/>
      <c r="AN1045" s="12"/>
      <c r="AO1045" s="12"/>
      <c r="AP1045" s="12"/>
      <c r="AQ1045" s="12"/>
      <c r="AR1045" s="12"/>
      <c r="AS1045" s="12"/>
      <c r="AT1045" s="12"/>
      <c r="AU1045" s="12"/>
      <c r="AV1045" s="12"/>
      <c r="AW1045" s="12"/>
      <c r="AX1045" s="12"/>
      <c r="AY1045" s="12"/>
      <c r="AZ1045" s="12"/>
      <c r="BA1045" s="12"/>
      <c r="BB1045" s="12"/>
      <c r="BC1045" s="12"/>
      <c r="BE1045" s="12"/>
      <c r="BF1045" s="12"/>
      <c r="BG1045" s="12"/>
      <c r="BH1045" s="12"/>
      <c r="BI1045" s="12"/>
      <c r="BJ1045" s="12"/>
      <c r="BK1045" s="12"/>
    </row>
    <row r="1046" spans="33:63" x14ac:dyDescent="0.15">
      <c r="AG1046" s="12"/>
      <c r="AH1046" s="12"/>
      <c r="AI1046" s="12"/>
      <c r="AJ1046" s="12"/>
      <c r="AK1046" s="12"/>
      <c r="AL1046" s="12"/>
      <c r="AM1046" s="12"/>
      <c r="AN1046" s="12"/>
      <c r="AO1046" s="12"/>
      <c r="AP1046" s="12"/>
      <c r="AQ1046" s="12"/>
      <c r="AR1046" s="12"/>
      <c r="AS1046" s="12"/>
      <c r="AT1046" s="12"/>
      <c r="AU1046" s="12"/>
      <c r="AV1046" s="12"/>
      <c r="AW1046" s="12"/>
      <c r="AX1046" s="12"/>
      <c r="AY1046" s="12"/>
      <c r="AZ1046" s="12"/>
      <c r="BA1046" s="12"/>
      <c r="BB1046" s="12"/>
      <c r="BC1046" s="12"/>
      <c r="BE1046" s="12"/>
      <c r="BF1046" s="12"/>
      <c r="BG1046" s="12"/>
      <c r="BH1046" s="12"/>
      <c r="BI1046" s="12"/>
      <c r="BJ1046" s="12"/>
      <c r="BK1046" s="12"/>
    </row>
    <row r="1047" spans="33:63" x14ac:dyDescent="0.15">
      <c r="AG1047" s="12"/>
      <c r="AH1047" s="12"/>
      <c r="AI1047" s="12"/>
      <c r="AJ1047" s="12"/>
      <c r="AK1047" s="12"/>
      <c r="AL1047" s="12"/>
      <c r="AM1047" s="12"/>
      <c r="AN1047" s="12"/>
      <c r="AO1047" s="12"/>
      <c r="AP1047" s="12"/>
      <c r="AQ1047" s="12"/>
      <c r="AR1047" s="12"/>
      <c r="AS1047" s="12"/>
      <c r="AT1047" s="12"/>
      <c r="AU1047" s="12"/>
      <c r="AV1047" s="12"/>
      <c r="AW1047" s="12"/>
      <c r="AX1047" s="12"/>
      <c r="AY1047" s="12"/>
      <c r="AZ1047" s="12"/>
      <c r="BA1047" s="12"/>
      <c r="BB1047" s="12"/>
      <c r="BC1047" s="12"/>
      <c r="BE1047" s="12"/>
      <c r="BF1047" s="12"/>
      <c r="BG1047" s="12"/>
      <c r="BH1047" s="12"/>
      <c r="BI1047" s="12"/>
      <c r="BJ1047" s="12"/>
      <c r="BK1047" s="12"/>
    </row>
    <row r="1048" spans="33:63" x14ac:dyDescent="0.15">
      <c r="AG1048" s="12"/>
      <c r="AH1048" s="12"/>
      <c r="AI1048" s="12"/>
      <c r="AJ1048" s="12"/>
      <c r="AK1048" s="12"/>
      <c r="AL1048" s="12"/>
      <c r="AM1048" s="12"/>
      <c r="AN1048" s="12"/>
      <c r="AO1048" s="12"/>
      <c r="AP1048" s="12"/>
      <c r="AQ1048" s="12"/>
      <c r="AR1048" s="12"/>
      <c r="AS1048" s="12"/>
      <c r="AT1048" s="12"/>
      <c r="AU1048" s="12"/>
      <c r="AV1048" s="12"/>
      <c r="AW1048" s="12"/>
      <c r="AX1048" s="12"/>
      <c r="AY1048" s="12"/>
      <c r="AZ1048" s="12"/>
      <c r="BA1048" s="12"/>
      <c r="BB1048" s="12"/>
      <c r="BC1048" s="12"/>
      <c r="BE1048" s="12"/>
      <c r="BF1048" s="12"/>
      <c r="BG1048" s="12"/>
      <c r="BH1048" s="12"/>
      <c r="BI1048" s="12"/>
      <c r="BJ1048" s="12"/>
      <c r="BK1048" s="12"/>
    </row>
    <row r="1049" spans="33:63" x14ac:dyDescent="0.15">
      <c r="AG1049" s="12"/>
      <c r="AH1049" s="12"/>
      <c r="AI1049" s="12"/>
      <c r="AJ1049" s="12"/>
      <c r="AK1049" s="12"/>
      <c r="AL1049" s="12"/>
      <c r="AM1049" s="12"/>
      <c r="AN1049" s="12"/>
      <c r="AO1049" s="12"/>
      <c r="AP1049" s="12"/>
      <c r="AQ1049" s="12"/>
      <c r="AR1049" s="12"/>
      <c r="AS1049" s="12"/>
      <c r="AT1049" s="12"/>
      <c r="AU1049" s="12"/>
      <c r="AV1049" s="12"/>
      <c r="AW1049" s="12"/>
      <c r="AX1049" s="12"/>
      <c r="AY1049" s="12"/>
      <c r="AZ1049" s="12"/>
      <c r="BA1049" s="12"/>
      <c r="BB1049" s="12"/>
      <c r="BC1049" s="12"/>
      <c r="BE1049" s="12"/>
      <c r="BF1049" s="12"/>
      <c r="BG1049" s="12"/>
      <c r="BH1049" s="12"/>
      <c r="BI1049" s="12"/>
      <c r="BJ1049" s="12"/>
      <c r="BK1049" s="12"/>
    </row>
    <row r="1050" spans="33:63" x14ac:dyDescent="0.15">
      <c r="AG1050" s="12"/>
      <c r="AH1050" s="12"/>
      <c r="AI1050" s="12"/>
      <c r="AJ1050" s="12"/>
      <c r="AK1050" s="12"/>
      <c r="AL1050" s="12"/>
      <c r="AM1050" s="12"/>
      <c r="AN1050" s="12"/>
      <c r="AO1050" s="12"/>
      <c r="AP1050" s="12"/>
      <c r="AQ1050" s="12"/>
      <c r="AR1050" s="12"/>
      <c r="AS1050" s="12"/>
      <c r="AT1050" s="12"/>
      <c r="AU1050" s="12"/>
      <c r="AV1050" s="12"/>
      <c r="AW1050" s="12"/>
      <c r="AX1050" s="12"/>
      <c r="AY1050" s="12"/>
      <c r="AZ1050" s="12"/>
      <c r="BA1050" s="12"/>
      <c r="BB1050" s="12"/>
      <c r="BC1050" s="12"/>
      <c r="BE1050" s="12"/>
      <c r="BF1050" s="12"/>
      <c r="BG1050" s="12"/>
      <c r="BH1050" s="12"/>
      <c r="BI1050" s="12"/>
      <c r="BJ1050" s="12"/>
      <c r="BK1050" s="12"/>
    </row>
    <row r="1051" spans="33:63" x14ac:dyDescent="0.15">
      <c r="AG1051" s="12"/>
      <c r="AH1051" s="12"/>
      <c r="AI1051" s="12"/>
      <c r="AJ1051" s="12"/>
      <c r="AK1051" s="12"/>
      <c r="AL1051" s="12"/>
      <c r="AM1051" s="12"/>
      <c r="AN1051" s="12"/>
      <c r="AO1051" s="12"/>
      <c r="AP1051" s="12"/>
      <c r="AQ1051" s="12"/>
      <c r="AR1051" s="12"/>
      <c r="AS1051" s="12"/>
      <c r="AT1051" s="12"/>
      <c r="AU1051" s="12"/>
      <c r="AV1051" s="12"/>
      <c r="AW1051" s="12"/>
      <c r="AX1051" s="12"/>
      <c r="AY1051" s="12"/>
      <c r="AZ1051" s="12"/>
      <c r="BA1051" s="12"/>
      <c r="BB1051" s="12"/>
      <c r="BC1051" s="12"/>
      <c r="BE1051" s="12"/>
      <c r="BF1051" s="12"/>
      <c r="BG1051" s="12"/>
      <c r="BH1051" s="12"/>
      <c r="BI1051" s="12"/>
      <c r="BJ1051" s="12"/>
      <c r="BK1051" s="12"/>
    </row>
    <row r="1052" spans="33:63" x14ac:dyDescent="0.15">
      <c r="AG1052" s="12"/>
      <c r="AH1052" s="12"/>
      <c r="AI1052" s="12"/>
      <c r="AJ1052" s="12"/>
      <c r="AK1052" s="12"/>
      <c r="AL1052" s="12"/>
      <c r="AM1052" s="12"/>
      <c r="AN1052" s="12"/>
      <c r="AO1052" s="12"/>
      <c r="AP1052" s="12"/>
      <c r="AQ1052" s="12"/>
      <c r="AR1052" s="12"/>
      <c r="AS1052" s="12"/>
      <c r="AT1052" s="12"/>
      <c r="AU1052" s="12"/>
      <c r="AV1052" s="12"/>
      <c r="AW1052" s="12"/>
      <c r="AX1052" s="12"/>
      <c r="AY1052" s="12"/>
      <c r="AZ1052" s="12"/>
      <c r="BA1052" s="12"/>
      <c r="BB1052" s="12"/>
      <c r="BC1052" s="12"/>
      <c r="BE1052" s="12"/>
      <c r="BF1052" s="12"/>
      <c r="BG1052" s="12"/>
      <c r="BH1052" s="12"/>
      <c r="BI1052" s="12"/>
      <c r="BJ1052" s="12"/>
      <c r="BK1052" s="12"/>
    </row>
    <row r="1053" spans="33:63" x14ac:dyDescent="0.15">
      <c r="AG1053" s="12"/>
      <c r="AH1053" s="12"/>
      <c r="AI1053" s="12"/>
      <c r="AJ1053" s="12"/>
      <c r="AK1053" s="12"/>
      <c r="AL1053" s="12"/>
      <c r="AM1053" s="12"/>
      <c r="AN1053" s="12"/>
      <c r="AO1053" s="12"/>
      <c r="AP1053" s="12"/>
      <c r="AQ1053" s="12"/>
      <c r="AR1053" s="12"/>
      <c r="AS1053" s="12"/>
      <c r="AT1053" s="12"/>
      <c r="AU1053" s="12"/>
      <c r="AV1053" s="12"/>
      <c r="AW1053" s="12"/>
      <c r="AX1053" s="12"/>
      <c r="AY1053" s="12"/>
      <c r="AZ1053" s="12"/>
      <c r="BA1053" s="12"/>
      <c r="BB1053" s="12"/>
      <c r="BC1053" s="12"/>
      <c r="BE1053" s="12"/>
      <c r="BF1053" s="12"/>
      <c r="BG1053" s="12"/>
      <c r="BH1053" s="12"/>
      <c r="BI1053" s="12"/>
      <c r="BJ1053" s="12"/>
      <c r="BK1053" s="12"/>
    </row>
    <row r="1054" spans="33:63" x14ac:dyDescent="0.15">
      <c r="AG1054" s="12"/>
      <c r="AH1054" s="12"/>
      <c r="AI1054" s="12"/>
      <c r="AJ1054" s="12"/>
      <c r="AK1054" s="12"/>
      <c r="AL1054" s="12"/>
      <c r="AM1054" s="12"/>
      <c r="AN1054" s="12"/>
      <c r="AO1054" s="12"/>
      <c r="AP1054" s="12"/>
      <c r="AQ1054" s="12"/>
      <c r="AR1054" s="12"/>
      <c r="AS1054" s="12"/>
      <c r="AT1054" s="12"/>
      <c r="AU1054" s="12"/>
      <c r="AV1054" s="12"/>
      <c r="AW1054" s="12"/>
      <c r="AX1054" s="12"/>
      <c r="AY1054" s="12"/>
      <c r="AZ1054" s="12"/>
      <c r="BA1054" s="12"/>
      <c r="BB1054" s="12"/>
      <c r="BC1054" s="12"/>
      <c r="BE1054" s="12"/>
      <c r="BF1054" s="12"/>
      <c r="BG1054" s="12"/>
      <c r="BH1054" s="12"/>
      <c r="BI1054" s="12"/>
      <c r="BJ1054" s="12"/>
      <c r="BK1054" s="12"/>
    </row>
    <row r="1055" spans="33:63" x14ac:dyDescent="0.15">
      <c r="AG1055" s="12"/>
      <c r="AH1055" s="12"/>
      <c r="AI1055" s="12"/>
      <c r="AJ1055" s="12"/>
      <c r="AK1055" s="12"/>
      <c r="AL1055" s="12"/>
      <c r="AM1055" s="12"/>
      <c r="AN1055" s="12"/>
      <c r="AO1055" s="12"/>
      <c r="AP1055" s="12"/>
      <c r="AQ1055" s="12"/>
      <c r="AR1055" s="12"/>
      <c r="AS1055" s="12"/>
      <c r="AT1055" s="12"/>
      <c r="AU1055" s="12"/>
      <c r="AV1055" s="12"/>
      <c r="AW1055" s="12"/>
      <c r="AX1055" s="12"/>
      <c r="AY1055" s="12"/>
      <c r="AZ1055" s="12"/>
      <c r="BA1055" s="12"/>
      <c r="BB1055" s="12"/>
      <c r="BC1055" s="12"/>
      <c r="BE1055" s="12"/>
      <c r="BF1055" s="12"/>
      <c r="BG1055" s="12"/>
      <c r="BH1055" s="12"/>
      <c r="BI1055" s="12"/>
      <c r="BJ1055" s="12"/>
      <c r="BK1055" s="12"/>
    </row>
    <row r="1056" spans="33:63" x14ac:dyDescent="0.15">
      <c r="AG1056" s="12"/>
      <c r="AH1056" s="12"/>
      <c r="AI1056" s="12"/>
      <c r="AJ1056" s="12"/>
      <c r="AK1056" s="12"/>
      <c r="AL1056" s="12"/>
      <c r="AM1056" s="12"/>
      <c r="AN1056" s="12"/>
      <c r="AO1056" s="12"/>
      <c r="AP1056" s="12"/>
      <c r="AQ1056" s="12"/>
      <c r="AR1056" s="12"/>
      <c r="AS1056" s="12"/>
      <c r="AT1056" s="12"/>
      <c r="AU1056" s="12"/>
      <c r="AV1056" s="12"/>
      <c r="AW1056" s="12"/>
      <c r="AX1056" s="12"/>
      <c r="AY1056" s="12"/>
      <c r="AZ1056" s="12"/>
      <c r="BA1056" s="12"/>
      <c r="BB1056" s="12"/>
      <c r="BC1056" s="12"/>
      <c r="BE1056" s="12"/>
      <c r="BF1056" s="12"/>
      <c r="BG1056" s="12"/>
      <c r="BH1056" s="12"/>
      <c r="BI1056" s="12"/>
      <c r="BJ1056" s="12"/>
      <c r="BK1056" s="12"/>
    </row>
    <row r="1057" spans="33:63" x14ac:dyDescent="0.15">
      <c r="AG1057" s="12"/>
      <c r="AH1057" s="12"/>
      <c r="AI1057" s="12"/>
      <c r="AJ1057" s="12"/>
      <c r="AK1057" s="12"/>
      <c r="AL1057" s="12"/>
      <c r="AM1057" s="12"/>
      <c r="AN1057" s="12"/>
      <c r="AO1057" s="12"/>
      <c r="AP1057" s="12"/>
      <c r="AQ1057" s="12"/>
      <c r="AR1057" s="12"/>
      <c r="AS1057" s="12"/>
      <c r="AT1057" s="12"/>
      <c r="AU1057" s="12"/>
      <c r="AV1057" s="12"/>
      <c r="AW1057" s="12"/>
      <c r="AX1057" s="12"/>
      <c r="AY1057" s="12"/>
      <c r="AZ1057" s="12"/>
      <c r="BA1057" s="12"/>
      <c r="BB1057" s="12"/>
      <c r="BC1057" s="12"/>
      <c r="BE1057" s="12"/>
      <c r="BF1057" s="12"/>
      <c r="BG1057" s="12"/>
      <c r="BH1057" s="12"/>
      <c r="BI1057" s="12"/>
      <c r="BJ1057" s="12"/>
      <c r="BK1057" s="12"/>
    </row>
    <row r="1058" spans="33:63" x14ac:dyDescent="0.15">
      <c r="AG1058" s="12"/>
      <c r="AH1058" s="12"/>
      <c r="AI1058" s="12"/>
      <c r="AJ1058" s="12"/>
      <c r="AK1058" s="12"/>
      <c r="AL1058" s="12"/>
      <c r="AM1058" s="12"/>
      <c r="AN1058" s="12"/>
      <c r="AO1058" s="12"/>
      <c r="AP1058" s="12"/>
      <c r="AQ1058" s="12"/>
      <c r="AR1058" s="12"/>
      <c r="AS1058" s="12"/>
      <c r="AT1058" s="12"/>
      <c r="AU1058" s="12"/>
      <c r="AV1058" s="12"/>
      <c r="AW1058" s="12"/>
      <c r="AX1058" s="12"/>
      <c r="AY1058" s="12"/>
      <c r="AZ1058" s="12"/>
      <c r="BA1058" s="12"/>
      <c r="BB1058" s="12"/>
      <c r="BC1058" s="12"/>
      <c r="BE1058" s="12"/>
      <c r="BF1058" s="12"/>
      <c r="BG1058" s="12"/>
      <c r="BH1058" s="12"/>
      <c r="BI1058" s="12"/>
      <c r="BJ1058" s="12"/>
      <c r="BK1058" s="12"/>
    </row>
    <row r="1059" spans="33:63" x14ac:dyDescent="0.15">
      <c r="AG1059" s="12"/>
      <c r="AH1059" s="12"/>
      <c r="AI1059" s="12"/>
      <c r="AJ1059" s="12"/>
      <c r="AK1059" s="12"/>
      <c r="AL1059" s="12"/>
      <c r="AM1059" s="12"/>
      <c r="AN1059" s="12"/>
      <c r="AO1059" s="12"/>
      <c r="AP1059" s="12"/>
      <c r="AQ1059" s="12"/>
      <c r="AR1059" s="12"/>
      <c r="AS1059" s="12"/>
      <c r="AT1059" s="12"/>
      <c r="AU1059" s="12"/>
      <c r="AV1059" s="12"/>
      <c r="AW1059" s="12"/>
      <c r="AX1059" s="12"/>
      <c r="AY1059" s="12"/>
      <c r="AZ1059" s="12"/>
      <c r="BA1059" s="12"/>
      <c r="BB1059" s="12"/>
      <c r="BC1059" s="12"/>
      <c r="BE1059" s="12"/>
      <c r="BF1059" s="12"/>
      <c r="BG1059" s="12"/>
      <c r="BH1059" s="12"/>
      <c r="BI1059" s="12"/>
      <c r="BJ1059" s="12"/>
      <c r="BK1059" s="12"/>
    </row>
    <row r="1060" spans="33:63" x14ac:dyDescent="0.15">
      <c r="AG1060" s="12"/>
      <c r="AH1060" s="12"/>
      <c r="AI1060" s="12"/>
      <c r="AJ1060" s="12"/>
      <c r="AK1060" s="12"/>
      <c r="AL1060" s="12"/>
      <c r="AM1060" s="12"/>
      <c r="AN1060" s="12"/>
      <c r="AO1060" s="12"/>
      <c r="AP1060" s="12"/>
      <c r="AQ1060" s="12"/>
      <c r="AR1060" s="12"/>
      <c r="AS1060" s="12"/>
      <c r="AT1060" s="12"/>
      <c r="AU1060" s="12"/>
      <c r="AV1060" s="12"/>
      <c r="AW1060" s="12"/>
      <c r="AX1060" s="12"/>
      <c r="AY1060" s="12"/>
      <c r="AZ1060" s="12"/>
      <c r="BA1060" s="12"/>
      <c r="BB1060" s="12"/>
      <c r="BC1060" s="12"/>
      <c r="BE1060" s="12"/>
      <c r="BF1060" s="12"/>
      <c r="BG1060" s="12"/>
      <c r="BH1060" s="12"/>
      <c r="BI1060" s="12"/>
      <c r="BJ1060" s="12"/>
      <c r="BK1060" s="12"/>
    </row>
    <row r="1061" spans="33:63" x14ac:dyDescent="0.15">
      <c r="AG1061" s="12"/>
      <c r="AH1061" s="12"/>
      <c r="AI1061" s="12"/>
      <c r="AJ1061" s="12"/>
      <c r="AK1061" s="12"/>
      <c r="AL1061" s="12"/>
      <c r="AM1061" s="12"/>
      <c r="AN1061" s="12"/>
      <c r="AO1061" s="12"/>
      <c r="AP1061" s="12"/>
      <c r="AQ1061" s="12"/>
      <c r="AR1061" s="12"/>
      <c r="AS1061" s="12"/>
      <c r="AT1061" s="12"/>
      <c r="AU1061" s="12"/>
      <c r="AV1061" s="12"/>
      <c r="AW1061" s="12"/>
      <c r="AX1061" s="12"/>
      <c r="AY1061" s="12"/>
      <c r="AZ1061" s="12"/>
      <c r="BA1061" s="12"/>
      <c r="BB1061" s="12"/>
      <c r="BC1061" s="12"/>
      <c r="BE1061" s="12"/>
      <c r="BF1061" s="12"/>
      <c r="BG1061" s="12"/>
      <c r="BH1061" s="12"/>
      <c r="BI1061" s="12"/>
      <c r="BJ1061" s="12"/>
      <c r="BK1061" s="12"/>
    </row>
    <row r="1062" spans="33:63" x14ac:dyDescent="0.15">
      <c r="AG1062" s="12"/>
      <c r="AH1062" s="12"/>
      <c r="AI1062" s="12"/>
      <c r="AJ1062" s="12"/>
      <c r="AK1062" s="12"/>
      <c r="AL1062" s="12"/>
      <c r="AM1062" s="12"/>
      <c r="AN1062" s="12"/>
      <c r="AO1062" s="12"/>
      <c r="AP1062" s="12"/>
      <c r="AQ1062" s="12"/>
      <c r="AR1062" s="12"/>
      <c r="AS1062" s="12"/>
      <c r="AT1062" s="12"/>
      <c r="AU1062" s="12"/>
      <c r="AV1062" s="12"/>
      <c r="AW1062" s="12"/>
      <c r="AX1062" s="12"/>
      <c r="AY1062" s="12"/>
      <c r="AZ1062" s="12"/>
      <c r="BA1062" s="12"/>
      <c r="BB1062" s="12"/>
      <c r="BC1062" s="12"/>
      <c r="BE1062" s="12"/>
      <c r="BF1062" s="12"/>
      <c r="BG1062" s="12"/>
      <c r="BH1062" s="12"/>
      <c r="BI1062" s="12"/>
      <c r="BJ1062" s="12"/>
      <c r="BK1062" s="12"/>
    </row>
    <row r="1063" spans="33:63" x14ac:dyDescent="0.15">
      <c r="AG1063" s="12"/>
      <c r="AH1063" s="12"/>
      <c r="AI1063" s="12"/>
      <c r="AJ1063" s="12"/>
      <c r="AK1063" s="12"/>
      <c r="AL1063" s="12"/>
      <c r="AM1063" s="12"/>
      <c r="AN1063" s="12"/>
      <c r="AO1063" s="12"/>
      <c r="AP1063" s="12"/>
      <c r="AQ1063" s="12"/>
      <c r="AR1063" s="12"/>
      <c r="AS1063" s="12"/>
      <c r="AT1063" s="12"/>
      <c r="AU1063" s="12"/>
      <c r="AV1063" s="12"/>
      <c r="AW1063" s="12"/>
      <c r="AX1063" s="12"/>
      <c r="AY1063" s="12"/>
      <c r="AZ1063" s="12"/>
      <c r="BA1063" s="12"/>
      <c r="BB1063" s="12"/>
      <c r="BC1063" s="12"/>
      <c r="BE1063" s="12"/>
      <c r="BF1063" s="12"/>
      <c r="BG1063" s="12"/>
      <c r="BH1063" s="12"/>
      <c r="BI1063" s="12"/>
      <c r="BJ1063" s="12"/>
      <c r="BK1063" s="12"/>
    </row>
    <row r="1064" spans="33:63" x14ac:dyDescent="0.15">
      <c r="AG1064" s="12"/>
      <c r="AH1064" s="12"/>
      <c r="AI1064" s="12"/>
      <c r="AJ1064" s="12"/>
      <c r="AK1064" s="12"/>
      <c r="AL1064" s="12"/>
      <c r="AM1064" s="12"/>
      <c r="AN1064" s="12"/>
      <c r="AO1064" s="12"/>
      <c r="AP1064" s="12"/>
      <c r="AQ1064" s="12"/>
      <c r="AR1064" s="12"/>
      <c r="AS1064" s="12"/>
      <c r="AT1064" s="12"/>
      <c r="AU1064" s="12"/>
      <c r="AV1064" s="12"/>
      <c r="AW1064" s="12"/>
      <c r="AX1064" s="12"/>
      <c r="AY1064" s="12"/>
      <c r="AZ1064" s="12"/>
      <c r="BA1064" s="12"/>
      <c r="BB1064" s="12"/>
      <c r="BC1064" s="12"/>
      <c r="BE1064" s="12"/>
      <c r="BF1064" s="12"/>
      <c r="BG1064" s="12"/>
      <c r="BH1064" s="12"/>
      <c r="BI1064" s="12"/>
      <c r="BJ1064" s="12"/>
      <c r="BK1064" s="12"/>
    </row>
    <row r="1065" spans="33:63" x14ac:dyDescent="0.15">
      <c r="AG1065" s="12"/>
      <c r="AH1065" s="12"/>
      <c r="AI1065" s="12"/>
      <c r="AJ1065" s="12"/>
      <c r="AK1065" s="12"/>
      <c r="AL1065" s="12"/>
      <c r="AM1065" s="12"/>
      <c r="AN1065" s="12"/>
      <c r="AO1065" s="12"/>
      <c r="AP1065" s="12"/>
      <c r="AQ1065" s="12"/>
      <c r="AR1065" s="12"/>
      <c r="AS1065" s="12"/>
      <c r="AT1065" s="12"/>
      <c r="AU1065" s="12"/>
      <c r="AV1065" s="12"/>
      <c r="AW1065" s="12"/>
      <c r="AX1065" s="12"/>
      <c r="AY1065" s="12"/>
      <c r="AZ1065" s="12"/>
      <c r="BA1065" s="12"/>
      <c r="BB1065" s="12"/>
      <c r="BC1065" s="12"/>
      <c r="BE1065" s="12"/>
      <c r="BF1065" s="12"/>
      <c r="BG1065" s="12"/>
      <c r="BH1065" s="12"/>
      <c r="BI1065" s="12"/>
      <c r="BJ1065" s="12"/>
      <c r="BK1065" s="12"/>
    </row>
    <row r="1066" spans="33:63" x14ac:dyDescent="0.15">
      <c r="AG1066" s="12"/>
      <c r="AH1066" s="12"/>
      <c r="AI1066" s="12"/>
      <c r="AJ1066" s="12"/>
      <c r="AK1066" s="12"/>
      <c r="AL1066" s="12"/>
      <c r="AM1066" s="12"/>
      <c r="AN1066" s="12"/>
      <c r="AO1066" s="12"/>
      <c r="AP1066" s="12"/>
      <c r="AQ1066" s="12"/>
      <c r="AR1066" s="12"/>
      <c r="AS1066" s="12"/>
      <c r="AT1066" s="12"/>
      <c r="AU1066" s="12"/>
      <c r="AV1066" s="12"/>
      <c r="AW1066" s="12"/>
      <c r="AX1066" s="12"/>
      <c r="AY1066" s="12"/>
      <c r="AZ1066" s="12"/>
      <c r="BA1066" s="12"/>
      <c r="BB1066" s="12"/>
      <c r="BC1066" s="12"/>
      <c r="BE1066" s="12"/>
      <c r="BF1066" s="12"/>
      <c r="BG1066" s="12"/>
      <c r="BH1066" s="12"/>
      <c r="BI1066" s="12"/>
      <c r="BJ1066" s="12"/>
      <c r="BK1066" s="12"/>
    </row>
    <row r="1067" spans="33:63" x14ac:dyDescent="0.15">
      <c r="AG1067" s="12"/>
      <c r="AH1067" s="12"/>
      <c r="AI1067" s="12"/>
      <c r="AJ1067" s="12"/>
      <c r="AK1067" s="12"/>
      <c r="AL1067" s="12"/>
      <c r="AM1067" s="12"/>
      <c r="AN1067" s="12"/>
      <c r="AO1067" s="12"/>
      <c r="AP1067" s="12"/>
      <c r="AQ1067" s="12"/>
      <c r="AR1067" s="12"/>
      <c r="AS1067" s="12"/>
      <c r="AT1067" s="12"/>
      <c r="AU1067" s="12"/>
      <c r="AV1067" s="12"/>
      <c r="AW1067" s="12"/>
      <c r="AX1067" s="12"/>
      <c r="AY1067" s="12"/>
      <c r="AZ1067" s="12"/>
      <c r="BA1067" s="12"/>
      <c r="BB1067" s="12"/>
      <c r="BC1067" s="12"/>
      <c r="BE1067" s="12"/>
      <c r="BF1067" s="12"/>
      <c r="BG1067" s="12"/>
      <c r="BH1067" s="12"/>
      <c r="BI1067" s="12"/>
      <c r="BJ1067" s="12"/>
      <c r="BK1067" s="12"/>
    </row>
    <row r="1068" spans="33:63" x14ac:dyDescent="0.15">
      <c r="AG1068" s="12"/>
      <c r="AH1068" s="12"/>
      <c r="AI1068" s="12"/>
      <c r="AJ1068" s="12"/>
      <c r="AK1068" s="12"/>
      <c r="AL1068" s="12"/>
      <c r="AM1068" s="12"/>
      <c r="AN1068" s="12"/>
      <c r="AO1068" s="12"/>
      <c r="AP1068" s="12"/>
      <c r="AQ1068" s="12"/>
      <c r="AR1068" s="12"/>
      <c r="AS1068" s="12"/>
      <c r="AT1068" s="12"/>
      <c r="AU1068" s="12"/>
      <c r="AV1068" s="12"/>
      <c r="AW1068" s="12"/>
      <c r="AX1068" s="12"/>
      <c r="AY1068" s="12"/>
      <c r="AZ1068" s="12"/>
      <c r="BA1068" s="12"/>
      <c r="BB1068" s="12"/>
      <c r="BC1068" s="12"/>
      <c r="BE1068" s="12"/>
      <c r="BF1068" s="12"/>
      <c r="BG1068" s="12"/>
      <c r="BH1068" s="12"/>
      <c r="BI1068" s="12"/>
      <c r="BJ1068" s="12"/>
      <c r="BK1068" s="12"/>
    </row>
    <row r="1069" spans="33:63" x14ac:dyDescent="0.15">
      <c r="AG1069" s="12"/>
      <c r="AH1069" s="12"/>
      <c r="AI1069" s="12"/>
      <c r="AJ1069" s="12"/>
      <c r="AK1069" s="12"/>
      <c r="AL1069" s="12"/>
      <c r="AM1069" s="12"/>
      <c r="AN1069" s="12"/>
      <c r="AO1069" s="12"/>
      <c r="AP1069" s="12"/>
      <c r="AQ1069" s="12"/>
      <c r="AR1069" s="12"/>
      <c r="AS1069" s="12"/>
      <c r="AT1069" s="12"/>
      <c r="AU1069" s="12"/>
      <c r="AV1069" s="12"/>
      <c r="AW1069" s="12"/>
      <c r="AX1069" s="12"/>
      <c r="AY1069" s="12"/>
      <c r="AZ1069" s="12"/>
      <c r="BA1069" s="12"/>
      <c r="BB1069" s="12"/>
      <c r="BC1069" s="12"/>
      <c r="BE1069" s="12"/>
      <c r="BF1069" s="12"/>
      <c r="BG1069" s="12"/>
      <c r="BH1069" s="12"/>
      <c r="BI1069" s="12"/>
      <c r="BJ1069" s="12"/>
      <c r="BK1069" s="12"/>
    </row>
    <row r="1070" spans="33:63" x14ac:dyDescent="0.15">
      <c r="AG1070" s="12"/>
      <c r="AH1070" s="12"/>
      <c r="AI1070" s="12"/>
      <c r="AJ1070" s="12"/>
      <c r="AK1070" s="12"/>
      <c r="AL1070" s="12"/>
      <c r="AM1070" s="12"/>
      <c r="AN1070" s="12"/>
      <c r="AO1070" s="12"/>
      <c r="AP1070" s="12"/>
      <c r="AQ1070" s="12"/>
      <c r="AR1070" s="12"/>
      <c r="AS1070" s="12"/>
      <c r="AT1070" s="12"/>
      <c r="AU1070" s="12"/>
      <c r="AV1070" s="12"/>
      <c r="AW1070" s="12"/>
      <c r="AX1070" s="12"/>
      <c r="AY1070" s="12"/>
      <c r="AZ1070" s="12"/>
      <c r="BA1070" s="12"/>
      <c r="BB1070" s="12"/>
      <c r="BC1070" s="12"/>
      <c r="BE1070" s="12"/>
      <c r="BF1070" s="12"/>
      <c r="BG1070" s="12"/>
      <c r="BH1070" s="12"/>
      <c r="BI1070" s="12"/>
      <c r="BJ1070" s="12"/>
      <c r="BK1070" s="12"/>
    </row>
    <row r="1071" spans="33:63" x14ac:dyDescent="0.15">
      <c r="AG1071" s="12"/>
      <c r="AH1071" s="12"/>
      <c r="AI1071" s="12"/>
      <c r="AJ1071" s="12"/>
      <c r="AK1071" s="12"/>
      <c r="AL1071" s="12"/>
      <c r="AM1071" s="12"/>
      <c r="AN1071" s="12"/>
      <c r="AO1071" s="12"/>
      <c r="AP1071" s="12"/>
      <c r="AQ1071" s="12"/>
      <c r="AR1071" s="12"/>
      <c r="AS1071" s="12"/>
      <c r="AT1071" s="12"/>
      <c r="AU1071" s="12"/>
      <c r="AV1071" s="12"/>
      <c r="AW1071" s="12"/>
      <c r="AX1071" s="12"/>
      <c r="AY1071" s="12"/>
      <c r="AZ1071" s="12"/>
      <c r="BA1071" s="12"/>
      <c r="BB1071" s="12"/>
      <c r="BC1071" s="12"/>
      <c r="BE1071" s="12"/>
      <c r="BF1071" s="12"/>
      <c r="BG1071" s="12"/>
      <c r="BH1071" s="12"/>
      <c r="BI1071" s="12"/>
      <c r="BJ1071" s="12"/>
      <c r="BK1071" s="12"/>
    </row>
    <row r="1072" spans="33:63" x14ac:dyDescent="0.15">
      <c r="AG1072" s="12"/>
      <c r="AH1072" s="12"/>
      <c r="AI1072" s="12"/>
      <c r="AJ1072" s="12"/>
      <c r="AK1072" s="12"/>
      <c r="AL1072" s="12"/>
      <c r="AM1072" s="12"/>
      <c r="AN1072" s="12"/>
      <c r="AO1072" s="12"/>
      <c r="AP1072" s="12"/>
      <c r="AQ1072" s="12"/>
      <c r="AR1072" s="12"/>
      <c r="AS1072" s="12"/>
      <c r="AT1072" s="12"/>
      <c r="AU1072" s="12"/>
      <c r="AV1072" s="12"/>
      <c r="AW1072" s="12"/>
      <c r="AX1072" s="12"/>
      <c r="AY1072" s="12"/>
      <c r="AZ1072" s="12"/>
      <c r="BA1072" s="12"/>
      <c r="BB1072" s="12"/>
      <c r="BC1072" s="12"/>
      <c r="BE1072" s="12"/>
      <c r="BF1072" s="12"/>
      <c r="BG1072" s="12"/>
      <c r="BH1072" s="12"/>
      <c r="BI1072" s="12"/>
      <c r="BJ1072" s="12"/>
      <c r="BK1072" s="12"/>
    </row>
    <row r="1073" spans="33:63" x14ac:dyDescent="0.15">
      <c r="AG1073" s="12"/>
      <c r="AH1073" s="12"/>
      <c r="AI1073" s="12"/>
      <c r="AJ1073" s="12"/>
      <c r="AK1073" s="12"/>
      <c r="AL1073" s="12"/>
      <c r="AM1073" s="12"/>
      <c r="AN1073" s="12"/>
      <c r="AO1073" s="12"/>
      <c r="AP1073" s="12"/>
      <c r="AQ1073" s="12"/>
      <c r="AR1073" s="12"/>
      <c r="AS1073" s="12"/>
      <c r="AT1073" s="12"/>
      <c r="AU1073" s="12"/>
      <c r="AV1073" s="12"/>
      <c r="AW1073" s="12"/>
      <c r="AX1073" s="12"/>
      <c r="AY1073" s="12"/>
      <c r="AZ1073" s="12"/>
      <c r="BA1073" s="12"/>
      <c r="BB1073" s="12"/>
      <c r="BC1073" s="12"/>
      <c r="BE1073" s="12"/>
      <c r="BF1073" s="12"/>
      <c r="BG1073" s="12"/>
      <c r="BH1073" s="12"/>
      <c r="BI1073" s="12"/>
      <c r="BJ1073" s="12"/>
      <c r="BK1073" s="12"/>
    </row>
    <row r="1074" spans="33:63" x14ac:dyDescent="0.15">
      <c r="AG1074" s="12"/>
      <c r="AH1074" s="12"/>
      <c r="AI1074" s="12"/>
      <c r="AJ1074" s="12"/>
      <c r="AK1074" s="12"/>
      <c r="AL1074" s="12"/>
      <c r="AM1074" s="12"/>
      <c r="AN1074" s="12"/>
      <c r="AO1074" s="12"/>
      <c r="AP1074" s="12"/>
      <c r="AQ1074" s="12"/>
      <c r="AR1074" s="12"/>
      <c r="AS1074" s="12"/>
      <c r="AT1074" s="12"/>
      <c r="AU1074" s="12"/>
      <c r="AV1074" s="12"/>
      <c r="AW1074" s="12"/>
      <c r="AX1074" s="12"/>
      <c r="AY1074" s="12"/>
      <c r="AZ1074" s="12"/>
      <c r="BA1074" s="12"/>
      <c r="BB1074" s="12"/>
      <c r="BC1074" s="12"/>
      <c r="BE1074" s="12"/>
      <c r="BF1074" s="12"/>
      <c r="BG1074" s="12"/>
      <c r="BH1074" s="12"/>
      <c r="BI1074" s="12"/>
      <c r="BJ1074" s="12"/>
      <c r="BK1074" s="12"/>
    </row>
    <row r="1075" spans="33:63" x14ac:dyDescent="0.15">
      <c r="AG1075" s="12"/>
      <c r="AH1075" s="12"/>
      <c r="AI1075" s="12"/>
      <c r="AJ1075" s="12"/>
      <c r="AK1075" s="12"/>
      <c r="AL1075" s="12"/>
      <c r="AM1075" s="12"/>
      <c r="AN1075" s="12"/>
      <c r="AO1075" s="12"/>
      <c r="AP1075" s="12"/>
      <c r="AQ1075" s="12"/>
      <c r="AR1075" s="12"/>
      <c r="AS1075" s="12"/>
      <c r="AT1075" s="12"/>
      <c r="AU1075" s="12"/>
      <c r="AV1075" s="12"/>
      <c r="AW1075" s="12"/>
      <c r="AX1075" s="12"/>
      <c r="AY1075" s="12"/>
      <c r="AZ1075" s="12"/>
      <c r="BA1075" s="12"/>
      <c r="BB1075" s="12"/>
      <c r="BC1075" s="12"/>
      <c r="BE1075" s="12"/>
      <c r="BF1075" s="12"/>
      <c r="BG1075" s="12"/>
      <c r="BH1075" s="12"/>
      <c r="BI1075" s="12"/>
      <c r="BJ1075" s="12"/>
      <c r="BK1075" s="12"/>
    </row>
    <row r="1076" spans="33:63" x14ac:dyDescent="0.15">
      <c r="AG1076" s="12"/>
      <c r="AH1076" s="12"/>
      <c r="AI1076" s="12"/>
      <c r="AJ1076" s="12"/>
      <c r="AK1076" s="12"/>
      <c r="AL1076" s="12"/>
      <c r="AM1076" s="12"/>
      <c r="AN1076" s="12"/>
      <c r="AO1076" s="12"/>
      <c r="AP1076" s="12"/>
      <c r="AQ1076" s="12"/>
      <c r="AR1076" s="12"/>
      <c r="AS1076" s="12"/>
      <c r="AT1076" s="12"/>
      <c r="AU1076" s="12"/>
      <c r="AV1076" s="12"/>
      <c r="AW1076" s="12"/>
      <c r="AX1076" s="12"/>
      <c r="AY1076" s="12"/>
      <c r="AZ1076" s="12"/>
      <c r="BA1076" s="12"/>
      <c r="BB1076" s="12"/>
      <c r="BC1076" s="12"/>
      <c r="BE1076" s="12"/>
      <c r="BF1076" s="12"/>
      <c r="BG1076" s="12"/>
      <c r="BH1076" s="12"/>
      <c r="BI1076" s="12"/>
      <c r="BJ1076" s="12"/>
      <c r="BK1076" s="12"/>
    </row>
    <row r="1077" spans="33:63" x14ac:dyDescent="0.15">
      <c r="AG1077" s="12"/>
      <c r="AH1077" s="12"/>
      <c r="AI1077" s="12"/>
      <c r="AJ1077" s="12"/>
      <c r="AK1077" s="12"/>
      <c r="AL1077" s="12"/>
      <c r="AM1077" s="12"/>
      <c r="AN1077" s="12"/>
      <c r="AO1077" s="12"/>
      <c r="AP1077" s="12"/>
      <c r="AQ1077" s="12"/>
      <c r="AR1077" s="12"/>
      <c r="AS1077" s="12"/>
      <c r="AT1077" s="12"/>
      <c r="AU1077" s="12"/>
      <c r="AV1077" s="12"/>
      <c r="AW1077" s="12"/>
      <c r="AX1077" s="12"/>
      <c r="AY1077" s="12"/>
      <c r="AZ1077" s="12"/>
      <c r="BA1077" s="12"/>
      <c r="BB1077" s="12"/>
      <c r="BC1077" s="12"/>
      <c r="BE1077" s="12"/>
      <c r="BF1077" s="12"/>
      <c r="BG1077" s="12"/>
      <c r="BH1077" s="12"/>
      <c r="BI1077" s="12"/>
      <c r="BJ1077" s="12"/>
      <c r="BK1077" s="12"/>
    </row>
    <row r="1078" spans="33:63" x14ac:dyDescent="0.15">
      <c r="AG1078" s="12"/>
      <c r="AH1078" s="12"/>
      <c r="AI1078" s="12"/>
      <c r="AJ1078" s="12"/>
      <c r="AK1078" s="12"/>
      <c r="AL1078" s="12"/>
      <c r="AM1078" s="12"/>
      <c r="AN1078" s="12"/>
      <c r="AO1078" s="12"/>
      <c r="AP1078" s="12"/>
      <c r="AQ1078" s="12"/>
      <c r="AR1078" s="12"/>
      <c r="AS1078" s="12"/>
      <c r="AT1078" s="12"/>
      <c r="AU1078" s="12"/>
      <c r="AV1078" s="12"/>
      <c r="AW1078" s="12"/>
      <c r="AX1078" s="12"/>
      <c r="AY1078" s="12"/>
      <c r="AZ1078" s="12"/>
      <c r="BA1078" s="12"/>
      <c r="BB1078" s="12"/>
      <c r="BC1078" s="12"/>
      <c r="BE1078" s="12"/>
      <c r="BF1078" s="12"/>
      <c r="BG1078" s="12"/>
      <c r="BH1078" s="12"/>
      <c r="BI1078" s="12"/>
      <c r="BJ1078" s="12"/>
      <c r="BK1078" s="12"/>
    </row>
    <row r="1079" spans="33:63" x14ac:dyDescent="0.15">
      <c r="AG1079" s="12"/>
      <c r="AH1079" s="12"/>
      <c r="AI1079" s="12"/>
      <c r="AJ1079" s="12"/>
      <c r="AK1079" s="12"/>
      <c r="AL1079" s="12"/>
      <c r="AM1079" s="12"/>
      <c r="AN1079" s="12"/>
      <c r="AO1079" s="12"/>
      <c r="AP1079" s="12"/>
      <c r="AQ1079" s="12"/>
      <c r="AR1079" s="12"/>
      <c r="AS1079" s="12"/>
      <c r="AT1079" s="12"/>
      <c r="AU1079" s="12"/>
      <c r="AV1079" s="12"/>
      <c r="AW1079" s="12"/>
      <c r="AX1079" s="12"/>
      <c r="AY1079" s="12"/>
      <c r="AZ1079" s="12"/>
      <c r="BA1079" s="12"/>
      <c r="BB1079" s="12"/>
      <c r="BC1079" s="12"/>
      <c r="BE1079" s="12"/>
      <c r="BF1079" s="12"/>
      <c r="BG1079" s="12"/>
      <c r="BH1079" s="12"/>
      <c r="BI1079" s="12"/>
      <c r="BJ1079" s="12"/>
      <c r="BK1079" s="12"/>
    </row>
    <row r="1080" spans="33:63" x14ac:dyDescent="0.15">
      <c r="AG1080" s="12"/>
      <c r="AH1080" s="12"/>
      <c r="AI1080" s="12"/>
      <c r="AJ1080" s="12"/>
      <c r="AK1080" s="12"/>
      <c r="AL1080" s="12"/>
      <c r="AM1080" s="12"/>
      <c r="AN1080" s="12"/>
      <c r="AO1080" s="12"/>
      <c r="AP1080" s="12"/>
      <c r="AQ1080" s="12"/>
      <c r="AR1080" s="12"/>
      <c r="AS1080" s="12"/>
      <c r="AT1080" s="12"/>
      <c r="AU1080" s="12"/>
      <c r="AV1080" s="12"/>
      <c r="AW1080" s="12"/>
      <c r="AX1080" s="12"/>
      <c r="AY1080" s="12"/>
      <c r="AZ1080" s="12"/>
      <c r="BA1080" s="12"/>
      <c r="BB1080" s="12"/>
      <c r="BC1080" s="12"/>
      <c r="BE1080" s="12"/>
      <c r="BF1080" s="12"/>
      <c r="BG1080" s="12"/>
      <c r="BH1080" s="12"/>
      <c r="BI1080" s="12"/>
      <c r="BJ1080" s="12"/>
      <c r="BK1080" s="12"/>
    </row>
    <row r="1081" spans="33:63" x14ac:dyDescent="0.15">
      <c r="AG1081" s="12"/>
      <c r="AH1081" s="12"/>
      <c r="AI1081" s="12"/>
      <c r="AJ1081" s="12"/>
      <c r="AK1081" s="12"/>
      <c r="AL1081" s="12"/>
      <c r="AM1081" s="12"/>
      <c r="AN1081" s="12"/>
      <c r="AO1081" s="12"/>
      <c r="AP1081" s="12"/>
      <c r="AQ1081" s="12"/>
      <c r="AR1081" s="12"/>
      <c r="AS1081" s="12"/>
      <c r="AT1081" s="12"/>
      <c r="AU1081" s="12"/>
      <c r="AV1081" s="12"/>
      <c r="AW1081" s="12"/>
      <c r="AX1081" s="12"/>
      <c r="AY1081" s="12"/>
      <c r="AZ1081" s="12"/>
      <c r="BA1081" s="12"/>
      <c r="BB1081" s="12"/>
      <c r="BC1081" s="12"/>
      <c r="BE1081" s="12"/>
      <c r="BF1081" s="12"/>
      <c r="BG1081" s="12"/>
      <c r="BH1081" s="12"/>
      <c r="BI1081" s="12"/>
      <c r="BJ1081" s="12"/>
      <c r="BK1081" s="12"/>
    </row>
    <row r="1082" spans="33:63" x14ac:dyDescent="0.15">
      <c r="AG1082" s="12"/>
      <c r="AH1082" s="12"/>
      <c r="AI1082" s="12"/>
      <c r="AJ1082" s="12"/>
      <c r="AK1082" s="12"/>
      <c r="AL1082" s="12"/>
      <c r="AM1082" s="12"/>
      <c r="AN1082" s="12"/>
      <c r="AO1082" s="12"/>
      <c r="AP1082" s="12"/>
      <c r="AQ1082" s="12"/>
      <c r="AR1082" s="12"/>
      <c r="AS1082" s="12"/>
      <c r="AT1082" s="12"/>
      <c r="AU1082" s="12"/>
      <c r="AV1082" s="12"/>
      <c r="AW1082" s="12"/>
      <c r="AX1082" s="12"/>
      <c r="AY1082" s="12"/>
      <c r="AZ1082" s="12"/>
      <c r="BA1082" s="12"/>
      <c r="BB1082" s="12"/>
      <c r="BC1082" s="12"/>
      <c r="BE1082" s="12"/>
      <c r="BF1082" s="12"/>
      <c r="BG1082" s="12"/>
      <c r="BH1082" s="12"/>
      <c r="BI1082" s="12"/>
      <c r="BJ1082" s="12"/>
      <c r="BK1082" s="12"/>
    </row>
    <row r="1083" spans="33:63" x14ac:dyDescent="0.15">
      <c r="AG1083" s="12"/>
      <c r="AH1083" s="12"/>
      <c r="AI1083" s="12"/>
      <c r="AJ1083" s="12"/>
      <c r="AK1083" s="12"/>
      <c r="AL1083" s="12"/>
      <c r="AM1083" s="12"/>
      <c r="AN1083" s="12"/>
      <c r="AO1083" s="12"/>
      <c r="AP1083" s="12"/>
      <c r="AQ1083" s="12"/>
      <c r="AR1083" s="12"/>
      <c r="AS1083" s="12"/>
      <c r="AT1083" s="12"/>
      <c r="AU1083" s="12"/>
      <c r="AV1083" s="12"/>
      <c r="AW1083" s="12"/>
      <c r="AX1083" s="12"/>
      <c r="AY1083" s="12"/>
      <c r="AZ1083" s="12"/>
      <c r="BA1083" s="12"/>
      <c r="BB1083" s="12"/>
      <c r="BC1083" s="12"/>
      <c r="BE1083" s="12"/>
      <c r="BF1083" s="12"/>
      <c r="BG1083" s="12"/>
      <c r="BH1083" s="12"/>
      <c r="BI1083" s="12"/>
      <c r="BJ1083" s="12"/>
      <c r="BK1083" s="12"/>
    </row>
    <row r="1084" spans="33:63" x14ac:dyDescent="0.15">
      <c r="AG1084" s="12"/>
      <c r="AH1084" s="12"/>
      <c r="AI1084" s="12"/>
      <c r="AJ1084" s="12"/>
      <c r="AK1084" s="12"/>
      <c r="AL1084" s="12"/>
      <c r="AM1084" s="12"/>
      <c r="AN1084" s="12"/>
      <c r="AO1084" s="12"/>
      <c r="AP1084" s="12"/>
      <c r="AQ1084" s="12"/>
      <c r="AR1084" s="12"/>
      <c r="AS1084" s="12"/>
      <c r="AT1084" s="12"/>
      <c r="AU1084" s="12"/>
      <c r="AV1084" s="12"/>
      <c r="AW1084" s="12"/>
      <c r="AX1084" s="12"/>
      <c r="AY1084" s="12"/>
      <c r="AZ1084" s="12"/>
      <c r="BA1084" s="12"/>
      <c r="BB1084" s="12"/>
      <c r="BC1084" s="12"/>
      <c r="BE1084" s="12"/>
      <c r="BF1084" s="12"/>
      <c r="BG1084" s="12"/>
      <c r="BH1084" s="12"/>
      <c r="BI1084" s="12"/>
      <c r="BJ1084" s="12"/>
      <c r="BK1084" s="12"/>
    </row>
    <row r="1085" spans="33:63" x14ac:dyDescent="0.15">
      <c r="AG1085" s="12"/>
      <c r="AH1085" s="12"/>
      <c r="AI1085" s="12"/>
      <c r="AJ1085" s="12"/>
      <c r="AK1085" s="12"/>
      <c r="AL1085" s="12"/>
      <c r="AM1085" s="12"/>
      <c r="AN1085" s="12"/>
      <c r="AO1085" s="12"/>
      <c r="AP1085" s="12"/>
      <c r="AQ1085" s="12"/>
      <c r="AR1085" s="12"/>
      <c r="AS1085" s="12"/>
      <c r="AT1085" s="12"/>
      <c r="AU1085" s="12"/>
      <c r="AV1085" s="12"/>
      <c r="AW1085" s="12"/>
      <c r="AX1085" s="12"/>
      <c r="AY1085" s="12"/>
      <c r="AZ1085" s="12"/>
      <c r="BA1085" s="12"/>
      <c r="BB1085" s="12"/>
      <c r="BC1085" s="12"/>
      <c r="BE1085" s="12"/>
      <c r="BF1085" s="12"/>
      <c r="BG1085" s="12"/>
      <c r="BH1085" s="12"/>
      <c r="BI1085" s="12"/>
      <c r="BJ1085" s="12"/>
      <c r="BK1085" s="12"/>
    </row>
    <row r="1086" spans="33:63" x14ac:dyDescent="0.15">
      <c r="AG1086" s="12"/>
      <c r="AH1086" s="12"/>
      <c r="AI1086" s="12"/>
      <c r="AJ1086" s="12"/>
      <c r="AK1086" s="12"/>
      <c r="AL1086" s="12"/>
      <c r="AM1086" s="12"/>
      <c r="AN1086" s="12"/>
      <c r="AO1086" s="12"/>
      <c r="AP1086" s="12"/>
      <c r="AQ1086" s="12"/>
      <c r="AR1086" s="12"/>
      <c r="AS1086" s="12"/>
      <c r="AT1086" s="12"/>
      <c r="AU1086" s="12"/>
      <c r="AV1086" s="12"/>
      <c r="AW1086" s="12"/>
      <c r="AX1086" s="12"/>
      <c r="AY1086" s="12"/>
      <c r="AZ1086" s="12"/>
      <c r="BA1086" s="12"/>
      <c r="BB1086" s="12"/>
      <c r="BC1086" s="12"/>
      <c r="BE1086" s="12"/>
      <c r="BF1086" s="12"/>
      <c r="BG1086" s="12"/>
      <c r="BH1086" s="12"/>
      <c r="BI1086" s="12"/>
      <c r="BJ1086" s="12"/>
      <c r="BK1086" s="12"/>
    </row>
    <row r="1087" spans="33:63" x14ac:dyDescent="0.15">
      <c r="AG1087" s="12"/>
      <c r="AH1087" s="12"/>
      <c r="AI1087" s="12"/>
      <c r="AJ1087" s="12"/>
      <c r="AK1087" s="12"/>
      <c r="AL1087" s="12"/>
      <c r="AM1087" s="12"/>
      <c r="AN1087" s="12"/>
      <c r="AO1087" s="12"/>
      <c r="AP1087" s="12"/>
      <c r="AQ1087" s="12"/>
      <c r="AR1087" s="12"/>
      <c r="AS1087" s="12"/>
      <c r="AT1087" s="12"/>
      <c r="AU1087" s="12"/>
      <c r="AV1087" s="12"/>
      <c r="AW1087" s="12"/>
      <c r="AX1087" s="12"/>
      <c r="AY1087" s="12"/>
      <c r="AZ1087" s="12"/>
      <c r="BA1087" s="12"/>
      <c r="BB1087" s="12"/>
      <c r="BC1087" s="12"/>
      <c r="BE1087" s="12"/>
      <c r="BF1087" s="12"/>
      <c r="BG1087" s="12"/>
      <c r="BH1087" s="12"/>
      <c r="BI1087" s="12"/>
      <c r="BJ1087" s="12"/>
      <c r="BK1087" s="12"/>
    </row>
    <row r="1088" spans="33:63" x14ac:dyDescent="0.15">
      <c r="AG1088" s="12"/>
      <c r="AH1088" s="12"/>
      <c r="AI1088" s="12"/>
      <c r="AJ1088" s="12"/>
      <c r="AK1088" s="12"/>
      <c r="AL1088" s="12"/>
      <c r="AM1088" s="12"/>
      <c r="AN1088" s="12"/>
      <c r="AO1088" s="12"/>
      <c r="AP1088" s="12"/>
      <c r="AQ1088" s="12"/>
      <c r="AR1088" s="12"/>
      <c r="AS1088" s="12"/>
      <c r="AT1088" s="12"/>
      <c r="AU1088" s="12"/>
      <c r="AV1088" s="12"/>
      <c r="AW1088" s="12"/>
      <c r="AX1088" s="12"/>
      <c r="AY1088" s="12"/>
      <c r="AZ1088" s="12"/>
      <c r="BA1088" s="12"/>
      <c r="BB1088" s="12"/>
      <c r="BC1088" s="12"/>
      <c r="BE1088" s="12"/>
      <c r="BF1088" s="12"/>
      <c r="BG1088" s="12"/>
      <c r="BH1088" s="12"/>
      <c r="BI1088" s="12"/>
      <c r="BJ1088" s="12"/>
      <c r="BK1088" s="12"/>
    </row>
    <row r="1089" spans="33:63" x14ac:dyDescent="0.15">
      <c r="AG1089" s="12"/>
      <c r="AH1089" s="12"/>
      <c r="AI1089" s="12"/>
      <c r="AJ1089" s="12"/>
      <c r="AK1089" s="12"/>
      <c r="AL1089" s="12"/>
      <c r="AM1089" s="12"/>
      <c r="AN1089" s="12"/>
      <c r="AO1089" s="12"/>
      <c r="AP1089" s="12"/>
      <c r="AQ1089" s="12"/>
      <c r="AR1089" s="12"/>
      <c r="AS1089" s="12"/>
      <c r="AT1089" s="12"/>
      <c r="AU1089" s="12"/>
      <c r="AV1089" s="12"/>
      <c r="AW1089" s="12"/>
      <c r="AX1089" s="12"/>
      <c r="AY1089" s="12"/>
      <c r="AZ1089" s="12"/>
      <c r="BA1089" s="12"/>
      <c r="BB1089" s="12"/>
      <c r="BC1089" s="12"/>
      <c r="BE1089" s="12"/>
      <c r="BF1089" s="12"/>
      <c r="BG1089" s="12"/>
      <c r="BH1089" s="12"/>
      <c r="BI1089" s="12"/>
      <c r="BJ1089" s="12"/>
      <c r="BK1089" s="12"/>
    </row>
    <row r="1090" spans="33:63" x14ac:dyDescent="0.15">
      <c r="AG1090" s="12"/>
      <c r="AH1090" s="12"/>
      <c r="AI1090" s="12"/>
      <c r="AJ1090" s="12"/>
      <c r="AK1090" s="12"/>
      <c r="AL1090" s="12"/>
      <c r="AM1090" s="12"/>
      <c r="AN1090" s="12"/>
      <c r="AO1090" s="12"/>
      <c r="AP1090" s="12"/>
      <c r="AQ1090" s="12"/>
      <c r="AR1090" s="12"/>
      <c r="AS1090" s="12"/>
      <c r="AT1090" s="12"/>
      <c r="AU1090" s="12"/>
      <c r="AV1090" s="12"/>
      <c r="AW1090" s="12"/>
      <c r="AX1090" s="12"/>
      <c r="AY1090" s="12"/>
      <c r="AZ1090" s="12"/>
      <c r="BA1090" s="12"/>
      <c r="BB1090" s="12"/>
      <c r="BC1090" s="12"/>
      <c r="BE1090" s="12"/>
      <c r="BF1090" s="12"/>
      <c r="BG1090" s="12"/>
      <c r="BH1090" s="12"/>
      <c r="BI1090" s="12"/>
      <c r="BJ1090" s="12"/>
      <c r="BK1090" s="12"/>
    </row>
    <row r="1091" spans="33:63" x14ac:dyDescent="0.15">
      <c r="AG1091" s="12"/>
      <c r="AH1091" s="12"/>
      <c r="AI1091" s="12"/>
      <c r="AJ1091" s="12"/>
      <c r="AK1091" s="12"/>
      <c r="AL1091" s="12"/>
      <c r="AM1091" s="12"/>
      <c r="AN1091" s="12"/>
      <c r="AO1091" s="12"/>
      <c r="AP1091" s="12"/>
      <c r="AQ1091" s="12"/>
      <c r="AR1091" s="12"/>
      <c r="AS1091" s="12"/>
      <c r="AT1091" s="12"/>
      <c r="AU1091" s="12"/>
      <c r="AV1091" s="12"/>
      <c r="AW1091" s="12"/>
      <c r="AX1091" s="12"/>
      <c r="AY1091" s="12"/>
      <c r="AZ1091" s="12"/>
      <c r="BA1091" s="12"/>
      <c r="BB1091" s="12"/>
      <c r="BC1091" s="12"/>
      <c r="BE1091" s="12"/>
      <c r="BF1091" s="12"/>
      <c r="BG1091" s="12"/>
      <c r="BH1091" s="12"/>
      <c r="BI1091" s="12"/>
      <c r="BJ1091" s="12"/>
      <c r="BK1091" s="12"/>
    </row>
    <row r="1092" spans="33:63" x14ac:dyDescent="0.15">
      <c r="AG1092" s="12"/>
      <c r="AH1092" s="12"/>
      <c r="AI1092" s="12"/>
      <c r="AJ1092" s="12"/>
      <c r="AK1092" s="12"/>
      <c r="AL1092" s="12"/>
      <c r="AM1092" s="12"/>
      <c r="AN1092" s="12"/>
      <c r="AO1092" s="12"/>
      <c r="AP1092" s="12"/>
      <c r="AQ1092" s="12"/>
      <c r="AR1092" s="12"/>
      <c r="AS1092" s="12"/>
      <c r="AT1092" s="12"/>
      <c r="AU1092" s="12"/>
      <c r="AV1092" s="12"/>
      <c r="AW1092" s="12"/>
      <c r="AX1092" s="12"/>
      <c r="AY1092" s="12"/>
      <c r="AZ1092" s="12"/>
      <c r="BA1092" s="12"/>
      <c r="BB1092" s="12"/>
      <c r="BC1092" s="12"/>
      <c r="BE1092" s="12"/>
      <c r="BF1092" s="12"/>
      <c r="BG1092" s="12"/>
      <c r="BH1092" s="12"/>
      <c r="BI1092" s="12"/>
      <c r="BJ1092" s="12"/>
      <c r="BK1092" s="12"/>
    </row>
    <row r="1093" spans="33:63" x14ac:dyDescent="0.15">
      <c r="AG1093" s="12"/>
      <c r="AH1093" s="12"/>
      <c r="AI1093" s="12"/>
      <c r="AJ1093" s="12"/>
      <c r="AK1093" s="12"/>
      <c r="AL1093" s="12"/>
      <c r="AM1093" s="12"/>
      <c r="AN1093" s="12"/>
      <c r="AO1093" s="12"/>
      <c r="AP1093" s="12"/>
      <c r="AQ1093" s="12"/>
      <c r="AR1093" s="12"/>
      <c r="AS1093" s="12"/>
      <c r="AT1093" s="12"/>
      <c r="AU1093" s="12"/>
      <c r="AV1093" s="12"/>
      <c r="AW1093" s="12"/>
      <c r="AX1093" s="12"/>
      <c r="AY1093" s="12"/>
      <c r="AZ1093" s="12"/>
      <c r="BA1093" s="12"/>
      <c r="BB1093" s="12"/>
      <c r="BC1093" s="12"/>
      <c r="BE1093" s="12"/>
      <c r="BF1093" s="12"/>
      <c r="BG1093" s="12"/>
      <c r="BH1093" s="12"/>
      <c r="BI1093" s="12"/>
      <c r="BJ1093" s="12"/>
      <c r="BK1093" s="12"/>
    </row>
    <row r="1094" spans="33:63" x14ac:dyDescent="0.15">
      <c r="AG1094" s="12"/>
      <c r="AH1094" s="12"/>
      <c r="AI1094" s="12"/>
      <c r="AJ1094" s="12"/>
      <c r="AK1094" s="12"/>
      <c r="AL1094" s="12"/>
      <c r="AM1094" s="12"/>
      <c r="AN1094" s="12"/>
      <c r="AO1094" s="12"/>
      <c r="AP1094" s="12"/>
      <c r="AQ1094" s="12"/>
      <c r="AR1094" s="12"/>
      <c r="AS1094" s="12"/>
      <c r="AT1094" s="12"/>
      <c r="AU1094" s="12"/>
      <c r="AV1094" s="12"/>
      <c r="AW1094" s="12"/>
      <c r="AX1094" s="12"/>
      <c r="AY1094" s="12"/>
      <c r="AZ1094" s="12"/>
      <c r="BA1094" s="12"/>
      <c r="BB1094" s="12"/>
      <c r="BC1094" s="12"/>
      <c r="BE1094" s="12"/>
      <c r="BF1094" s="12"/>
      <c r="BG1094" s="12"/>
      <c r="BH1094" s="12"/>
      <c r="BI1094" s="12"/>
      <c r="BJ1094" s="12"/>
      <c r="BK1094" s="12"/>
    </row>
    <row r="1095" spans="33:63" x14ac:dyDescent="0.15">
      <c r="AG1095" s="12"/>
      <c r="AH1095" s="12"/>
      <c r="AI1095" s="12"/>
      <c r="AJ1095" s="12"/>
      <c r="AK1095" s="12"/>
      <c r="AL1095" s="12"/>
      <c r="AM1095" s="12"/>
      <c r="AN1095" s="12"/>
      <c r="AO1095" s="12"/>
      <c r="AP1095" s="12"/>
      <c r="AQ1095" s="12"/>
      <c r="AR1095" s="12"/>
      <c r="AS1095" s="12"/>
      <c r="AT1095" s="12"/>
      <c r="AU1095" s="12"/>
      <c r="AV1095" s="12"/>
      <c r="AW1095" s="12"/>
      <c r="AX1095" s="12"/>
      <c r="AY1095" s="12"/>
      <c r="AZ1095" s="12"/>
      <c r="BA1095" s="12"/>
      <c r="BB1095" s="12"/>
      <c r="BC1095" s="12"/>
      <c r="BE1095" s="12"/>
      <c r="BF1095" s="12"/>
      <c r="BG1095" s="12"/>
      <c r="BH1095" s="12"/>
      <c r="BI1095" s="12"/>
      <c r="BJ1095" s="12"/>
      <c r="BK1095" s="12"/>
    </row>
    <row r="1096" spans="33:63" x14ac:dyDescent="0.15">
      <c r="AG1096" s="12"/>
      <c r="AH1096" s="12"/>
      <c r="AI1096" s="12"/>
      <c r="AJ1096" s="12"/>
      <c r="AK1096" s="12"/>
      <c r="AL1096" s="12"/>
      <c r="AM1096" s="12"/>
      <c r="AN1096" s="12"/>
      <c r="AO1096" s="12"/>
      <c r="AP1096" s="12"/>
      <c r="AQ1096" s="12"/>
      <c r="AR1096" s="12"/>
      <c r="AS1096" s="12"/>
      <c r="AT1096" s="12"/>
      <c r="AU1096" s="12"/>
      <c r="AV1096" s="12"/>
      <c r="AW1096" s="12"/>
      <c r="AX1096" s="12"/>
      <c r="AY1096" s="12"/>
      <c r="AZ1096" s="12"/>
      <c r="BA1096" s="12"/>
      <c r="BB1096" s="12"/>
      <c r="BC1096" s="12"/>
      <c r="BE1096" s="12"/>
      <c r="BF1096" s="12"/>
      <c r="BG1096" s="12"/>
      <c r="BH1096" s="12"/>
      <c r="BI1096" s="12"/>
      <c r="BJ1096" s="12"/>
      <c r="BK1096" s="12"/>
    </row>
    <row r="1097" spans="33:63" x14ac:dyDescent="0.15">
      <c r="AG1097" s="12"/>
      <c r="AH1097" s="12"/>
      <c r="AI1097" s="12"/>
      <c r="AJ1097" s="12"/>
      <c r="AK1097" s="12"/>
      <c r="AL1097" s="12"/>
      <c r="AM1097" s="12"/>
      <c r="AN1097" s="12"/>
      <c r="AO1097" s="12"/>
      <c r="AP1097" s="12"/>
      <c r="AQ1097" s="12"/>
      <c r="AR1097" s="12"/>
      <c r="AS1097" s="12"/>
      <c r="AT1097" s="12"/>
      <c r="AU1097" s="12"/>
      <c r="AV1097" s="12"/>
      <c r="AW1097" s="12"/>
      <c r="AX1097" s="12"/>
      <c r="AY1097" s="12"/>
      <c r="AZ1097" s="12"/>
      <c r="BA1097" s="12"/>
      <c r="BB1097" s="12"/>
      <c r="BC1097" s="12"/>
      <c r="BE1097" s="12"/>
      <c r="BF1097" s="12"/>
      <c r="BG1097" s="12"/>
      <c r="BH1097" s="12"/>
      <c r="BI1097" s="12"/>
      <c r="BJ1097" s="12"/>
      <c r="BK1097" s="12"/>
    </row>
    <row r="1098" spans="33:63" x14ac:dyDescent="0.15">
      <c r="AG1098" s="12"/>
      <c r="AH1098" s="12"/>
      <c r="AI1098" s="12"/>
      <c r="AJ1098" s="12"/>
      <c r="AK1098" s="12"/>
      <c r="AL1098" s="12"/>
      <c r="AM1098" s="12"/>
      <c r="AN1098" s="12"/>
      <c r="AO1098" s="12"/>
      <c r="AP1098" s="12"/>
      <c r="AQ1098" s="12"/>
      <c r="AR1098" s="12"/>
      <c r="AS1098" s="12"/>
      <c r="AT1098" s="12"/>
      <c r="AU1098" s="12"/>
      <c r="AV1098" s="12"/>
      <c r="AW1098" s="12"/>
      <c r="AX1098" s="12"/>
      <c r="AY1098" s="12"/>
      <c r="AZ1098" s="12"/>
      <c r="BA1098" s="12"/>
      <c r="BB1098" s="12"/>
      <c r="BC1098" s="12"/>
      <c r="BE1098" s="12"/>
      <c r="BF1098" s="12"/>
      <c r="BG1098" s="12"/>
      <c r="BH1098" s="12"/>
      <c r="BI1098" s="12"/>
      <c r="BJ1098" s="12"/>
      <c r="BK1098" s="12"/>
    </row>
    <row r="1099" spans="33:63" x14ac:dyDescent="0.15">
      <c r="AG1099" s="12"/>
      <c r="AH1099" s="12"/>
      <c r="AI1099" s="12"/>
      <c r="AJ1099" s="12"/>
      <c r="AK1099" s="12"/>
      <c r="AL1099" s="12"/>
      <c r="AM1099" s="12"/>
      <c r="AN1099" s="12"/>
      <c r="AO1099" s="12"/>
      <c r="AP1099" s="12"/>
      <c r="AQ1099" s="12"/>
      <c r="AR1099" s="12"/>
      <c r="AS1099" s="12"/>
      <c r="AT1099" s="12"/>
      <c r="AU1099" s="12"/>
      <c r="AV1099" s="12"/>
      <c r="AW1099" s="12"/>
      <c r="AX1099" s="12"/>
      <c r="AY1099" s="12"/>
      <c r="AZ1099" s="12"/>
      <c r="BA1099" s="12"/>
      <c r="BB1099" s="12"/>
      <c r="BC1099" s="12"/>
      <c r="BE1099" s="12"/>
      <c r="BF1099" s="12"/>
      <c r="BG1099" s="12"/>
      <c r="BH1099" s="12"/>
      <c r="BI1099" s="12"/>
      <c r="BJ1099" s="12"/>
      <c r="BK1099" s="12"/>
    </row>
    <row r="1100" spans="33:63" x14ac:dyDescent="0.15">
      <c r="AG1100" s="12"/>
      <c r="AH1100" s="12"/>
      <c r="AI1100" s="12"/>
      <c r="AJ1100" s="12"/>
      <c r="AK1100" s="12"/>
      <c r="AL1100" s="12"/>
      <c r="AM1100" s="12"/>
      <c r="AN1100" s="12"/>
      <c r="AO1100" s="12"/>
      <c r="AP1100" s="12"/>
      <c r="AQ1100" s="12"/>
      <c r="AR1100" s="12"/>
      <c r="AS1100" s="12"/>
      <c r="AT1100" s="12"/>
      <c r="AU1100" s="12"/>
      <c r="AV1100" s="12"/>
      <c r="AW1100" s="12"/>
      <c r="AX1100" s="12"/>
      <c r="AY1100" s="12"/>
      <c r="AZ1100" s="12"/>
      <c r="BA1100" s="12"/>
      <c r="BB1100" s="12"/>
      <c r="BC1100" s="12"/>
      <c r="BE1100" s="12"/>
      <c r="BF1100" s="12"/>
      <c r="BG1100" s="12"/>
      <c r="BH1100" s="12"/>
      <c r="BI1100" s="12"/>
      <c r="BJ1100" s="12"/>
      <c r="BK1100" s="12"/>
    </row>
    <row r="1101" spans="33:63" x14ac:dyDescent="0.15">
      <c r="AG1101" s="12"/>
      <c r="AH1101" s="12"/>
      <c r="AI1101" s="12"/>
      <c r="AJ1101" s="12"/>
      <c r="AK1101" s="12"/>
      <c r="AL1101" s="12"/>
      <c r="AM1101" s="12"/>
      <c r="AN1101" s="12"/>
      <c r="AO1101" s="12"/>
      <c r="AP1101" s="12"/>
      <c r="AQ1101" s="12"/>
      <c r="AR1101" s="12"/>
      <c r="AS1101" s="12"/>
      <c r="AT1101" s="12"/>
      <c r="AU1101" s="12"/>
      <c r="AV1101" s="12"/>
      <c r="AW1101" s="12"/>
      <c r="AX1101" s="12"/>
      <c r="AY1101" s="12"/>
      <c r="AZ1101" s="12"/>
      <c r="BA1101" s="12"/>
      <c r="BB1101" s="12"/>
      <c r="BC1101" s="12"/>
      <c r="BE1101" s="12"/>
      <c r="BF1101" s="12"/>
      <c r="BG1101" s="12"/>
      <c r="BH1101" s="12"/>
      <c r="BI1101" s="12"/>
      <c r="BJ1101" s="12"/>
      <c r="BK1101" s="12"/>
    </row>
    <row r="1102" spans="33:63" x14ac:dyDescent="0.15">
      <c r="AG1102" s="12"/>
      <c r="AH1102" s="12"/>
      <c r="AI1102" s="12"/>
      <c r="AJ1102" s="12"/>
      <c r="AK1102" s="12"/>
      <c r="AL1102" s="12"/>
      <c r="AM1102" s="12"/>
      <c r="AN1102" s="12"/>
      <c r="AO1102" s="12"/>
      <c r="AP1102" s="12"/>
      <c r="AQ1102" s="12"/>
      <c r="AR1102" s="12"/>
      <c r="AS1102" s="12"/>
      <c r="AT1102" s="12"/>
      <c r="AU1102" s="12"/>
      <c r="AV1102" s="12"/>
      <c r="AW1102" s="12"/>
      <c r="AX1102" s="12"/>
      <c r="AY1102" s="12"/>
      <c r="AZ1102" s="12"/>
      <c r="BA1102" s="12"/>
      <c r="BB1102" s="12"/>
      <c r="BC1102" s="12"/>
      <c r="BE1102" s="12"/>
      <c r="BF1102" s="12"/>
      <c r="BG1102" s="12"/>
      <c r="BH1102" s="12"/>
      <c r="BI1102" s="12"/>
      <c r="BJ1102" s="12"/>
      <c r="BK1102" s="12"/>
    </row>
    <row r="1103" spans="33:63" x14ac:dyDescent="0.15">
      <c r="AG1103" s="12"/>
      <c r="AH1103" s="12"/>
      <c r="AI1103" s="12"/>
      <c r="AJ1103" s="12"/>
      <c r="AK1103" s="12"/>
      <c r="AL1103" s="12"/>
      <c r="AM1103" s="12"/>
      <c r="AN1103" s="12"/>
      <c r="AO1103" s="12"/>
      <c r="AP1103" s="12"/>
      <c r="AQ1103" s="12"/>
      <c r="AR1103" s="12"/>
      <c r="AS1103" s="12"/>
      <c r="AT1103" s="12"/>
      <c r="AU1103" s="12"/>
      <c r="AV1103" s="12"/>
      <c r="AW1103" s="12"/>
      <c r="AX1103" s="12"/>
      <c r="AY1103" s="12"/>
      <c r="AZ1103" s="12"/>
      <c r="BA1103" s="12"/>
      <c r="BB1103" s="12"/>
      <c r="BC1103" s="12"/>
      <c r="BE1103" s="12"/>
      <c r="BF1103" s="12"/>
      <c r="BG1103" s="12"/>
      <c r="BH1103" s="12"/>
      <c r="BI1103" s="12"/>
      <c r="BJ1103" s="12"/>
      <c r="BK1103" s="12"/>
    </row>
    <row r="1104" spans="33:63" x14ac:dyDescent="0.15">
      <c r="AG1104" s="12"/>
      <c r="AH1104" s="12"/>
      <c r="AI1104" s="12"/>
      <c r="AJ1104" s="12"/>
      <c r="AK1104" s="12"/>
      <c r="AL1104" s="12"/>
      <c r="AM1104" s="12"/>
      <c r="AN1104" s="12"/>
      <c r="AO1104" s="12"/>
      <c r="AP1104" s="12"/>
      <c r="AQ1104" s="12"/>
      <c r="AR1104" s="12"/>
      <c r="AS1104" s="12"/>
      <c r="AT1104" s="12"/>
      <c r="AU1104" s="12"/>
      <c r="AV1104" s="12"/>
      <c r="AW1104" s="12"/>
      <c r="AX1104" s="12"/>
      <c r="AY1104" s="12"/>
      <c r="AZ1104" s="12"/>
      <c r="BA1104" s="12"/>
      <c r="BB1104" s="12"/>
      <c r="BC1104" s="12"/>
      <c r="BE1104" s="12"/>
      <c r="BF1104" s="12"/>
      <c r="BG1104" s="12"/>
      <c r="BH1104" s="12"/>
      <c r="BI1104" s="12"/>
      <c r="BJ1104" s="12"/>
      <c r="BK1104" s="12"/>
    </row>
    <row r="1105" spans="33:63" x14ac:dyDescent="0.15">
      <c r="AG1105" s="12"/>
      <c r="AH1105" s="12"/>
      <c r="AI1105" s="12"/>
      <c r="AJ1105" s="12"/>
      <c r="AK1105" s="12"/>
      <c r="AL1105" s="12"/>
      <c r="AM1105" s="12"/>
      <c r="AN1105" s="12"/>
      <c r="AO1105" s="12"/>
      <c r="AP1105" s="12"/>
      <c r="AQ1105" s="12"/>
      <c r="AR1105" s="12"/>
      <c r="AS1105" s="12"/>
      <c r="AT1105" s="12"/>
      <c r="AU1105" s="12"/>
      <c r="AV1105" s="12"/>
      <c r="AW1105" s="12"/>
      <c r="AX1105" s="12"/>
      <c r="AY1105" s="12"/>
      <c r="AZ1105" s="12"/>
      <c r="BA1105" s="12"/>
      <c r="BB1105" s="12"/>
      <c r="BC1105" s="12"/>
      <c r="BE1105" s="12"/>
      <c r="BF1105" s="12"/>
      <c r="BG1105" s="12"/>
      <c r="BH1105" s="12"/>
      <c r="BI1105" s="12"/>
      <c r="BJ1105" s="12"/>
      <c r="BK1105" s="12"/>
    </row>
    <row r="1106" spans="33:63" x14ac:dyDescent="0.15">
      <c r="AG1106" s="12"/>
      <c r="AH1106" s="12"/>
      <c r="AI1106" s="12"/>
      <c r="AJ1106" s="12"/>
      <c r="AK1106" s="12"/>
      <c r="AL1106" s="12"/>
      <c r="AM1106" s="12"/>
      <c r="AN1106" s="12"/>
      <c r="AO1106" s="12"/>
      <c r="AP1106" s="12"/>
      <c r="AQ1106" s="12"/>
      <c r="AR1106" s="12"/>
      <c r="AS1106" s="12"/>
      <c r="AT1106" s="12"/>
      <c r="AU1106" s="12"/>
      <c r="AV1106" s="12"/>
      <c r="AW1106" s="12"/>
      <c r="AX1106" s="12"/>
      <c r="AY1106" s="12"/>
      <c r="AZ1106" s="12"/>
      <c r="BA1106" s="12"/>
      <c r="BB1106" s="12"/>
      <c r="BC1106" s="12"/>
      <c r="BE1106" s="12"/>
      <c r="BF1106" s="12"/>
      <c r="BG1106" s="12"/>
      <c r="BH1106" s="12"/>
      <c r="BI1106" s="12"/>
      <c r="BJ1106" s="12"/>
      <c r="BK1106" s="12"/>
    </row>
    <row r="1107" spans="33:63" x14ac:dyDescent="0.15">
      <c r="AG1107" s="12"/>
      <c r="AH1107" s="12"/>
      <c r="AI1107" s="12"/>
      <c r="AJ1107" s="12"/>
      <c r="AK1107" s="12"/>
      <c r="AL1107" s="12"/>
      <c r="AM1107" s="12"/>
      <c r="AN1107" s="12"/>
      <c r="AO1107" s="12"/>
      <c r="AP1107" s="12"/>
      <c r="AQ1107" s="12"/>
      <c r="AR1107" s="12"/>
      <c r="AS1107" s="12"/>
      <c r="AT1107" s="12"/>
      <c r="AU1107" s="12"/>
      <c r="AV1107" s="12"/>
      <c r="AW1107" s="12"/>
      <c r="AX1107" s="12"/>
      <c r="AY1107" s="12"/>
      <c r="AZ1107" s="12"/>
      <c r="BA1107" s="12"/>
      <c r="BB1107" s="12"/>
      <c r="BC1107" s="12"/>
      <c r="BE1107" s="12"/>
      <c r="BF1107" s="12"/>
      <c r="BG1107" s="12"/>
      <c r="BH1107" s="12"/>
      <c r="BI1107" s="12"/>
      <c r="BJ1107" s="12"/>
      <c r="BK1107" s="12"/>
    </row>
    <row r="1108" spans="33:63" x14ac:dyDescent="0.15">
      <c r="AG1108" s="12"/>
      <c r="AH1108" s="12"/>
      <c r="AI1108" s="12"/>
      <c r="AJ1108" s="12"/>
      <c r="AK1108" s="12"/>
      <c r="AL1108" s="12"/>
      <c r="AM1108" s="12"/>
      <c r="AN1108" s="12"/>
      <c r="AO1108" s="12"/>
      <c r="AP1108" s="12"/>
      <c r="AQ1108" s="12"/>
      <c r="AR1108" s="12"/>
      <c r="AS1108" s="12"/>
      <c r="AT1108" s="12"/>
      <c r="AU1108" s="12"/>
      <c r="AV1108" s="12"/>
      <c r="AW1108" s="12"/>
      <c r="AX1108" s="12"/>
      <c r="AY1108" s="12"/>
      <c r="AZ1108" s="12"/>
      <c r="BA1108" s="12"/>
      <c r="BB1108" s="12"/>
      <c r="BC1108" s="12"/>
      <c r="BE1108" s="12"/>
      <c r="BF1108" s="12"/>
      <c r="BG1108" s="12"/>
      <c r="BH1108" s="12"/>
      <c r="BI1108" s="12"/>
      <c r="BJ1108" s="12"/>
      <c r="BK1108" s="12"/>
    </row>
    <row r="1109" spans="33:63" x14ac:dyDescent="0.15">
      <c r="AG1109" s="12"/>
      <c r="AH1109" s="12"/>
      <c r="AI1109" s="12"/>
      <c r="AJ1109" s="12"/>
      <c r="AK1109" s="12"/>
      <c r="AL1109" s="12"/>
      <c r="AM1109" s="12"/>
      <c r="AN1109" s="12"/>
      <c r="AO1109" s="12"/>
      <c r="AP1109" s="12"/>
      <c r="AQ1109" s="12"/>
      <c r="AR1109" s="12"/>
      <c r="AS1109" s="12"/>
      <c r="AT1109" s="12"/>
      <c r="AU1109" s="12"/>
      <c r="AV1109" s="12"/>
      <c r="AW1109" s="12"/>
      <c r="AX1109" s="12"/>
      <c r="AY1109" s="12"/>
      <c r="AZ1109" s="12"/>
      <c r="BA1109" s="12"/>
      <c r="BB1109" s="12"/>
      <c r="BC1109" s="12"/>
      <c r="BE1109" s="12"/>
      <c r="BF1109" s="12"/>
      <c r="BG1109" s="12"/>
      <c r="BH1109" s="12"/>
      <c r="BI1109" s="12"/>
      <c r="BJ1109" s="12"/>
      <c r="BK1109" s="12"/>
    </row>
    <row r="1110" spans="33:63" x14ac:dyDescent="0.15">
      <c r="AG1110" s="12"/>
      <c r="AH1110" s="12"/>
      <c r="AI1110" s="12"/>
      <c r="AJ1110" s="12"/>
      <c r="AK1110" s="12"/>
      <c r="AL1110" s="12"/>
      <c r="AM1110" s="12"/>
      <c r="AN1110" s="12"/>
      <c r="AO1110" s="12"/>
      <c r="AP1110" s="12"/>
      <c r="AQ1110" s="12"/>
      <c r="AR1110" s="12"/>
      <c r="AS1110" s="12"/>
      <c r="AT1110" s="12"/>
      <c r="AU1110" s="12"/>
      <c r="AV1110" s="12"/>
      <c r="AW1110" s="12"/>
      <c r="AX1110" s="12"/>
      <c r="AY1110" s="12"/>
      <c r="AZ1110" s="12"/>
      <c r="BA1110" s="12"/>
      <c r="BB1110" s="12"/>
      <c r="BC1110" s="12"/>
      <c r="BE1110" s="12"/>
      <c r="BF1110" s="12"/>
      <c r="BG1110" s="12"/>
      <c r="BH1110" s="12"/>
      <c r="BI1110" s="12"/>
      <c r="BJ1110" s="12"/>
      <c r="BK1110" s="12"/>
    </row>
    <row r="1111" spans="33:63" x14ac:dyDescent="0.15">
      <c r="AG1111" s="12"/>
      <c r="AH1111" s="12"/>
      <c r="AI1111" s="12"/>
      <c r="AJ1111" s="12"/>
      <c r="AK1111" s="12"/>
      <c r="AL1111" s="12"/>
      <c r="AM1111" s="12"/>
      <c r="AN1111" s="12"/>
      <c r="AO1111" s="12"/>
      <c r="AP1111" s="12"/>
      <c r="AQ1111" s="12"/>
      <c r="AR1111" s="12"/>
      <c r="AS1111" s="12"/>
      <c r="AT1111" s="12"/>
      <c r="AU1111" s="12"/>
      <c r="AV1111" s="12"/>
      <c r="AW1111" s="12"/>
      <c r="AX1111" s="12"/>
      <c r="AY1111" s="12"/>
      <c r="AZ1111" s="12"/>
      <c r="BA1111" s="12"/>
      <c r="BB1111" s="12"/>
      <c r="BC1111" s="12"/>
      <c r="BE1111" s="12"/>
      <c r="BF1111" s="12"/>
      <c r="BG1111" s="12"/>
      <c r="BH1111" s="12"/>
      <c r="BI1111" s="12"/>
      <c r="BJ1111" s="12"/>
      <c r="BK1111" s="12"/>
    </row>
    <row r="1112" spans="33:63" x14ac:dyDescent="0.15">
      <c r="AG1112" s="12"/>
      <c r="AH1112" s="12"/>
      <c r="AI1112" s="12"/>
      <c r="AJ1112" s="12"/>
      <c r="AK1112" s="12"/>
      <c r="AL1112" s="12"/>
      <c r="AM1112" s="12"/>
      <c r="AN1112" s="12"/>
      <c r="AO1112" s="12"/>
      <c r="AP1112" s="12"/>
      <c r="AQ1112" s="12"/>
      <c r="AR1112" s="12"/>
      <c r="AS1112" s="12"/>
      <c r="AT1112" s="12"/>
      <c r="AU1112" s="12"/>
      <c r="AV1112" s="12"/>
      <c r="AW1112" s="12"/>
      <c r="AX1112" s="12"/>
      <c r="AY1112" s="12"/>
      <c r="AZ1112" s="12"/>
      <c r="BA1112" s="12"/>
      <c r="BB1112" s="12"/>
      <c r="BC1112" s="12"/>
      <c r="BE1112" s="12"/>
      <c r="BF1112" s="12"/>
      <c r="BG1112" s="12"/>
      <c r="BH1112" s="12"/>
      <c r="BI1112" s="12"/>
      <c r="BJ1112" s="12"/>
      <c r="BK1112" s="12"/>
    </row>
    <row r="1113" spans="33:63" x14ac:dyDescent="0.15">
      <c r="AG1113" s="12"/>
      <c r="AH1113" s="12"/>
      <c r="AI1113" s="12"/>
      <c r="AJ1113" s="12"/>
      <c r="AK1113" s="12"/>
      <c r="AL1113" s="12"/>
      <c r="AM1113" s="12"/>
      <c r="AN1113" s="12"/>
      <c r="AO1113" s="12"/>
      <c r="AP1113" s="12"/>
      <c r="AQ1113" s="12"/>
      <c r="AR1113" s="12"/>
      <c r="AS1113" s="12"/>
      <c r="AT1113" s="12"/>
      <c r="AU1113" s="12"/>
      <c r="AV1113" s="12"/>
      <c r="AW1113" s="12"/>
      <c r="AX1113" s="12"/>
      <c r="AY1113" s="12"/>
      <c r="AZ1113" s="12"/>
      <c r="BA1113" s="12"/>
      <c r="BB1113" s="12"/>
      <c r="BC1113" s="12"/>
      <c r="BE1113" s="12"/>
      <c r="BF1113" s="12"/>
      <c r="BG1113" s="12"/>
      <c r="BH1113" s="12"/>
      <c r="BI1113" s="12"/>
      <c r="BJ1113" s="12"/>
      <c r="BK1113" s="12"/>
    </row>
    <row r="1114" spans="33:63" x14ac:dyDescent="0.15">
      <c r="AG1114" s="12"/>
      <c r="AH1114" s="12"/>
      <c r="AI1114" s="12"/>
      <c r="AJ1114" s="12"/>
      <c r="AK1114" s="12"/>
      <c r="AL1114" s="12"/>
      <c r="AM1114" s="12"/>
      <c r="AN1114" s="12"/>
      <c r="AO1114" s="12"/>
      <c r="AP1114" s="12"/>
      <c r="AQ1114" s="12"/>
      <c r="AR1114" s="12"/>
      <c r="AS1114" s="12"/>
      <c r="AT1114" s="12"/>
      <c r="AU1114" s="12"/>
      <c r="AV1114" s="12"/>
      <c r="AW1114" s="12"/>
      <c r="AX1114" s="12"/>
      <c r="AY1114" s="12"/>
      <c r="AZ1114" s="12"/>
      <c r="BA1114" s="12"/>
      <c r="BB1114" s="12"/>
      <c r="BC1114" s="12"/>
      <c r="BE1114" s="12"/>
      <c r="BF1114" s="12"/>
      <c r="BG1114" s="12"/>
      <c r="BH1114" s="12"/>
      <c r="BI1114" s="12"/>
      <c r="BJ1114" s="12"/>
      <c r="BK1114" s="12"/>
    </row>
    <row r="1115" spans="33:63" x14ac:dyDescent="0.15">
      <c r="AG1115" s="12"/>
      <c r="AH1115" s="12"/>
      <c r="AI1115" s="12"/>
      <c r="AJ1115" s="12"/>
      <c r="AK1115" s="12"/>
      <c r="AL1115" s="12"/>
      <c r="AM1115" s="12"/>
      <c r="AN1115" s="12"/>
      <c r="AO1115" s="12"/>
      <c r="AP1115" s="12"/>
      <c r="AQ1115" s="12"/>
      <c r="AR1115" s="12"/>
      <c r="AS1115" s="12"/>
      <c r="AT1115" s="12"/>
      <c r="AU1115" s="12"/>
      <c r="AV1115" s="12"/>
      <c r="AW1115" s="12"/>
      <c r="AX1115" s="12"/>
      <c r="AY1115" s="12"/>
      <c r="AZ1115" s="12"/>
      <c r="BA1115" s="12"/>
      <c r="BB1115" s="12"/>
      <c r="BC1115" s="12"/>
      <c r="BE1115" s="12"/>
      <c r="BF1115" s="12"/>
      <c r="BG1115" s="12"/>
      <c r="BH1115" s="12"/>
      <c r="BI1115" s="12"/>
      <c r="BJ1115" s="12"/>
      <c r="BK1115" s="12"/>
    </row>
    <row r="1116" spans="33:63" x14ac:dyDescent="0.15">
      <c r="AG1116" s="12"/>
      <c r="AH1116" s="12"/>
      <c r="AI1116" s="12"/>
      <c r="AJ1116" s="12"/>
      <c r="AK1116" s="12"/>
      <c r="AL1116" s="12"/>
      <c r="AM1116" s="12"/>
      <c r="AN1116" s="12"/>
      <c r="AO1116" s="12"/>
      <c r="AP1116" s="12"/>
      <c r="AQ1116" s="12"/>
      <c r="AR1116" s="12"/>
      <c r="AS1116" s="12"/>
      <c r="AT1116" s="12"/>
      <c r="AU1116" s="12"/>
      <c r="AV1116" s="12"/>
      <c r="AW1116" s="12"/>
      <c r="AX1116" s="12"/>
      <c r="AY1116" s="12"/>
      <c r="AZ1116" s="12"/>
      <c r="BA1116" s="12"/>
      <c r="BB1116" s="12"/>
      <c r="BC1116" s="12"/>
      <c r="BE1116" s="12"/>
      <c r="BF1116" s="12"/>
      <c r="BG1116" s="12"/>
      <c r="BH1116" s="12"/>
      <c r="BI1116" s="12"/>
      <c r="BJ1116" s="12"/>
      <c r="BK1116" s="12"/>
    </row>
    <row r="1117" spans="33:63" x14ac:dyDescent="0.15">
      <c r="AG1117" s="12"/>
      <c r="AH1117" s="12"/>
      <c r="AI1117" s="12"/>
      <c r="AJ1117" s="12"/>
      <c r="AK1117" s="12"/>
      <c r="AL1117" s="12"/>
      <c r="AM1117" s="12"/>
      <c r="AN1117" s="12"/>
      <c r="AO1117" s="12"/>
      <c r="AP1117" s="12"/>
      <c r="AQ1117" s="12"/>
      <c r="AR1117" s="12"/>
      <c r="AS1117" s="12"/>
      <c r="AT1117" s="12"/>
      <c r="AU1117" s="12"/>
      <c r="AV1117" s="12"/>
      <c r="AW1117" s="12"/>
      <c r="AX1117" s="12"/>
      <c r="AY1117" s="12"/>
      <c r="AZ1117" s="12"/>
      <c r="BA1117" s="12"/>
      <c r="BB1117" s="12"/>
      <c r="BC1117" s="12"/>
      <c r="BE1117" s="12"/>
      <c r="BF1117" s="12"/>
      <c r="BG1117" s="12"/>
      <c r="BH1117" s="12"/>
      <c r="BI1117" s="12"/>
      <c r="BJ1117" s="12"/>
      <c r="BK1117" s="12"/>
    </row>
    <row r="1118" spans="33:63" x14ac:dyDescent="0.15">
      <c r="AG1118" s="12"/>
      <c r="AH1118" s="12"/>
      <c r="AI1118" s="12"/>
      <c r="AJ1118" s="12"/>
      <c r="AK1118" s="12"/>
      <c r="AL1118" s="12"/>
      <c r="AM1118" s="12"/>
      <c r="AN1118" s="12"/>
      <c r="AO1118" s="12"/>
      <c r="AP1118" s="12"/>
      <c r="AQ1118" s="12"/>
      <c r="AR1118" s="12"/>
      <c r="AS1118" s="12"/>
      <c r="AT1118" s="12"/>
      <c r="AU1118" s="12"/>
      <c r="AV1118" s="12"/>
      <c r="AW1118" s="12"/>
      <c r="AX1118" s="12"/>
      <c r="AY1118" s="12"/>
      <c r="AZ1118" s="12"/>
      <c r="BA1118" s="12"/>
      <c r="BB1118" s="12"/>
      <c r="BC1118" s="12"/>
      <c r="BE1118" s="12"/>
      <c r="BF1118" s="12"/>
      <c r="BG1118" s="12"/>
      <c r="BH1118" s="12"/>
      <c r="BI1118" s="12"/>
      <c r="BJ1118" s="12"/>
      <c r="BK1118" s="12"/>
    </row>
    <row r="1119" spans="33:63" x14ac:dyDescent="0.15">
      <c r="AG1119" s="12"/>
      <c r="AH1119" s="12"/>
      <c r="AI1119" s="12"/>
      <c r="AJ1119" s="12"/>
      <c r="AK1119" s="12"/>
      <c r="AL1119" s="12"/>
      <c r="AM1119" s="12"/>
      <c r="AN1119" s="12"/>
      <c r="AO1119" s="12"/>
      <c r="AP1119" s="12"/>
      <c r="AQ1119" s="12"/>
      <c r="AR1119" s="12"/>
      <c r="AS1119" s="12"/>
      <c r="AT1119" s="12"/>
      <c r="AU1119" s="12"/>
      <c r="AV1119" s="12"/>
      <c r="AW1119" s="12"/>
      <c r="AX1119" s="12"/>
      <c r="AY1119" s="12"/>
      <c r="AZ1119" s="12"/>
      <c r="BA1119" s="12"/>
      <c r="BB1119" s="12"/>
      <c r="BC1119" s="12"/>
      <c r="BE1119" s="12"/>
      <c r="BF1119" s="12"/>
      <c r="BG1119" s="12"/>
      <c r="BH1119" s="12"/>
      <c r="BI1119" s="12"/>
      <c r="BJ1119" s="12"/>
      <c r="BK1119" s="12"/>
    </row>
    <row r="1120" spans="33:63" x14ac:dyDescent="0.15">
      <c r="AG1120" s="12"/>
      <c r="AH1120" s="12"/>
      <c r="AI1120" s="12"/>
      <c r="AJ1120" s="12"/>
      <c r="AK1120" s="12"/>
      <c r="AL1120" s="12"/>
      <c r="AM1120" s="12"/>
      <c r="AN1120" s="12"/>
      <c r="AO1120" s="12"/>
      <c r="AP1120" s="12"/>
      <c r="AQ1120" s="12"/>
      <c r="AR1120" s="12"/>
      <c r="AS1120" s="12"/>
      <c r="AT1120" s="12"/>
      <c r="AU1120" s="12"/>
      <c r="AV1120" s="12"/>
      <c r="AW1120" s="12"/>
      <c r="AX1120" s="12"/>
      <c r="AY1120" s="12"/>
      <c r="AZ1120" s="12"/>
      <c r="BA1120" s="12"/>
      <c r="BB1120" s="12"/>
      <c r="BC1120" s="12"/>
      <c r="BE1120" s="12"/>
      <c r="BF1120" s="12"/>
      <c r="BG1120" s="12"/>
      <c r="BH1120" s="12"/>
      <c r="BI1120" s="12"/>
      <c r="BJ1120" s="12"/>
      <c r="BK1120" s="12"/>
    </row>
    <row r="1121" spans="33:63" x14ac:dyDescent="0.15">
      <c r="AG1121" s="12"/>
      <c r="AH1121" s="12"/>
      <c r="AI1121" s="12"/>
      <c r="AJ1121" s="12"/>
      <c r="AK1121" s="12"/>
      <c r="AL1121" s="12"/>
      <c r="AM1121" s="12"/>
      <c r="AN1121" s="12"/>
      <c r="AO1121" s="12"/>
      <c r="AP1121" s="12"/>
      <c r="AQ1121" s="12"/>
      <c r="AR1121" s="12"/>
      <c r="AS1121" s="12"/>
      <c r="AT1121" s="12"/>
      <c r="AU1121" s="12"/>
      <c r="AV1121" s="12"/>
      <c r="AW1121" s="12"/>
      <c r="AX1121" s="12"/>
      <c r="AY1121" s="12"/>
      <c r="AZ1121" s="12"/>
      <c r="BA1121" s="12"/>
      <c r="BB1121" s="12"/>
      <c r="BC1121" s="12"/>
      <c r="BE1121" s="12"/>
      <c r="BF1121" s="12"/>
      <c r="BG1121" s="12"/>
      <c r="BH1121" s="12"/>
      <c r="BI1121" s="12"/>
      <c r="BJ1121" s="12"/>
      <c r="BK1121" s="12"/>
    </row>
    <row r="1122" spans="33:63" x14ac:dyDescent="0.15">
      <c r="AG1122" s="12"/>
      <c r="AH1122" s="12"/>
      <c r="AI1122" s="12"/>
      <c r="AJ1122" s="12"/>
      <c r="AK1122" s="12"/>
      <c r="AL1122" s="12"/>
      <c r="AM1122" s="12"/>
      <c r="AN1122" s="12"/>
      <c r="AO1122" s="12"/>
      <c r="AP1122" s="12"/>
      <c r="AQ1122" s="12"/>
      <c r="AR1122" s="12"/>
      <c r="AS1122" s="12"/>
      <c r="AT1122" s="12"/>
      <c r="AU1122" s="12"/>
      <c r="AV1122" s="12"/>
      <c r="AW1122" s="12"/>
      <c r="AX1122" s="12"/>
      <c r="AY1122" s="12"/>
      <c r="AZ1122" s="12"/>
      <c r="BA1122" s="12"/>
      <c r="BB1122" s="12"/>
      <c r="BC1122" s="12"/>
      <c r="BE1122" s="12"/>
      <c r="BF1122" s="12"/>
      <c r="BG1122" s="12"/>
      <c r="BH1122" s="12"/>
      <c r="BI1122" s="12"/>
      <c r="BJ1122" s="12"/>
      <c r="BK1122" s="12"/>
    </row>
    <row r="1123" spans="33:63" x14ac:dyDescent="0.15">
      <c r="AG1123" s="12"/>
      <c r="AH1123" s="12"/>
      <c r="AI1123" s="12"/>
      <c r="AJ1123" s="12"/>
      <c r="AK1123" s="12"/>
      <c r="AL1123" s="12"/>
      <c r="AM1123" s="12"/>
      <c r="AN1123" s="12"/>
      <c r="AO1123" s="12"/>
      <c r="AP1123" s="12"/>
      <c r="AQ1123" s="12"/>
      <c r="AR1123" s="12"/>
      <c r="AS1123" s="12"/>
      <c r="AT1123" s="12"/>
      <c r="AU1123" s="12"/>
      <c r="AV1123" s="12"/>
      <c r="AW1123" s="12"/>
      <c r="AX1123" s="12"/>
      <c r="AY1123" s="12"/>
      <c r="AZ1123" s="12"/>
      <c r="BA1123" s="12"/>
      <c r="BB1123" s="12"/>
      <c r="BC1123" s="12"/>
      <c r="BE1123" s="12"/>
      <c r="BF1123" s="12"/>
      <c r="BG1123" s="12"/>
      <c r="BH1123" s="12"/>
      <c r="BI1123" s="12"/>
      <c r="BJ1123" s="12"/>
      <c r="BK1123" s="12"/>
    </row>
    <row r="1124" spans="33:63" x14ac:dyDescent="0.15">
      <c r="AG1124" s="12"/>
      <c r="AH1124" s="12"/>
      <c r="AI1124" s="12"/>
      <c r="AJ1124" s="12"/>
      <c r="AK1124" s="12"/>
      <c r="AL1124" s="12"/>
      <c r="AM1124" s="12"/>
      <c r="AN1124" s="12"/>
      <c r="AO1124" s="12"/>
      <c r="AP1124" s="12"/>
      <c r="AQ1124" s="12"/>
      <c r="AR1124" s="12"/>
      <c r="AS1124" s="12"/>
      <c r="AT1124" s="12"/>
      <c r="AU1124" s="12"/>
      <c r="AV1124" s="12"/>
      <c r="AW1124" s="12"/>
      <c r="AX1124" s="12"/>
      <c r="AY1124" s="12"/>
      <c r="AZ1124" s="12"/>
      <c r="BA1124" s="12"/>
      <c r="BB1124" s="12"/>
      <c r="BC1124" s="12"/>
      <c r="BE1124" s="12"/>
      <c r="BF1124" s="12"/>
      <c r="BG1124" s="12"/>
      <c r="BH1124" s="12"/>
      <c r="BI1124" s="12"/>
      <c r="BJ1124" s="12"/>
      <c r="BK1124" s="12"/>
    </row>
    <row r="1125" spans="33:63" x14ac:dyDescent="0.15">
      <c r="AG1125" s="12"/>
      <c r="AH1125" s="12"/>
      <c r="AI1125" s="12"/>
      <c r="AJ1125" s="12"/>
      <c r="AK1125" s="12"/>
      <c r="AL1125" s="12"/>
      <c r="AM1125" s="12"/>
      <c r="AN1125" s="12"/>
      <c r="AO1125" s="12"/>
      <c r="AP1125" s="12"/>
      <c r="AQ1125" s="12"/>
      <c r="AR1125" s="12"/>
      <c r="AS1125" s="12"/>
      <c r="AT1125" s="12"/>
      <c r="AU1125" s="12"/>
      <c r="AV1125" s="12"/>
      <c r="AW1125" s="12"/>
      <c r="AX1125" s="12"/>
      <c r="AY1125" s="12"/>
      <c r="AZ1125" s="12"/>
      <c r="BA1125" s="12"/>
      <c r="BB1125" s="12"/>
      <c r="BC1125" s="12"/>
      <c r="BE1125" s="12"/>
      <c r="BF1125" s="12"/>
      <c r="BG1125" s="12"/>
      <c r="BH1125" s="12"/>
      <c r="BI1125" s="12"/>
      <c r="BJ1125" s="12"/>
      <c r="BK1125" s="12"/>
    </row>
    <row r="1126" spans="33:63" x14ac:dyDescent="0.15">
      <c r="AG1126" s="12"/>
      <c r="AH1126" s="12"/>
      <c r="AI1126" s="12"/>
      <c r="AJ1126" s="12"/>
      <c r="AK1126" s="12"/>
      <c r="AL1126" s="12"/>
      <c r="AM1126" s="12"/>
      <c r="AN1126" s="12"/>
      <c r="AO1126" s="12"/>
      <c r="AP1126" s="12"/>
      <c r="AQ1126" s="12"/>
      <c r="AR1126" s="12"/>
      <c r="AS1126" s="12"/>
      <c r="AT1126" s="12"/>
      <c r="AU1126" s="12"/>
      <c r="AV1126" s="12"/>
      <c r="AW1126" s="12"/>
      <c r="AX1126" s="12"/>
      <c r="AY1126" s="12"/>
      <c r="AZ1126" s="12"/>
      <c r="BA1126" s="12"/>
      <c r="BB1126" s="12"/>
      <c r="BC1126" s="12"/>
      <c r="BE1126" s="12"/>
      <c r="BF1126" s="12"/>
      <c r="BG1126" s="12"/>
      <c r="BH1126" s="12"/>
      <c r="BI1126" s="12"/>
      <c r="BJ1126" s="12"/>
      <c r="BK1126" s="12"/>
    </row>
    <row r="1127" spans="33:63" x14ac:dyDescent="0.15">
      <c r="AG1127" s="12"/>
      <c r="AH1127" s="12"/>
      <c r="AI1127" s="12"/>
      <c r="AJ1127" s="12"/>
      <c r="AK1127" s="12"/>
      <c r="AL1127" s="12"/>
      <c r="AM1127" s="12"/>
      <c r="AN1127" s="12"/>
      <c r="AO1127" s="12"/>
      <c r="AP1127" s="12"/>
      <c r="AQ1127" s="12"/>
      <c r="AR1127" s="12"/>
      <c r="AS1127" s="12"/>
      <c r="AT1127" s="12"/>
      <c r="AU1127" s="12"/>
      <c r="AV1127" s="12"/>
      <c r="AW1127" s="12"/>
      <c r="AX1127" s="12"/>
      <c r="AY1127" s="12"/>
      <c r="AZ1127" s="12"/>
      <c r="BA1127" s="12"/>
      <c r="BB1127" s="12"/>
      <c r="BC1127" s="12"/>
      <c r="BE1127" s="12"/>
      <c r="BF1127" s="12"/>
      <c r="BG1127" s="12"/>
      <c r="BH1127" s="12"/>
      <c r="BI1127" s="12"/>
      <c r="BJ1127" s="12"/>
      <c r="BK1127" s="12"/>
    </row>
    <row r="1128" spans="33:63" x14ac:dyDescent="0.15">
      <c r="AG1128" s="12"/>
      <c r="AH1128" s="12"/>
      <c r="AI1128" s="12"/>
      <c r="AJ1128" s="12"/>
      <c r="AK1128" s="12"/>
      <c r="AL1128" s="12"/>
      <c r="AM1128" s="12"/>
      <c r="AN1128" s="12"/>
      <c r="AO1128" s="12"/>
      <c r="AP1128" s="12"/>
      <c r="AQ1128" s="12"/>
      <c r="AR1128" s="12"/>
      <c r="AS1128" s="12"/>
      <c r="AT1128" s="12"/>
      <c r="AU1128" s="12"/>
      <c r="AV1128" s="12"/>
      <c r="AW1128" s="12"/>
      <c r="AX1128" s="12"/>
      <c r="AY1128" s="12"/>
      <c r="AZ1128" s="12"/>
      <c r="BA1128" s="12"/>
      <c r="BB1128" s="12"/>
      <c r="BC1128" s="12"/>
      <c r="BE1128" s="12"/>
      <c r="BF1128" s="12"/>
      <c r="BG1128" s="12"/>
      <c r="BH1128" s="12"/>
      <c r="BI1128" s="12"/>
      <c r="BJ1128" s="12"/>
      <c r="BK1128" s="12"/>
    </row>
    <row r="1129" spans="33:63" x14ac:dyDescent="0.15">
      <c r="AG1129" s="12"/>
      <c r="AH1129" s="12"/>
      <c r="AI1129" s="12"/>
      <c r="AJ1129" s="12"/>
      <c r="AK1129" s="12"/>
      <c r="AL1129" s="12"/>
      <c r="AM1129" s="12"/>
      <c r="AN1129" s="12"/>
      <c r="AO1129" s="12"/>
      <c r="AP1129" s="12"/>
      <c r="AQ1129" s="12"/>
      <c r="AR1129" s="12"/>
      <c r="AS1129" s="12"/>
      <c r="AT1129" s="12"/>
      <c r="AU1129" s="12"/>
      <c r="AV1129" s="12"/>
      <c r="AW1129" s="12"/>
      <c r="AX1129" s="12"/>
      <c r="AY1129" s="12"/>
      <c r="AZ1129" s="12"/>
      <c r="BA1129" s="12"/>
      <c r="BB1129" s="12"/>
      <c r="BC1129" s="12"/>
      <c r="BE1129" s="12"/>
      <c r="BF1129" s="12"/>
      <c r="BG1129" s="12"/>
      <c r="BH1129" s="12"/>
      <c r="BI1129" s="12"/>
      <c r="BJ1129" s="12"/>
      <c r="BK1129" s="12"/>
    </row>
    <row r="1130" spans="33:63" x14ac:dyDescent="0.15">
      <c r="AG1130" s="12"/>
      <c r="AH1130" s="12"/>
      <c r="AI1130" s="12"/>
      <c r="AJ1130" s="12"/>
      <c r="AK1130" s="12"/>
      <c r="AL1130" s="12"/>
      <c r="AM1130" s="12"/>
      <c r="AN1130" s="12"/>
      <c r="AO1130" s="12"/>
      <c r="AP1130" s="12"/>
      <c r="AQ1130" s="12"/>
      <c r="AR1130" s="12"/>
      <c r="AS1130" s="12"/>
      <c r="AT1130" s="12"/>
      <c r="AU1130" s="12"/>
      <c r="AV1130" s="12"/>
      <c r="AW1130" s="12"/>
      <c r="AX1130" s="12"/>
      <c r="AY1130" s="12"/>
      <c r="AZ1130" s="12"/>
      <c r="BA1130" s="12"/>
      <c r="BB1130" s="12"/>
      <c r="BC1130" s="12"/>
      <c r="BE1130" s="12"/>
      <c r="BF1130" s="12"/>
      <c r="BG1130" s="12"/>
      <c r="BH1130" s="12"/>
      <c r="BI1130" s="12"/>
      <c r="BJ1130" s="12"/>
      <c r="BK1130" s="12"/>
    </row>
    <row r="1131" spans="33:63" x14ac:dyDescent="0.15">
      <c r="AG1131" s="12"/>
      <c r="AH1131" s="12"/>
      <c r="AI1131" s="12"/>
      <c r="AJ1131" s="12"/>
      <c r="AK1131" s="12"/>
      <c r="AL1131" s="12"/>
      <c r="AM1131" s="12"/>
      <c r="AN1131" s="12"/>
      <c r="AO1131" s="12"/>
      <c r="AP1131" s="12"/>
      <c r="AQ1131" s="12"/>
      <c r="AR1131" s="12"/>
      <c r="AS1131" s="12"/>
      <c r="AT1131" s="12"/>
      <c r="AU1131" s="12"/>
      <c r="AV1131" s="12"/>
      <c r="AW1131" s="12"/>
      <c r="AX1131" s="12"/>
      <c r="AY1131" s="12"/>
      <c r="AZ1131" s="12"/>
      <c r="BA1131" s="12"/>
      <c r="BB1131" s="12"/>
      <c r="BC1131" s="12"/>
      <c r="BE1131" s="12"/>
      <c r="BF1131" s="12"/>
      <c r="BG1131" s="12"/>
      <c r="BH1131" s="12"/>
      <c r="BI1131" s="12"/>
      <c r="BJ1131" s="12"/>
      <c r="BK1131" s="12"/>
    </row>
    <row r="1132" spans="33:63" x14ac:dyDescent="0.15">
      <c r="AG1132" s="12"/>
      <c r="AH1132" s="12"/>
      <c r="AI1132" s="12"/>
      <c r="AJ1132" s="12"/>
      <c r="AK1132" s="12"/>
      <c r="AL1132" s="12"/>
      <c r="AM1132" s="12"/>
      <c r="AN1132" s="12"/>
      <c r="AO1132" s="12"/>
      <c r="AP1132" s="12"/>
      <c r="AQ1132" s="12"/>
      <c r="AR1132" s="12"/>
      <c r="AS1132" s="12"/>
      <c r="AT1132" s="12"/>
      <c r="AU1132" s="12"/>
      <c r="AV1132" s="12"/>
      <c r="AW1132" s="12"/>
      <c r="AX1132" s="12"/>
      <c r="AY1132" s="12"/>
      <c r="AZ1132" s="12"/>
      <c r="BA1132" s="12"/>
      <c r="BB1132" s="12"/>
      <c r="BC1132" s="12"/>
      <c r="BE1132" s="12"/>
      <c r="BF1132" s="12"/>
      <c r="BG1132" s="12"/>
      <c r="BH1132" s="12"/>
      <c r="BI1132" s="12"/>
      <c r="BJ1132" s="12"/>
      <c r="BK1132" s="12"/>
    </row>
    <row r="1133" spans="33:63" x14ac:dyDescent="0.15">
      <c r="AG1133" s="12"/>
      <c r="AH1133" s="12"/>
      <c r="AI1133" s="12"/>
      <c r="AJ1133" s="12"/>
      <c r="AK1133" s="12"/>
      <c r="AL1133" s="12"/>
      <c r="AM1133" s="12"/>
      <c r="AN1133" s="12"/>
      <c r="AO1133" s="12"/>
      <c r="AP1133" s="12"/>
      <c r="AQ1133" s="12"/>
      <c r="AR1133" s="12"/>
      <c r="AS1133" s="12"/>
      <c r="AT1133" s="12"/>
      <c r="AU1133" s="12"/>
      <c r="AV1133" s="12"/>
      <c r="AW1133" s="12"/>
      <c r="AX1133" s="12"/>
      <c r="AY1133" s="12"/>
      <c r="AZ1133" s="12"/>
      <c r="BA1133" s="12"/>
      <c r="BB1133" s="12"/>
      <c r="BC1133" s="12"/>
      <c r="BE1133" s="12"/>
      <c r="BF1133" s="12"/>
      <c r="BG1133" s="12"/>
      <c r="BH1133" s="12"/>
      <c r="BI1133" s="12"/>
      <c r="BJ1133" s="12"/>
      <c r="BK1133" s="12"/>
    </row>
    <row r="1134" spans="33:63" x14ac:dyDescent="0.15">
      <c r="AG1134" s="12"/>
      <c r="AH1134" s="12"/>
      <c r="AI1134" s="12"/>
      <c r="AJ1134" s="12"/>
      <c r="AK1134" s="12"/>
      <c r="AL1134" s="12"/>
      <c r="AM1134" s="12"/>
      <c r="AN1134" s="12"/>
      <c r="AO1134" s="12"/>
      <c r="AP1134" s="12"/>
      <c r="AQ1134" s="12"/>
      <c r="AR1134" s="12"/>
      <c r="AS1134" s="12"/>
      <c r="AT1134" s="12"/>
      <c r="AU1134" s="12"/>
      <c r="AV1134" s="12"/>
      <c r="AW1134" s="12"/>
      <c r="AX1134" s="12"/>
      <c r="AY1134" s="12"/>
      <c r="AZ1134" s="12"/>
      <c r="BA1134" s="12"/>
      <c r="BB1134" s="12"/>
      <c r="BC1134" s="12"/>
      <c r="BE1134" s="12"/>
      <c r="BF1134" s="12"/>
      <c r="BG1134" s="12"/>
      <c r="BH1134" s="12"/>
      <c r="BI1134" s="12"/>
      <c r="BJ1134" s="12"/>
      <c r="BK1134" s="12"/>
    </row>
    <row r="1135" spans="33:63" x14ac:dyDescent="0.15">
      <c r="AG1135" s="12"/>
      <c r="AH1135" s="12"/>
      <c r="AI1135" s="12"/>
      <c r="AJ1135" s="12"/>
      <c r="AK1135" s="12"/>
      <c r="AL1135" s="12"/>
      <c r="AM1135" s="12"/>
      <c r="AN1135" s="12"/>
      <c r="AO1135" s="12"/>
      <c r="AP1135" s="12"/>
      <c r="AQ1135" s="12"/>
      <c r="AR1135" s="12"/>
      <c r="AS1135" s="12"/>
      <c r="AT1135" s="12"/>
      <c r="AU1135" s="12"/>
      <c r="AV1135" s="12"/>
      <c r="AW1135" s="12"/>
      <c r="AX1135" s="12"/>
      <c r="AY1135" s="12"/>
      <c r="AZ1135" s="12"/>
      <c r="BA1135" s="12"/>
      <c r="BB1135" s="12"/>
      <c r="BC1135" s="12"/>
      <c r="BE1135" s="12"/>
      <c r="BF1135" s="12"/>
      <c r="BG1135" s="12"/>
      <c r="BH1135" s="12"/>
      <c r="BI1135" s="12"/>
      <c r="BJ1135" s="12"/>
      <c r="BK1135" s="12"/>
    </row>
    <row r="1136" spans="33:63" x14ac:dyDescent="0.15">
      <c r="AG1136" s="12"/>
      <c r="AH1136" s="12"/>
      <c r="AI1136" s="12"/>
      <c r="AJ1136" s="12"/>
      <c r="AK1136" s="12"/>
      <c r="AL1136" s="12"/>
      <c r="AM1136" s="12"/>
      <c r="AN1136" s="12"/>
      <c r="AO1136" s="12"/>
      <c r="AP1136" s="12"/>
      <c r="AQ1136" s="12"/>
      <c r="AR1136" s="12"/>
      <c r="AS1136" s="12"/>
      <c r="AT1136" s="12"/>
      <c r="AU1136" s="12"/>
      <c r="AV1136" s="12"/>
      <c r="AW1136" s="12"/>
      <c r="AX1136" s="12"/>
      <c r="AY1136" s="12"/>
      <c r="AZ1136" s="12"/>
      <c r="BA1136" s="12"/>
      <c r="BB1136" s="12"/>
      <c r="BC1136" s="12"/>
      <c r="BE1136" s="12"/>
      <c r="BF1136" s="12"/>
      <c r="BG1136" s="12"/>
      <c r="BH1136" s="12"/>
      <c r="BI1136" s="12"/>
      <c r="BJ1136" s="12"/>
      <c r="BK1136" s="12"/>
    </row>
    <row r="1137" spans="33:63" x14ac:dyDescent="0.15">
      <c r="AG1137" s="12"/>
      <c r="AH1137" s="12"/>
      <c r="AI1137" s="12"/>
      <c r="AJ1137" s="12"/>
      <c r="AK1137" s="12"/>
      <c r="AL1137" s="12"/>
      <c r="AM1137" s="12"/>
      <c r="AN1137" s="12"/>
      <c r="AO1137" s="12"/>
      <c r="AP1137" s="12"/>
      <c r="AQ1137" s="12"/>
      <c r="AR1137" s="12"/>
      <c r="AS1137" s="12"/>
      <c r="AT1137" s="12"/>
      <c r="AU1137" s="12"/>
      <c r="AV1137" s="12"/>
      <c r="AW1137" s="12"/>
      <c r="AX1137" s="12"/>
      <c r="AY1137" s="12"/>
      <c r="AZ1137" s="12"/>
      <c r="BA1137" s="12"/>
      <c r="BB1137" s="12"/>
      <c r="BC1137" s="12"/>
      <c r="BE1137" s="12"/>
      <c r="BF1137" s="12"/>
      <c r="BG1137" s="12"/>
      <c r="BH1137" s="12"/>
      <c r="BI1137" s="12"/>
      <c r="BJ1137" s="12"/>
      <c r="BK1137" s="12"/>
    </row>
    <row r="1138" spans="33:63" x14ac:dyDescent="0.15">
      <c r="AG1138" s="12"/>
      <c r="AH1138" s="12"/>
      <c r="AI1138" s="12"/>
      <c r="AJ1138" s="12"/>
      <c r="AK1138" s="12"/>
      <c r="AL1138" s="12"/>
      <c r="AM1138" s="12"/>
      <c r="AN1138" s="12"/>
      <c r="AO1138" s="12"/>
      <c r="AP1138" s="12"/>
      <c r="AQ1138" s="12"/>
      <c r="AR1138" s="12"/>
      <c r="AS1138" s="12"/>
      <c r="AT1138" s="12"/>
      <c r="AU1138" s="12"/>
      <c r="AV1138" s="12"/>
      <c r="AW1138" s="12"/>
      <c r="AX1138" s="12"/>
      <c r="AY1138" s="12"/>
      <c r="AZ1138" s="12"/>
      <c r="BA1138" s="12"/>
      <c r="BB1138" s="12"/>
      <c r="BC1138" s="12"/>
      <c r="BE1138" s="12"/>
      <c r="BF1138" s="12"/>
      <c r="BG1138" s="12"/>
      <c r="BH1138" s="12"/>
      <c r="BI1138" s="12"/>
      <c r="BJ1138" s="12"/>
      <c r="BK1138" s="12"/>
    </row>
    <row r="1139" spans="33:63" x14ac:dyDescent="0.15">
      <c r="AG1139" s="12"/>
      <c r="AH1139" s="12"/>
      <c r="AI1139" s="12"/>
      <c r="AJ1139" s="12"/>
      <c r="AK1139" s="12"/>
      <c r="AL1139" s="12"/>
      <c r="AM1139" s="12"/>
      <c r="AN1139" s="12"/>
      <c r="AO1139" s="12"/>
      <c r="AP1139" s="12"/>
      <c r="AQ1139" s="12"/>
      <c r="AR1139" s="12"/>
      <c r="AS1139" s="12"/>
      <c r="AT1139" s="12"/>
      <c r="AU1139" s="12"/>
      <c r="AV1139" s="12"/>
      <c r="AW1139" s="12"/>
      <c r="AX1139" s="12"/>
      <c r="AY1139" s="12"/>
      <c r="AZ1139" s="12"/>
      <c r="BA1139" s="12"/>
      <c r="BB1139" s="12"/>
      <c r="BC1139" s="12"/>
      <c r="BE1139" s="12"/>
      <c r="BF1139" s="12"/>
      <c r="BG1139" s="12"/>
      <c r="BH1139" s="12"/>
      <c r="BI1139" s="12"/>
      <c r="BJ1139" s="12"/>
      <c r="BK1139" s="12"/>
    </row>
    <row r="1140" spans="33:63" x14ac:dyDescent="0.15">
      <c r="AG1140" s="12"/>
      <c r="AH1140" s="12"/>
      <c r="AI1140" s="12"/>
      <c r="AJ1140" s="12"/>
      <c r="AK1140" s="12"/>
      <c r="AL1140" s="12"/>
      <c r="AM1140" s="12"/>
      <c r="AN1140" s="12"/>
      <c r="AO1140" s="12"/>
      <c r="AP1140" s="12"/>
      <c r="AQ1140" s="12"/>
      <c r="AR1140" s="12"/>
      <c r="AS1140" s="12"/>
      <c r="AT1140" s="12"/>
      <c r="AU1140" s="12"/>
      <c r="AV1140" s="12"/>
      <c r="AW1140" s="12"/>
      <c r="AX1140" s="12"/>
      <c r="AY1140" s="12"/>
      <c r="AZ1140" s="12"/>
      <c r="BA1140" s="12"/>
      <c r="BB1140" s="12"/>
      <c r="BC1140" s="12"/>
      <c r="BE1140" s="12"/>
      <c r="BF1140" s="12"/>
      <c r="BG1140" s="12"/>
      <c r="BH1140" s="12"/>
      <c r="BI1140" s="12"/>
      <c r="BJ1140" s="12"/>
      <c r="BK1140" s="12"/>
    </row>
    <row r="1141" spans="33:63" x14ac:dyDescent="0.15">
      <c r="AG1141" s="12"/>
      <c r="AH1141" s="12"/>
      <c r="AI1141" s="12"/>
      <c r="AJ1141" s="12"/>
      <c r="AK1141" s="12"/>
      <c r="AL1141" s="12"/>
      <c r="AM1141" s="12"/>
      <c r="AN1141" s="12"/>
      <c r="AO1141" s="12"/>
      <c r="AP1141" s="12"/>
      <c r="AQ1141" s="12"/>
      <c r="AR1141" s="12"/>
      <c r="AS1141" s="12"/>
      <c r="AT1141" s="12"/>
      <c r="AU1141" s="12"/>
      <c r="AV1141" s="12"/>
      <c r="AW1141" s="12"/>
      <c r="AX1141" s="12"/>
      <c r="AY1141" s="12"/>
      <c r="AZ1141" s="12"/>
      <c r="BA1141" s="12"/>
      <c r="BB1141" s="12"/>
      <c r="BC1141" s="12"/>
      <c r="BE1141" s="12"/>
      <c r="BF1141" s="12"/>
      <c r="BG1141" s="12"/>
      <c r="BH1141" s="12"/>
      <c r="BI1141" s="12"/>
      <c r="BJ1141" s="12"/>
      <c r="BK1141" s="12"/>
    </row>
    <row r="1142" spans="33:63" x14ac:dyDescent="0.15">
      <c r="AG1142" s="12"/>
      <c r="AH1142" s="12"/>
      <c r="AI1142" s="12"/>
      <c r="AJ1142" s="12"/>
      <c r="AK1142" s="12"/>
      <c r="AL1142" s="12"/>
      <c r="AM1142" s="12"/>
      <c r="AN1142" s="12"/>
      <c r="AO1142" s="12"/>
      <c r="AP1142" s="12"/>
      <c r="AQ1142" s="12"/>
      <c r="AR1142" s="12"/>
      <c r="AS1142" s="12"/>
      <c r="AT1142" s="12"/>
      <c r="AU1142" s="12"/>
      <c r="AV1142" s="12"/>
      <c r="AW1142" s="12"/>
      <c r="AX1142" s="12"/>
      <c r="AY1142" s="12"/>
      <c r="AZ1142" s="12"/>
      <c r="BA1142" s="12"/>
      <c r="BB1142" s="12"/>
      <c r="BC1142" s="12"/>
      <c r="BE1142" s="12"/>
      <c r="BF1142" s="12"/>
      <c r="BG1142" s="12"/>
      <c r="BH1142" s="12"/>
      <c r="BI1142" s="12"/>
      <c r="BJ1142" s="12"/>
      <c r="BK1142" s="12"/>
    </row>
    <row r="1143" spans="33:63" x14ac:dyDescent="0.15">
      <c r="AG1143" s="12"/>
      <c r="AH1143" s="12"/>
      <c r="AI1143" s="12"/>
      <c r="AJ1143" s="12"/>
      <c r="AK1143" s="12"/>
      <c r="AL1143" s="12"/>
      <c r="AM1143" s="12"/>
      <c r="AN1143" s="12"/>
      <c r="AO1143" s="12"/>
      <c r="AP1143" s="12"/>
      <c r="AQ1143" s="12"/>
      <c r="AR1143" s="12"/>
      <c r="AS1143" s="12"/>
      <c r="AT1143" s="12"/>
      <c r="AU1143" s="12"/>
      <c r="AV1143" s="12"/>
      <c r="AW1143" s="12"/>
      <c r="AX1143" s="12"/>
      <c r="AY1143" s="12"/>
      <c r="AZ1143" s="12"/>
      <c r="BA1143" s="12"/>
      <c r="BB1143" s="12"/>
      <c r="BC1143" s="12"/>
      <c r="BE1143" s="12"/>
      <c r="BF1143" s="12"/>
      <c r="BG1143" s="12"/>
      <c r="BH1143" s="12"/>
      <c r="BI1143" s="12"/>
      <c r="BJ1143" s="12"/>
      <c r="BK1143" s="12"/>
    </row>
    <row r="1144" spans="33:63" x14ac:dyDescent="0.15">
      <c r="AG1144" s="12"/>
      <c r="AH1144" s="12"/>
      <c r="AI1144" s="12"/>
      <c r="AJ1144" s="12"/>
      <c r="AK1144" s="12"/>
      <c r="AL1144" s="12"/>
      <c r="AM1144" s="12"/>
      <c r="AN1144" s="12"/>
      <c r="AO1144" s="12"/>
      <c r="AP1144" s="12"/>
      <c r="AQ1144" s="12"/>
      <c r="AR1144" s="12"/>
      <c r="AS1144" s="12"/>
      <c r="AT1144" s="12"/>
      <c r="AU1144" s="12"/>
      <c r="AV1144" s="12"/>
      <c r="AW1144" s="12"/>
      <c r="AX1144" s="12"/>
      <c r="AY1144" s="12"/>
      <c r="AZ1144" s="12"/>
      <c r="BA1144" s="12"/>
      <c r="BB1144" s="12"/>
      <c r="BC1144" s="12"/>
      <c r="BE1144" s="12"/>
      <c r="BF1144" s="12"/>
      <c r="BG1144" s="12"/>
      <c r="BH1144" s="12"/>
      <c r="BI1144" s="12"/>
      <c r="BJ1144" s="12"/>
      <c r="BK1144" s="12"/>
    </row>
    <row r="1145" spans="33:63" x14ac:dyDescent="0.15">
      <c r="AG1145" s="12"/>
      <c r="AH1145" s="12"/>
      <c r="AI1145" s="12"/>
      <c r="AJ1145" s="12"/>
      <c r="AK1145" s="12"/>
      <c r="AL1145" s="12"/>
      <c r="AM1145" s="12"/>
      <c r="AN1145" s="12"/>
      <c r="AO1145" s="12"/>
      <c r="AP1145" s="12"/>
      <c r="AQ1145" s="12"/>
      <c r="AR1145" s="12"/>
      <c r="AS1145" s="12"/>
      <c r="AT1145" s="12"/>
      <c r="AU1145" s="12"/>
      <c r="AV1145" s="12"/>
      <c r="AW1145" s="12"/>
      <c r="AX1145" s="12"/>
      <c r="AY1145" s="12"/>
      <c r="AZ1145" s="12"/>
      <c r="BA1145" s="12"/>
      <c r="BB1145" s="12"/>
      <c r="BC1145" s="12"/>
      <c r="BE1145" s="12"/>
      <c r="BF1145" s="12"/>
      <c r="BG1145" s="12"/>
      <c r="BH1145" s="12"/>
      <c r="BI1145" s="12"/>
      <c r="BJ1145" s="12"/>
      <c r="BK1145" s="12"/>
    </row>
    <row r="1146" spans="33:63" x14ac:dyDescent="0.15">
      <c r="AG1146" s="12"/>
      <c r="AH1146" s="12"/>
      <c r="AI1146" s="12"/>
      <c r="AJ1146" s="12"/>
      <c r="AK1146" s="12"/>
      <c r="AL1146" s="12"/>
      <c r="AM1146" s="12"/>
      <c r="AN1146" s="12"/>
      <c r="AO1146" s="12"/>
      <c r="AP1146" s="12"/>
      <c r="AQ1146" s="12"/>
      <c r="AR1146" s="12"/>
      <c r="AS1146" s="12"/>
      <c r="AT1146" s="12"/>
      <c r="AU1146" s="12"/>
      <c r="AV1146" s="12"/>
      <c r="AW1146" s="12"/>
      <c r="AX1146" s="12"/>
      <c r="AY1146" s="12"/>
      <c r="AZ1146" s="12"/>
      <c r="BA1146" s="12"/>
      <c r="BB1146" s="12"/>
      <c r="BC1146" s="12"/>
      <c r="BE1146" s="12"/>
      <c r="BF1146" s="12"/>
      <c r="BG1146" s="12"/>
      <c r="BH1146" s="12"/>
      <c r="BI1146" s="12"/>
      <c r="BJ1146" s="12"/>
      <c r="BK1146" s="12"/>
    </row>
    <row r="1147" spans="33:63" x14ac:dyDescent="0.15">
      <c r="AG1147" s="12"/>
      <c r="AH1147" s="12"/>
      <c r="AI1147" s="12"/>
      <c r="AJ1147" s="12"/>
      <c r="AK1147" s="12"/>
      <c r="AL1147" s="12"/>
      <c r="AM1147" s="12"/>
      <c r="AN1147" s="12"/>
      <c r="AO1147" s="12"/>
      <c r="AP1147" s="12"/>
      <c r="AQ1147" s="12"/>
      <c r="AR1147" s="12"/>
      <c r="AS1147" s="12"/>
      <c r="AT1147" s="12"/>
      <c r="AU1147" s="12"/>
      <c r="AV1147" s="12"/>
      <c r="AW1147" s="12"/>
      <c r="AX1147" s="12"/>
      <c r="AY1147" s="12"/>
      <c r="AZ1147" s="12"/>
      <c r="BA1147" s="12"/>
      <c r="BB1147" s="12"/>
      <c r="BC1147" s="12"/>
      <c r="BE1147" s="12"/>
      <c r="BF1147" s="12"/>
      <c r="BG1147" s="12"/>
      <c r="BH1147" s="12"/>
      <c r="BI1147" s="12"/>
      <c r="BJ1147" s="12"/>
      <c r="BK1147" s="12"/>
    </row>
    <row r="1148" spans="33:63" x14ac:dyDescent="0.15">
      <c r="AG1148" s="12"/>
      <c r="AH1148" s="12"/>
      <c r="AI1148" s="12"/>
      <c r="AJ1148" s="12"/>
      <c r="AK1148" s="12"/>
      <c r="AL1148" s="12"/>
      <c r="AM1148" s="12"/>
      <c r="AN1148" s="12"/>
      <c r="AO1148" s="12"/>
      <c r="AP1148" s="12"/>
      <c r="AQ1148" s="12"/>
      <c r="AR1148" s="12"/>
      <c r="AS1148" s="12"/>
      <c r="AT1148" s="12"/>
      <c r="AU1148" s="12"/>
      <c r="AV1148" s="12"/>
      <c r="AW1148" s="12"/>
      <c r="AX1148" s="12"/>
      <c r="AY1148" s="12"/>
      <c r="AZ1148" s="12"/>
      <c r="BA1148" s="12"/>
      <c r="BB1148" s="12"/>
      <c r="BC1148" s="12"/>
      <c r="BE1148" s="12"/>
      <c r="BF1148" s="12"/>
      <c r="BG1148" s="12"/>
      <c r="BH1148" s="12"/>
      <c r="BI1148" s="12"/>
      <c r="BJ1148" s="12"/>
      <c r="BK1148" s="12"/>
    </row>
    <row r="1149" spans="33:63" x14ac:dyDescent="0.15">
      <c r="AG1149" s="12"/>
      <c r="AH1149" s="12"/>
      <c r="AI1149" s="12"/>
      <c r="AJ1149" s="12"/>
      <c r="AK1149" s="12"/>
      <c r="AL1149" s="12"/>
      <c r="AM1149" s="12"/>
      <c r="AN1149" s="12"/>
      <c r="AO1149" s="12"/>
      <c r="AP1149" s="12"/>
      <c r="AQ1149" s="12"/>
      <c r="AR1149" s="12"/>
      <c r="AS1149" s="12"/>
      <c r="AT1149" s="12"/>
      <c r="AU1149" s="12"/>
      <c r="AV1149" s="12"/>
      <c r="AW1149" s="12"/>
      <c r="AX1149" s="12"/>
      <c r="AY1149" s="12"/>
      <c r="AZ1149" s="12"/>
      <c r="BA1149" s="12"/>
      <c r="BB1149" s="12"/>
      <c r="BC1149" s="12"/>
      <c r="BE1149" s="12"/>
      <c r="BF1149" s="12"/>
      <c r="BG1149" s="12"/>
      <c r="BH1149" s="12"/>
      <c r="BI1149" s="12"/>
      <c r="BJ1149" s="12"/>
      <c r="BK1149" s="12"/>
    </row>
    <row r="1150" spans="33:63" x14ac:dyDescent="0.15">
      <c r="AG1150" s="12"/>
      <c r="AH1150" s="12"/>
      <c r="AI1150" s="12"/>
      <c r="AJ1150" s="12"/>
      <c r="AK1150" s="12"/>
      <c r="AL1150" s="12"/>
      <c r="AM1150" s="12"/>
      <c r="AN1150" s="12"/>
      <c r="AO1150" s="12"/>
      <c r="AP1150" s="12"/>
      <c r="AQ1150" s="12"/>
      <c r="AR1150" s="12"/>
      <c r="AS1150" s="12"/>
      <c r="AT1150" s="12"/>
      <c r="AU1150" s="12"/>
      <c r="AV1150" s="12"/>
      <c r="AW1150" s="12"/>
      <c r="AX1150" s="12"/>
      <c r="AY1150" s="12"/>
      <c r="AZ1150" s="12"/>
      <c r="BA1150" s="12"/>
      <c r="BB1150" s="12"/>
      <c r="BC1150" s="12"/>
      <c r="BE1150" s="12"/>
      <c r="BF1150" s="12"/>
      <c r="BG1150" s="12"/>
      <c r="BH1150" s="12"/>
      <c r="BI1150" s="12"/>
      <c r="BJ1150" s="12"/>
      <c r="BK1150" s="12"/>
    </row>
    <row r="1151" spans="33:63" x14ac:dyDescent="0.15">
      <c r="AG1151" s="12"/>
      <c r="AH1151" s="12"/>
      <c r="AI1151" s="12"/>
      <c r="AJ1151" s="12"/>
      <c r="AK1151" s="12"/>
      <c r="AL1151" s="12"/>
      <c r="AM1151" s="12"/>
      <c r="AN1151" s="12"/>
      <c r="AO1151" s="12"/>
      <c r="AP1151" s="12"/>
      <c r="AQ1151" s="12"/>
      <c r="AR1151" s="12"/>
      <c r="AS1151" s="12"/>
      <c r="AT1151" s="12"/>
      <c r="AU1151" s="12"/>
      <c r="AV1151" s="12"/>
      <c r="AW1151" s="12"/>
      <c r="AX1151" s="12"/>
      <c r="AY1151" s="12"/>
      <c r="AZ1151" s="12"/>
      <c r="BA1151" s="12"/>
      <c r="BB1151" s="12"/>
      <c r="BC1151" s="12"/>
      <c r="BE1151" s="12"/>
      <c r="BF1151" s="12"/>
      <c r="BG1151" s="12"/>
      <c r="BH1151" s="12"/>
      <c r="BI1151" s="12"/>
      <c r="BJ1151" s="12"/>
      <c r="BK1151" s="12"/>
    </row>
    <row r="1152" spans="33:63" x14ac:dyDescent="0.15">
      <c r="AG1152" s="12"/>
      <c r="AH1152" s="12"/>
      <c r="AI1152" s="12"/>
      <c r="AJ1152" s="12"/>
      <c r="AK1152" s="12"/>
      <c r="AL1152" s="12"/>
      <c r="AM1152" s="12"/>
      <c r="AN1152" s="12"/>
      <c r="AO1152" s="12"/>
      <c r="AP1152" s="12"/>
      <c r="AQ1152" s="12"/>
      <c r="AR1152" s="12"/>
      <c r="AS1152" s="12"/>
      <c r="AT1152" s="12"/>
      <c r="AU1152" s="12"/>
      <c r="AV1152" s="12"/>
      <c r="AW1152" s="12"/>
      <c r="AX1152" s="12"/>
      <c r="AY1152" s="12"/>
      <c r="AZ1152" s="12"/>
      <c r="BA1152" s="12"/>
      <c r="BB1152" s="12"/>
      <c r="BC1152" s="12"/>
      <c r="BE1152" s="12"/>
      <c r="BF1152" s="12"/>
      <c r="BG1152" s="12"/>
      <c r="BH1152" s="12"/>
      <c r="BI1152" s="12"/>
      <c r="BJ1152" s="12"/>
      <c r="BK1152" s="12"/>
    </row>
    <row r="1153" spans="33:63" x14ac:dyDescent="0.15">
      <c r="AG1153" s="12"/>
      <c r="AH1153" s="12"/>
      <c r="AI1153" s="12"/>
      <c r="AJ1153" s="12"/>
      <c r="AK1153" s="12"/>
      <c r="AL1153" s="12"/>
      <c r="AM1153" s="12"/>
      <c r="AN1153" s="12"/>
      <c r="AO1153" s="12"/>
      <c r="AP1153" s="12"/>
      <c r="AQ1153" s="12"/>
      <c r="AR1153" s="12"/>
      <c r="AS1153" s="12"/>
      <c r="AT1153" s="12"/>
      <c r="AU1153" s="12"/>
      <c r="AV1153" s="12"/>
      <c r="AW1153" s="12"/>
      <c r="AX1153" s="12"/>
      <c r="AY1153" s="12"/>
      <c r="AZ1153" s="12"/>
      <c r="BA1153" s="12"/>
      <c r="BB1153" s="12"/>
      <c r="BC1153" s="12"/>
      <c r="BE1153" s="12"/>
      <c r="BF1153" s="12"/>
      <c r="BG1153" s="12"/>
      <c r="BH1153" s="12"/>
      <c r="BI1153" s="12"/>
      <c r="BJ1153" s="12"/>
      <c r="BK1153" s="12"/>
    </row>
    <row r="1154" spans="33:63" x14ac:dyDescent="0.15">
      <c r="AG1154" s="12"/>
      <c r="AH1154" s="12"/>
      <c r="AI1154" s="12"/>
      <c r="AJ1154" s="12"/>
      <c r="AK1154" s="12"/>
      <c r="AL1154" s="12"/>
      <c r="AM1154" s="12"/>
      <c r="AN1154" s="12"/>
      <c r="AO1154" s="12"/>
      <c r="AP1154" s="12"/>
      <c r="AQ1154" s="12"/>
      <c r="AR1154" s="12"/>
      <c r="AS1154" s="12"/>
      <c r="AT1154" s="12"/>
      <c r="AU1154" s="12"/>
      <c r="AV1154" s="12"/>
      <c r="AW1154" s="12"/>
      <c r="AX1154" s="12"/>
      <c r="AY1154" s="12"/>
      <c r="AZ1154" s="12"/>
      <c r="BA1154" s="12"/>
      <c r="BB1154" s="12"/>
      <c r="BC1154" s="12"/>
      <c r="BE1154" s="12"/>
      <c r="BF1154" s="12"/>
      <c r="BG1154" s="12"/>
      <c r="BH1154" s="12"/>
      <c r="BI1154" s="12"/>
      <c r="BJ1154" s="12"/>
      <c r="BK1154" s="12"/>
    </row>
    <row r="1155" spans="33:63" x14ac:dyDescent="0.15">
      <c r="AG1155" s="12"/>
      <c r="AH1155" s="12"/>
      <c r="AI1155" s="12"/>
      <c r="AJ1155" s="12"/>
      <c r="AK1155" s="12"/>
      <c r="AL1155" s="12"/>
      <c r="AM1155" s="12"/>
      <c r="AN1155" s="12"/>
      <c r="AO1155" s="12"/>
      <c r="AP1155" s="12"/>
      <c r="AQ1155" s="12"/>
      <c r="AR1155" s="12"/>
      <c r="AS1155" s="12"/>
      <c r="AT1155" s="12"/>
      <c r="AU1155" s="12"/>
      <c r="AV1155" s="12"/>
      <c r="AW1155" s="12"/>
      <c r="AX1155" s="12"/>
      <c r="AY1155" s="12"/>
      <c r="AZ1155" s="12"/>
      <c r="BA1155" s="12"/>
      <c r="BB1155" s="12"/>
      <c r="BC1155" s="12"/>
      <c r="BE1155" s="12"/>
      <c r="BF1155" s="12"/>
      <c r="BG1155" s="12"/>
      <c r="BH1155" s="12"/>
      <c r="BI1155" s="12"/>
      <c r="BJ1155" s="12"/>
      <c r="BK1155" s="12"/>
    </row>
    <row r="1156" spans="33:63" x14ac:dyDescent="0.15">
      <c r="AG1156" s="12"/>
      <c r="AH1156" s="12"/>
      <c r="AI1156" s="12"/>
      <c r="AJ1156" s="12"/>
      <c r="AK1156" s="12"/>
      <c r="AL1156" s="12"/>
      <c r="AM1156" s="12"/>
      <c r="AN1156" s="12"/>
      <c r="AO1156" s="12"/>
      <c r="AP1156" s="12"/>
      <c r="AQ1156" s="12"/>
      <c r="AR1156" s="12"/>
      <c r="AS1156" s="12"/>
      <c r="AT1156" s="12"/>
      <c r="AU1156" s="12"/>
      <c r="AV1156" s="12"/>
      <c r="AW1156" s="12"/>
      <c r="AX1156" s="12"/>
      <c r="AY1156" s="12"/>
      <c r="AZ1156" s="12"/>
      <c r="BA1156" s="12"/>
      <c r="BB1156" s="12"/>
      <c r="BC1156" s="12"/>
      <c r="BE1156" s="12"/>
      <c r="BF1156" s="12"/>
      <c r="BG1156" s="12"/>
      <c r="BH1156" s="12"/>
      <c r="BI1156" s="12"/>
      <c r="BJ1156" s="12"/>
      <c r="BK1156" s="12"/>
    </row>
    <row r="1157" spans="33:63" x14ac:dyDescent="0.15">
      <c r="AG1157" s="12"/>
      <c r="AH1157" s="12"/>
      <c r="AI1157" s="12"/>
      <c r="AJ1157" s="12"/>
      <c r="AK1157" s="12"/>
      <c r="AL1157" s="12"/>
      <c r="AM1157" s="12"/>
      <c r="AN1157" s="12"/>
      <c r="AO1157" s="12"/>
      <c r="AP1157" s="12"/>
      <c r="AQ1157" s="12"/>
      <c r="AR1157" s="12"/>
      <c r="AS1157" s="12"/>
      <c r="AT1157" s="12"/>
      <c r="AU1157" s="12"/>
      <c r="AV1157" s="12"/>
      <c r="AW1157" s="12"/>
      <c r="AX1157" s="12"/>
      <c r="AY1157" s="12"/>
      <c r="AZ1157" s="12"/>
      <c r="BA1157" s="12"/>
      <c r="BB1157" s="12"/>
      <c r="BC1157" s="12"/>
      <c r="BE1157" s="12"/>
      <c r="BF1157" s="12"/>
      <c r="BG1157" s="12"/>
      <c r="BH1157" s="12"/>
      <c r="BI1157" s="12"/>
      <c r="BJ1157" s="12"/>
      <c r="BK1157" s="12"/>
    </row>
    <row r="1158" spans="33:63" x14ac:dyDescent="0.15">
      <c r="AG1158" s="12"/>
      <c r="AH1158" s="12"/>
      <c r="AI1158" s="12"/>
      <c r="AJ1158" s="12"/>
      <c r="AK1158" s="12"/>
      <c r="AL1158" s="12"/>
      <c r="AM1158" s="12"/>
      <c r="AN1158" s="12"/>
      <c r="AO1158" s="12"/>
      <c r="AP1158" s="12"/>
      <c r="AQ1158" s="12"/>
      <c r="AR1158" s="12"/>
      <c r="AS1158" s="12"/>
      <c r="AT1158" s="12"/>
      <c r="AU1158" s="12"/>
      <c r="AV1158" s="12"/>
      <c r="AW1158" s="12"/>
      <c r="AX1158" s="12"/>
      <c r="AY1158" s="12"/>
      <c r="AZ1158" s="12"/>
      <c r="BA1158" s="12"/>
      <c r="BB1158" s="12"/>
      <c r="BC1158" s="12"/>
      <c r="BE1158" s="12"/>
      <c r="BF1158" s="12"/>
      <c r="BG1158" s="12"/>
      <c r="BH1158" s="12"/>
      <c r="BI1158" s="12"/>
      <c r="BJ1158" s="12"/>
      <c r="BK1158" s="12"/>
    </row>
    <row r="1159" spans="33:63" x14ac:dyDescent="0.15">
      <c r="AG1159" s="12"/>
      <c r="AH1159" s="12"/>
      <c r="AI1159" s="12"/>
      <c r="AJ1159" s="12"/>
      <c r="AK1159" s="12"/>
      <c r="AL1159" s="12"/>
      <c r="AM1159" s="12"/>
      <c r="AN1159" s="12"/>
      <c r="AO1159" s="12"/>
      <c r="AP1159" s="12"/>
      <c r="AQ1159" s="12"/>
      <c r="AR1159" s="12"/>
      <c r="AS1159" s="12"/>
      <c r="AT1159" s="12"/>
      <c r="AU1159" s="12"/>
      <c r="AV1159" s="12"/>
      <c r="AW1159" s="12"/>
      <c r="AX1159" s="12"/>
      <c r="AY1159" s="12"/>
      <c r="AZ1159" s="12"/>
      <c r="BA1159" s="12"/>
      <c r="BB1159" s="12"/>
      <c r="BC1159" s="12"/>
      <c r="BE1159" s="12"/>
      <c r="BF1159" s="12"/>
      <c r="BG1159" s="12"/>
      <c r="BH1159" s="12"/>
      <c r="BI1159" s="12"/>
      <c r="BJ1159" s="12"/>
      <c r="BK1159" s="12"/>
    </row>
    <row r="1160" spans="33:63" x14ac:dyDescent="0.15">
      <c r="AG1160" s="12"/>
      <c r="AH1160" s="12"/>
      <c r="AI1160" s="12"/>
      <c r="AJ1160" s="12"/>
      <c r="AK1160" s="12"/>
      <c r="AL1160" s="12"/>
      <c r="AM1160" s="12"/>
      <c r="AN1160" s="12"/>
      <c r="AO1160" s="12"/>
      <c r="AP1160" s="12"/>
      <c r="AQ1160" s="12"/>
      <c r="AR1160" s="12"/>
      <c r="AS1160" s="12"/>
      <c r="AT1160" s="12"/>
      <c r="AU1160" s="12"/>
      <c r="AV1160" s="12"/>
      <c r="AW1160" s="12"/>
      <c r="AX1160" s="12"/>
      <c r="AY1160" s="12"/>
      <c r="AZ1160" s="12"/>
      <c r="BA1160" s="12"/>
      <c r="BB1160" s="12"/>
      <c r="BC1160" s="12"/>
      <c r="BE1160" s="12"/>
      <c r="BF1160" s="12"/>
      <c r="BG1160" s="12"/>
      <c r="BH1160" s="12"/>
      <c r="BI1160" s="12"/>
      <c r="BJ1160" s="12"/>
      <c r="BK1160" s="12"/>
    </row>
    <row r="1161" spans="33:63" x14ac:dyDescent="0.15">
      <c r="AG1161" s="12"/>
      <c r="AH1161" s="12"/>
      <c r="AI1161" s="12"/>
      <c r="AJ1161" s="12"/>
      <c r="AK1161" s="12"/>
      <c r="AL1161" s="12"/>
      <c r="AM1161" s="12"/>
      <c r="AN1161" s="12"/>
      <c r="AO1161" s="12"/>
      <c r="AP1161" s="12"/>
      <c r="AQ1161" s="12"/>
      <c r="AR1161" s="12"/>
      <c r="AS1161" s="12"/>
      <c r="AT1161" s="12"/>
      <c r="AU1161" s="12"/>
      <c r="AV1161" s="12"/>
      <c r="AW1161" s="12"/>
      <c r="AX1161" s="12"/>
      <c r="AY1161" s="12"/>
      <c r="AZ1161" s="12"/>
      <c r="BA1161" s="12"/>
      <c r="BB1161" s="12"/>
      <c r="BC1161" s="12"/>
      <c r="BE1161" s="12"/>
      <c r="BF1161" s="12"/>
      <c r="BG1161" s="12"/>
      <c r="BH1161" s="12"/>
      <c r="BI1161" s="12"/>
      <c r="BJ1161" s="12"/>
      <c r="BK1161" s="12"/>
    </row>
    <row r="1162" spans="33:63" x14ac:dyDescent="0.15">
      <c r="AG1162" s="12"/>
      <c r="AH1162" s="12"/>
      <c r="AI1162" s="12"/>
      <c r="AJ1162" s="12"/>
      <c r="AK1162" s="12"/>
      <c r="AL1162" s="12"/>
      <c r="AM1162" s="12"/>
      <c r="AN1162" s="12"/>
      <c r="AO1162" s="12"/>
      <c r="AP1162" s="12"/>
      <c r="AQ1162" s="12"/>
      <c r="AR1162" s="12"/>
      <c r="AS1162" s="12"/>
      <c r="AT1162" s="12"/>
      <c r="AU1162" s="12"/>
      <c r="AV1162" s="12"/>
      <c r="AW1162" s="12"/>
      <c r="AX1162" s="12"/>
      <c r="AY1162" s="12"/>
      <c r="AZ1162" s="12"/>
      <c r="BA1162" s="12"/>
      <c r="BB1162" s="12"/>
      <c r="BC1162" s="12"/>
      <c r="BE1162" s="12"/>
      <c r="BF1162" s="12"/>
      <c r="BG1162" s="12"/>
      <c r="BH1162" s="12"/>
      <c r="BI1162" s="12"/>
      <c r="BJ1162" s="12"/>
      <c r="BK1162" s="12"/>
    </row>
    <row r="1163" spans="33:63" x14ac:dyDescent="0.15">
      <c r="AG1163" s="12"/>
      <c r="AH1163" s="12"/>
      <c r="AI1163" s="12"/>
      <c r="AJ1163" s="12"/>
      <c r="AK1163" s="12"/>
      <c r="AL1163" s="12"/>
      <c r="AM1163" s="12"/>
      <c r="AN1163" s="12"/>
      <c r="AO1163" s="12"/>
      <c r="AP1163" s="12"/>
      <c r="AQ1163" s="12"/>
      <c r="AR1163" s="12"/>
      <c r="AS1163" s="12"/>
      <c r="AT1163" s="12"/>
      <c r="AU1163" s="12"/>
      <c r="AV1163" s="12"/>
      <c r="AW1163" s="12"/>
      <c r="AX1163" s="12"/>
      <c r="AY1163" s="12"/>
      <c r="AZ1163" s="12"/>
      <c r="BA1163" s="12"/>
      <c r="BB1163" s="12"/>
      <c r="BC1163" s="12"/>
      <c r="BE1163" s="12"/>
      <c r="BF1163" s="12"/>
      <c r="BG1163" s="12"/>
      <c r="BH1163" s="12"/>
      <c r="BI1163" s="12"/>
      <c r="BJ1163" s="12"/>
      <c r="BK1163" s="12"/>
    </row>
    <row r="1164" spans="33:63" x14ac:dyDescent="0.15">
      <c r="AG1164" s="12"/>
      <c r="AH1164" s="12"/>
      <c r="AI1164" s="12"/>
      <c r="AJ1164" s="12"/>
      <c r="AK1164" s="12"/>
      <c r="AL1164" s="12"/>
      <c r="AM1164" s="12"/>
      <c r="AN1164" s="12"/>
      <c r="AO1164" s="12"/>
      <c r="AP1164" s="12"/>
      <c r="AQ1164" s="12"/>
      <c r="AR1164" s="12"/>
      <c r="AS1164" s="12"/>
      <c r="AT1164" s="12"/>
      <c r="AU1164" s="12"/>
      <c r="AV1164" s="12"/>
      <c r="AW1164" s="12"/>
      <c r="AX1164" s="12"/>
      <c r="AY1164" s="12"/>
      <c r="AZ1164" s="12"/>
      <c r="BA1164" s="12"/>
      <c r="BB1164" s="12"/>
      <c r="BC1164" s="12"/>
      <c r="BE1164" s="12"/>
      <c r="BF1164" s="12"/>
      <c r="BG1164" s="12"/>
      <c r="BH1164" s="12"/>
      <c r="BI1164" s="12"/>
      <c r="BJ1164" s="12"/>
      <c r="BK1164" s="12"/>
    </row>
    <row r="1165" spans="33:63" x14ac:dyDescent="0.15">
      <c r="AG1165" s="12"/>
      <c r="AH1165" s="12"/>
      <c r="AI1165" s="12"/>
      <c r="AJ1165" s="12"/>
      <c r="AK1165" s="12"/>
      <c r="AL1165" s="12"/>
      <c r="AM1165" s="12"/>
      <c r="AN1165" s="12"/>
      <c r="AO1165" s="12"/>
      <c r="AP1165" s="12"/>
      <c r="AQ1165" s="12"/>
      <c r="AR1165" s="12"/>
      <c r="AS1165" s="12"/>
      <c r="AT1165" s="12"/>
      <c r="AU1165" s="12"/>
      <c r="AV1165" s="12"/>
      <c r="AW1165" s="12"/>
      <c r="AX1165" s="12"/>
      <c r="AY1165" s="12"/>
      <c r="AZ1165" s="12"/>
      <c r="BA1165" s="12"/>
      <c r="BB1165" s="12"/>
      <c r="BC1165" s="12"/>
      <c r="BE1165" s="12"/>
      <c r="BF1165" s="12"/>
      <c r="BG1165" s="12"/>
      <c r="BH1165" s="12"/>
      <c r="BI1165" s="12"/>
      <c r="BJ1165" s="12"/>
      <c r="BK1165" s="12"/>
    </row>
    <row r="1166" spans="33:63" x14ac:dyDescent="0.15">
      <c r="AG1166" s="12"/>
      <c r="AH1166" s="12"/>
      <c r="AI1166" s="12"/>
      <c r="AJ1166" s="12"/>
      <c r="AK1166" s="12"/>
      <c r="AL1166" s="12"/>
      <c r="AM1166" s="12"/>
      <c r="AN1166" s="12"/>
      <c r="AO1166" s="12"/>
      <c r="AP1166" s="12"/>
      <c r="AQ1166" s="12"/>
      <c r="AR1166" s="12"/>
      <c r="AS1166" s="12"/>
      <c r="AT1166" s="12"/>
      <c r="AU1166" s="12"/>
      <c r="AV1166" s="12"/>
      <c r="AW1166" s="12"/>
      <c r="AX1166" s="12"/>
      <c r="AY1166" s="12"/>
      <c r="AZ1166" s="12"/>
      <c r="BA1166" s="12"/>
      <c r="BB1166" s="12"/>
      <c r="BC1166" s="12"/>
      <c r="BE1166" s="12"/>
      <c r="BF1166" s="12"/>
      <c r="BG1166" s="12"/>
      <c r="BH1166" s="12"/>
      <c r="BI1166" s="12"/>
      <c r="BJ1166" s="12"/>
      <c r="BK1166" s="12"/>
    </row>
    <row r="1167" spans="33:63" x14ac:dyDescent="0.15">
      <c r="AG1167" s="12"/>
      <c r="AH1167" s="12"/>
      <c r="AI1167" s="12"/>
      <c r="AJ1167" s="12"/>
      <c r="AK1167" s="12"/>
      <c r="AL1167" s="12"/>
      <c r="AM1167" s="12"/>
      <c r="AN1167" s="12"/>
      <c r="AO1167" s="12"/>
      <c r="AP1167" s="12"/>
      <c r="AQ1167" s="12"/>
      <c r="AR1167" s="12"/>
      <c r="AS1167" s="12"/>
      <c r="AT1167" s="12"/>
      <c r="AU1167" s="12"/>
      <c r="AV1167" s="12"/>
      <c r="AW1167" s="12"/>
      <c r="AX1167" s="12"/>
      <c r="AY1167" s="12"/>
      <c r="AZ1167" s="12"/>
      <c r="BA1167" s="12"/>
      <c r="BB1167" s="12"/>
      <c r="BC1167" s="12"/>
      <c r="BE1167" s="12"/>
      <c r="BF1167" s="12"/>
      <c r="BG1167" s="12"/>
      <c r="BH1167" s="12"/>
      <c r="BI1167" s="12"/>
      <c r="BJ1167" s="12"/>
      <c r="BK1167" s="12"/>
    </row>
    <row r="1168" spans="33:63" x14ac:dyDescent="0.15">
      <c r="AG1168" s="12"/>
      <c r="AH1168" s="12"/>
      <c r="AI1168" s="12"/>
      <c r="AJ1168" s="12"/>
      <c r="AK1168" s="12"/>
      <c r="AL1168" s="12"/>
      <c r="AM1168" s="12"/>
      <c r="AN1168" s="12"/>
      <c r="AO1168" s="12"/>
      <c r="AP1168" s="12"/>
      <c r="AQ1168" s="12"/>
      <c r="AR1168" s="12"/>
      <c r="AS1168" s="12"/>
      <c r="AT1168" s="12"/>
      <c r="AU1168" s="12"/>
      <c r="AV1168" s="12"/>
      <c r="AW1168" s="12"/>
      <c r="AX1168" s="12"/>
      <c r="AY1168" s="12"/>
      <c r="AZ1168" s="12"/>
      <c r="BA1168" s="12"/>
      <c r="BB1168" s="12"/>
      <c r="BC1168" s="12"/>
      <c r="BE1168" s="12"/>
      <c r="BF1168" s="12"/>
      <c r="BG1168" s="12"/>
      <c r="BH1168" s="12"/>
      <c r="BI1168" s="12"/>
      <c r="BJ1168" s="12"/>
      <c r="BK1168" s="12"/>
    </row>
    <row r="1169" spans="33:63" x14ac:dyDescent="0.15">
      <c r="AG1169" s="12"/>
      <c r="AH1169" s="12"/>
      <c r="AI1169" s="12"/>
      <c r="AJ1169" s="12"/>
      <c r="AK1169" s="12"/>
      <c r="AL1169" s="12"/>
      <c r="AM1169" s="12"/>
      <c r="AN1169" s="12"/>
      <c r="AO1169" s="12"/>
      <c r="AP1169" s="12"/>
      <c r="AQ1169" s="12"/>
      <c r="AR1169" s="12"/>
      <c r="AS1169" s="12"/>
      <c r="AT1169" s="12"/>
      <c r="AU1169" s="12"/>
      <c r="AV1169" s="12"/>
      <c r="AW1169" s="12"/>
      <c r="AX1169" s="12"/>
      <c r="AY1169" s="12"/>
      <c r="AZ1169" s="12"/>
      <c r="BA1169" s="12"/>
      <c r="BB1169" s="12"/>
      <c r="BC1169" s="12"/>
      <c r="BE1169" s="12"/>
      <c r="BF1169" s="12"/>
      <c r="BG1169" s="12"/>
      <c r="BH1169" s="12"/>
      <c r="BI1169" s="12"/>
      <c r="BJ1169" s="12"/>
      <c r="BK1169" s="12"/>
    </row>
    <row r="1170" spans="33:63" x14ac:dyDescent="0.15">
      <c r="AG1170" s="12"/>
      <c r="AH1170" s="12"/>
      <c r="AI1170" s="12"/>
      <c r="AJ1170" s="12"/>
      <c r="AK1170" s="12"/>
      <c r="AL1170" s="12"/>
      <c r="AM1170" s="12"/>
      <c r="AN1170" s="12"/>
      <c r="AO1170" s="12"/>
      <c r="AP1170" s="12"/>
      <c r="AQ1170" s="12"/>
      <c r="AR1170" s="12"/>
      <c r="AS1170" s="12"/>
      <c r="AT1170" s="12"/>
      <c r="AU1170" s="12"/>
      <c r="AV1170" s="12"/>
      <c r="AW1170" s="12"/>
      <c r="AX1170" s="12"/>
      <c r="AY1170" s="12"/>
      <c r="AZ1170" s="12"/>
      <c r="BA1170" s="12"/>
      <c r="BB1170" s="12"/>
      <c r="BC1170" s="12"/>
      <c r="BE1170" s="12"/>
      <c r="BF1170" s="12"/>
      <c r="BG1170" s="12"/>
      <c r="BH1170" s="12"/>
      <c r="BI1170" s="12"/>
      <c r="BJ1170" s="12"/>
      <c r="BK1170" s="12"/>
    </row>
    <row r="1171" spans="33:63" x14ac:dyDescent="0.15">
      <c r="AG1171" s="12"/>
      <c r="AH1171" s="12"/>
      <c r="AI1171" s="12"/>
      <c r="AJ1171" s="12"/>
      <c r="AK1171" s="12"/>
      <c r="AL1171" s="12"/>
      <c r="AM1171" s="12"/>
      <c r="AN1171" s="12"/>
      <c r="AO1171" s="12"/>
      <c r="AP1171" s="12"/>
      <c r="AQ1171" s="12"/>
      <c r="AR1171" s="12"/>
      <c r="AS1171" s="12"/>
      <c r="AT1171" s="12"/>
      <c r="AU1171" s="12"/>
      <c r="AV1171" s="12"/>
      <c r="AW1171" s="12"/>
      <c r="AX1171" s="12"/>
      <c r="AY1171" s="12"/>
      <c r="AZ1171" s="12"/>
      <c r="BA1171" s="12"/>
      <c r="BB1171" s="12"/>
      <c r="BC1171" s="12"/>
      <c r="BE1171" s="12"/>
      <c r="BF1171" s="12"/>
      <c r="BG1171" s="12"/>
      <c r="BH1171" s="12"/>
      <c r="BI1171" s="12"/>
      <c r="BJ1171" s="12"/>
      <c r="BK1171" s="12"/>
    </row>
    <row r="1172" spans="33:63" x14ac:dyDescent="0.15">
      <c r="AG1172" s="12"/>
      <c r="AH1172" s="12"/>
      <c r="AI1172" s="12"/>
      <c r="AJ1172" s="12"/>
      <c r="AK1172" s="12"/>
      <c r="AL1172" s="12"/>
      <c r="AM1172" s="12"/>
      <c r="AN1172" s="12"/>
      <c r="AO1172" s="12"/>
      <c r="AP1172" s="12"/>
      <c r="AQ1172" s="12"/>
      <c r="AR1172" s="12"/>
      <c r="AS1172" s="12"/>
      <c r="AT1172" s="12"/>
      <c r="AU1172" s="12"/>
      <c r="AV1172" s="12"/>
      <c r="AW1172" s="12"/>
      <c r="AX1172" s="12"/>
      <c r="AY1172" s="12"/>
      <c r="AZ1172" s="12"/>
      <c r="BA1172" s="12"/>
      <c r="BB1172" s="12"/>
      <c r="BC1172" s="12"/>
      <c r="BE1172" s="12"/>
      <c r="BF1172" s="12"/>
      <c r="BG1172" s="12"/>
      <c r="BH1172" s="12"/>
      <c r="BI1172" s="12"/>
      <c r="BJ1172" s="12"/>
      <c r="BK1172" s="12"/>
    </row>
    <row r="1173" spans="33:63" x14ac:dyDescent="0.15">
      <c r="AG1173" s="12"/>
      <c r="AH1173" s="12"/>
      <c r="AI1173" s="12"/>
      <c r="AJ1173" s="12"/>
      <c r="AK1173" s="12"/>
      <c r="AL1173" s="12"/>
      <c r="AM1173" s="12"/>
      <c r="AN1173" s="12"/>
      <c r="AO1173" s="12"/>
      <c r="AP1173" s="12"/>
      <c r="AQ1173" s="12"/>
      <c r="AR1173" s="12"/>
      <c r="AS1173" s="12"/>
      <c r="AT1173" s="12"/>
      <c r="AU1173" s="12"/>
      <c r="AV1173" s="12"/>
      <c r="AW1173" s="12"/>
      <c r="AX1173" s="12"/>
      <c r="AY1173" s="12"/>
      <c r="AZ1173" s="12"/>
      <c r="BA1173" s="12"/>
      <c r="BB1173" s="12"/>
      <c r="BC1173" s="12"/>
      <c r="BE1173" s="12"/>
      <c r="BF1173" s="12"/>
      <c r="BG1173" s="12"/>
      <c r="BH1173" s="12"/>
      <c r="BI1173" s="12"/>
      <c r="BJ1173" s="12"/>
      <c r="BK1173" s="12"/>
    </row>
    <row r="1174" spans="33:63" x14ac:dyDescent="0.15">
      <c r="AG1174" s="12"/>
      <c r="AH1174" s="12"/>
      <c r="AI1174" s="12"/>
      <c r="AJ1174" s="12"/>
      <c r="AK1174" s="12"/>
      <c r="AL1174" s="12"/>
      <c r="AM1174" s="12"/>
      <c r="AN1174" s="12"/>
      <c r="AO1174" s="12"/>
      <c r="AP1174" s="12"/>
      <c r="AQ1174" s="12"/>
      <c r="AR1174" s="12"/>
      <c r="AS1174" s="12"/>
      <c r="AT1174" s="12"/>
      <c r="AU1174" s="12"/>
      <c r="AV1174" s="12"/>
      <c r="AW1174" s="12"/>
      <c r="AX1174" s="12"/>
      <c r="AY1174" s="12"/>
      <c r="AZ1174" s="12"/>
      <c r="BA1174" s="12"/>
      <c r="BB1174" s="12"/>
      <c r="BC1174" s="12"/>
      <c r="BE1174" s="12"/>
      <c r="BF1174" s="12"/>
      <c r="BG1174" s="12"/>
      <c r="BH1174" s="12"/>
      <c r="BI1174" s="12"/>
      <c r="BJ1174" s="12"/>
      <c r="BK1174" s="12"/>
    </row>
    <row r="1175" spans="33:63" x14ac:dyDescent="0.15">
      <c r="AG1175" s="12"/>
      <c r="AH1175" s="12"/>
      <c r="AI1175" s="12"/>
      <c r="AJ1175" s="12"/>
      <c r="AK1175" s="12"/>
      <c r="AL1175" s="12"/>
      <c r="AM1175" s="12"/>
      <c r="AN1175" s="12"/>
      <c r="AO1175" s="12"/>
      <c r="AP1175" s="12"/>
      <c r="AQ1175" s="12"/>
      <c r="AR1175" s="12"/>
      <c r="AS1175" s="12"/>
      <c r="AT1175" s="12"/>
      <c r="AU1175" s="12"/>
      <c r="AV1175" s="12"/>
      <c r="AW1175" s="12"/>
      <c r="AX1175" s="12"/>
      <c r="AY1175" s="12"/>
      <c r="AZ1175" s="12"/>
      <c r="BA1175" s="12"/>
      <c r="BB1175" s="12"/>
      <c r="BC1175" s="12"/>
      <c r="BE1175" s="12"/>
      <c r="BF1175" s="12"/>
      <c r="BG1175" s="12"/>
      <c r="BH1175" s="12"/>
      <c r="BI1175" s="12"/>
      <c r="BJ1175" s="12"/>
      <c r="BK1175" s="12"/>
    </row>
    <row r="1176" spans="33:63" x14ac:dyDescent="0.15">
      <c r="AG1176" s="12"/>
      <c r="AH1176" s="12"/>
      <c r="AI1176" s="12"/>
      <c r="AJ1176" s="12"/>
      <c r="AK1176" s="12"/>
      <c r="AL1176" s="12"/>
      <c r="AM1176" s="12"/>
      <c r="AN1176" s="12"/>
      <c r="AO1176" s="12"/>
      <c r="AP1176" s="12"/>
      <c r="AQ1176" s="12"/>
      <c r="AR1176" s="12"/>
      <c r="AS1176" s="12"/>
      <c r="AT1176" s="12"/>
      <c r="AU1176" s="12"/>
      <c r="AV1176" s="12"/>
      <c r="AW1176" s="12"/>
      <c r="AX1176" s="12"/>
      <c r="AY1176" s="12"/>
      <c r="AZ1176" s="12"/>
      <c r="BA1176" s="12"/>
      <c r="BB1176" s="12"/>
      <c r="BC1176" s="12"/>
      <c r="BE1176" s="12"/>
      <c r="BF1176" s="12"/>
      <c r="BG1176" s="12"/>
      <c r="BH1176" s="12"/>
      <c r="BI1176" s="12"/>
      <c r="BJ1176" s="12"/>
      <c r="BK1176" s="12"/>
    </row>
    <row r="1177" spans="33:63" x14ac:dyDescent="0.15">
      <c r="AG1177" s="12"/>
      <c r="AH1177" s="12"/>
      <c r="AI1177" s="12"/>
      <c r="AJ1177" s="12"/>
      <c r="AK1177" s="12"/>
      <c r="AL1177" s="12"/>
      <c r="AM1177" s="12"/>
      <c r="AN1177" s="12"/>
      <c r="AO1177" s="12"/>
      <c r="AP1177" s="12"/>
      <c r="AQ1177" s="12"/>
      <c r="AR1177" s="12"/>
      <c r="AS1177" s="12"/>
      <c r="AT1177" s="12"/>
      <c r="AU1177" s="12"/>
      <c r="AV1177" s="12"/>
      <c r="AW1177" s="12"/>
      <c r="AX1177" s="12"/>
      <c r="AY1177" s="12"/>
      <c r="AZ1177" s="12"/>
      <c r="BA1177" s="12"/>
      <c r="BB1177" s="12"/>
      <c r="BC1177" s="12"/>
      <c r="BE1177" s="12"/>
      <c r="BF1177" s="12"/>
      <c r="BG1177" s="12"/>
      <c r="BH1177" s="12"/>
      <c r="BI1177" s="12"/>
      <c r="BJ1177" s="12"/>
      <c r="BK1177" s="12"/>
    </row>
    <row r="1178" spans="33:63" x14ac:dyDescent="0.15">
      <c r="AG1178" s="12"/>
      <c r="AH1178" s="12"/>
      <c r="AI1178" s="12"/>
      <c r="AJ1178" s="12"/>
      <c r="AK1178" s="12"/>
      <c r="AL1178" s="12"/>
      <c r="AM1178" s="12"/>
      <c r="AN1178" s="12"/>
      <c r="AO1178" s="12"/>
      <c r="AP1178" s="12"/>
      <c r="AQ1178" s="12"/>
      <c r="AR1178" s="12"/>
      <c r="AS1178" s="12"/>
      <c r="AT1178" s="12"/>
      <c r="AU1178" s="12"/>
      <c r="AV1178" s="12"/>
      <c r="AW1178" s="12"/>
      <c r="AX1178" s="12"/>
      <c r="AY1178" s="12"/>
      <c r="AZ1178" s="12"/>
      <c r="BA1178" s="12"/>
      <c r="BB1178" s="12"/>
      <c r="BC1178" s="12"/>
      <c r="BE1178" s="12"/>
      <c r="BF1178" s="12"/>
      <c r="BG1178" s="12"/>
      <c r="BH1178" s="12"/>
      <c r="BI1178" s="12"/>
      <c r="BJ1178" s="12"/>
      <c r="BK1178" s="12"/>
    </row>
    <row r="1179" spans="33:63" x14ac:dyDescent="0.15">
      <c r="AG1179" s="12"/>
      <c r="AH1179" s="12"/>
      <c r="AI1179" s="12"/>
      <c r="AJ1179" s="12"/>
      <c r="AK1179" s="12"/>
      <c r="AL1179" s="12"/>
      <c r="AM1179" s="12"/>
      <c r="AN1179" s="12"/>
      <c r="AO1179" s="12"/>
      <c r="AP1179" s="12"/>
      <c r="AQ1179" s="12"/>
      <c r="AR1179" s="12"/>
      <c r="AS1179" s="12"/>
      <c r="AT1179" s="12"/>
      <c r="AU1179" s="12"/>
      <c r="AV1179" s="12"/>
      <c r="AW1179" s="12"/>
      <c r="AX1179" s="12"/>
      <c r="AY1179" s="12"/>
      <c r="AZ1179" s="12"/>
      <c r="BA1179" s="12"/>
      <c r="BB1179" s="12"/>
      <c r="BC1179" s="12"/>
      <c r="BE1179" s="12"/>
      <c r="BF1179" s="12"/>
      <c r="BG1179" s="12"/>
      <c r="BH1179" s="12"/>
      <c r="BI1179" s="12"/>
      <c r="BJ1179" s="12"/>
      <c r="BK1179" s="12"/>
    </row>
    <row r="1180" spans="33:63" x14ac:dyDescent="0.15">
      <c r="AG1180" s="12"/>
      <c r="AH1180" s="12"/>
      <c r="AI1180" s="12"/>
      <c r="AJ1180" s="12"/>
      <c r="AK1180" s="12"/>
      <c r="AL1180" s="12"/>
      <c r="AM1180" s="12"/>
      <c r="AN1180" s="12"/>
      <c r="AO1180" s="12"/>
      <c r="AP1180" s="12"/>
      <c r="AQ1180" s="12"/>
      <c r="AR1180" s="12"/>
      <c r="AS1180" s="12"/>
      <c r="AT1180" s="12"/>
      <c r="AU1180" s="12"/>
      <c r="AV1180" s="12"/>
      <c r="AW1180" s="12"/>
      <c r="AX1180" s="12"/>
      <c r="AY1180" s="12"/>
      <c r="AZ1180" s="12"/>
      <c r="BA1180" s="12"/>
      <c r="BB1180" s="12"/>
      <c r="BC1180" s="12"/>
      <c r="BE1180" s="12"/>
      <c r="BF1180" s="12"/>
      <c r="BG1180" s="12"/>
      <c r="BH1180" s="12"/>
      <c r="BI1180" s="12"/>
      <c r="BJ1180" s="12"/>
      <c r="BK1180" s="12"/>
    </row>
    <row r="1181" spans="33:63" x14ac:dyDescent="0.15">
      <c r="AG1181" s="12"/>
      <c r="AH1181" s="12"/>
      <c r="AI1181" s="12"/>
      <c r="AJ1181" s="12"/>
      <c r="AK1181" s="12"/>
      <c r="AL1181" s="12"/>
      <c r="AM1181" s="12"/>
      <c r="AN1181" s="12"/>
      <c r="AO1181" s="12"/>
      <c r="AP1181" s="12"/>
      <c r="AQ1181" s="12"/>
      <c r="AR1181" s="12"/>
      <c r="AS1181" s="12"/>
      <c r="AT1181" s="12"/>
      <c r="AU1181" s="12"/>
      <c r="AV1181" s="12"/>
      <c r="AW1181" s="12"/>
      <c r="AX1181" s="12"/>
      <c r="AY1181" s="12"/>
      <c r="AZ1181" s="12"/>
      <c r="BA1181" s="12"/>
      <c r="BB1181" s="12"/>
      <c r="BC1181" s="12"/>
      <c r="BE1181" s="12"/>
      <c r="BF1181" s="12"/>
      <c r="BG1181" s="12"/>
      <c r="BH1181" s="12"/>
      <c r="BI1181" s="12"/>
      <c r="BJ1181" s="12"/>
      <c r="BK1181" s="12"/>
    </row>
    <row r="1182" spans="33:63" x14ac:dyDescent="0.15">
      <c r="AG1182" s="12"/>
      <c r="AH1182" s="12"/>
      <c r="AI1182" s="12"/>
      <c r="AJ1182" s="12"/>
      <c r="AK1182" s="12"/>
      <c r="AL1182" s="12"/>
      <c r="AM1182" s="12"/>
      <c r="AN1182" s="12"/>
      <c r="AO1182" s="12"/>
      <c r="AP1182" s="12"/>
      <c r="AQ1182" s="12"/>
      <c r="AR1182" s="12"/>
      <c r="AS1182" s="12"/>
      <c r="AT1182" s="12"/>
      <c r="AU1182" s="12"/>
      <c r="AV1182" s="12"/>
      <c r="AW1182" s="12"/>
      <c r="AX1182" s="12"/>
      <c r="AY1182" s="12"/>
      <c r="AZ1182" s="12"/>
      <c r="BA1182" s="12"/>
      <c r="BB1182" s="12"/>
      <c r="BC1182" s="12"/>
      <c r="BE1182" s="12"/>
      <c r="BF1182" s="12"/>
      <c r="BG1182" s="12"/>
      <c r="BH1182" s="12"/>
      <c r="BI1182" s="12"/>
      <c r="BJ1182" s="12"/>
      <c r="BK1182" s="12"/>
    </row>
    <row r="1183" spans="33:63" x14ac:dyDescent="0.15">
      <c r="AG1183" s="12"/>
      <c r="AH1183" s="12"/>
      <c r="AI1183" s="12"/>
      <c r="AJ1183" s="12"/>
      <c r="AK1183" s="12"/>
      <c r="AL1183" s="12"/>
      <c r="AM1183" s="12"/>
      <c r="AN1183" s="12"/>
      <c r="AO1183" s="12"/>
      <c r="AP1183" s="12"/>
      <c r="AQ1183" s="12"/>
      <c r="AR1183" s="12"/>
      <c r="AS1183" s="12"/>
      <c r="AT1183" s="12"/>
      <c r="AU1183" s="12"/>
      <c r="AV1183" s="12"/>
      <c r="AW1183" s="12"/>
      <c r="AX1183" s="12"/>
      <c r="AY1183" s="12"/>
      <c r="AZ1183" s="12"/>
      <c r="BA1183" s="12"/>
      <c r="BB1183" s="12"/>
      <c r="BC1183" s="12"/>
      <c r="BE1183" s="12"/>
      <c r="BF1183" s="12"/>
      <c r="BG1183" s="12"/>
      <c r="BH1183" s="12"/>
      <c r="BI1183" s="12"/>
      <c r="BJ1183" s="12"/>
      <c r="BK1183" s="12"/>
    </row>
    <row r="1184" spans="33:63" x14ac:dyDescent="0.15">
      <c r="AG1184" s="12"/>
      <c r="AH1184" s="12"/>
      <c r="AI1184" s="12"/>
      <c r="AJ1184" s="12"/>
      <c r="AK1184" s="12"/>
      <c r="AL1184" s="12"/>
      <c r="AM1184" s="12"/>
      <c r="AN1184" s="12"/>
      <c r="AO1184" s="12"/>
      <c r="AP1184" s="12"/>
      <c r="AQ1184" s="12"/>
      <c r="AR1184" s="12"/>
      <c r="AS1184" s="12"/>
      <c r="AT1184" s="12"/>
      <c r="AU1184" s="12"/>
      <c r="AV1184" s="12"/>
      <c r="AW1184" s="12"/>
      <c r="AX1184" s="12"/>
      <c r="AY1184" s="12"/>
      <c r="AZ1184" s="12"/>
      <c r="BA1184" s="12"/>
      <c r="BB1184" s="12"/>
      <c r="BC1184" s="12"/>
      <c r="BE1184" s="12"/>
      <c r="BF1184" s="12"/>
      <c r="BG1184" s="12"/>
      <c r="BH1184" s="12"/>
      <c r="BI1184" s="12"/>
      <c r="BJ1184" s="12"/>
      <c r="BK1184" s="12"/>
    </row>
    <row r="1185" spans="33:63" x14ac:dyDescent="0.15">
      <c r="AG1185" s="12"/>
      <c r="AH1185" s="12"/>
      <c r="AI1185" s="12"/>
      <c r="AJ1185" s="12"/>
      <c r="AK1185" s="12"/>
      <c r="AL1185" s="12"/>
      <c r="AM1185" s="12"/>
      <c r="AN1185" s="12"/>
      <c r="AO1185" s="12"/>
      <c r="AP1185" s="12"/>
      <c r="AQ1185" s="12"/>
      <c r="AR1185" s="12"/>
      <c r="AS1185" s="12"/>
      <c r="AT1185" s="12"/>
      <c r="AU1185" s="12"/>
      <c r="AV1185" s="12"/>
      <c r="AW1185" s="12"/>
      <c r="AX1185" s="12"/>
      <c r="AY1185" s="12"/>
      <c r="AZ1185" s="12"/>
      <c r="BA1185" s="12"/>
      <c r="BB1185" s="12"/>
      <c r="BC1185" s="12"/>
      <c r="BE1185" s="12"/>
      <c r="BF1185" s="12"/>
      <c r="BG1185" s="12"/>
      <c r="BH1185" s="12"/>
      <c r="BI1185" s="12"/>
      <c r="BJ1185" s="12"/>
      <c r="BK1185" s="12"/>
    </row>
    <row r="1186" spans="33:63" x14ac:dyDescent="0.15">
      <c r="AG1186" s="12"/>
      <c r="AH1186" s="12"/>
      <c r="AI1186" s="12"/>
      <c r="AJ1186" s="12"/>
      <c r="AK1186" s="12"/>
      <c r="AL1186" s="12"/>
      <c r="AM1186" s="12"/>
      <c r="AN1186" s="12"/>
      <c r="AO1186" s="12"/>
      <c r="AP1186" s="12"/>
      <c r="AQ1186" s="12"/>
      <c r="AR1186" s="12"/>
      <c r="AS1186" s="12"/>
      <c r="AT1186" s="12"/>
      <c r="AU1186" s="12"/>
      <c r="AV1186" s="12"/>
      <c r="AW1186" s="12"/>
      <c r="AX1186" s="12"/>
      <c r="AY1186" s="12"/>
      <c r="AZ1186" s="12"/>
      <c r="BA1186" s="12"/>
      <c r="BB1186" s="12"/>
      <c r="BC1186" s="12"/>
      <c r="BE1186" s="12"/>
      <c r="BF1186" s="12"/>
      <c r="BG1186" s="12"/>
      <c r="BH1186" s="12"/>
      <c r="BI1186" s="12"/>
      <c r="BJ1186" s="12"/>
      <c r="BK1186" s="12"/>
    </row>
    <row r="1187" spans="33:63" x14ac:dyDescent="0.15">
      <c r="AG1187" s="12"/>
      <c r="AH1187" s="12"/>
      <c r="AI1187" s="12"/>
      <c r="AJ1187" s="12"/>
      <c r="AK1187" s="12"/>
      <c r="AL1187" s="12"/>
      <c r="AM1187" s="12"/>
      <c r="AN1187" s="12"/>
      <c r="AO1187" s="12"/>
      <c r="AP1187" s="12"/>
      <c r="AQ1187" s="12"/>
      <c r="AR1187" s="12"/>
      <c r="AS1187" s="12"/>
      <c r="AT1187" s="12"/>
      <c r="AU1187" s="12"/>
      <c r="AV1187" s="12"/>
      <c r="AW1187" s="12"/>
      <c r="AX1187" s="12"/>
      <c r="AY1187" s="12"/>
      <c r="AZ1187" s="12"/>
      <c r="BA1187" s="12"/>
      <c r="BB1187" s="12"/>
      <c r="BC1187" s="12"/>
      <c r="BE1187" s="12"/>
      <c r="BF1187" s="12"/>
      <c r="BG1187" s="12"/>
      <c r="BH1187" s="12"/>
      <c r="BI1187" s="12"/>
      <c r="BJ1187" s="12"/>
      <c r="BK1187" s="12"/>
    </row>
    <row r="1188" spans="33:63" x14ac:dyDescent="0.15">
      <c r="AG1188" s="12"/>
      <c r="AH1188" s="12"/>
      <c r="AI1188" s="12"/>
      <c r="AJ1188" s="12"/>
      <c r="AK1188" s="12"/>
      <c r="AL1188" s="12"/>
      <c r="AM1188" s="12"/>
      <c r="AN1188" s="12"/>
      <c r="AO1188" s="12"/>
      <c r="AP1188" s="12"/>
      <c r="AQ1188" s="12"/>
      <c r="AR1188" s="12"/>
      <c r="AS1188" s="12"/>
      <c r="AT1188" s="12"/>
      <c r="AU1188" s="12"/>
      <c r="AV1188" s="12"/>
      <c r="AW1188" s="12"/>
      <c r="AX1188" s="12"/>
      <c r="AY1188" s="12"/>
      <c r="AZ1188" s="12"/>
      <c r="BA1188" s="12"/>
      <c r="BB1188" s="12"/>
      <c r="BC1188" s="12"/>
      <c r="BE1188" s="12"/>
      <c r="BF1188" s="12"/>
      <c r="BG1188" s="12"/>
      <c r="BH1188" s="12"/>
      <c r="BI1188" s="12"/>
      <c r="BJ1188" s="12"/>
      <c r="BK1188" s="12"/>
    </row>
    <row r="1189" spans="33:63" x14ac:dyDescent="0.15">
      <c r="AG1189" s="12"/>
      <c r="AH1189" s="12"/>
      <c r="AI1189" s="12"/>
      <c r="AJ1189" s="12"/>
      <c r="AK1189" s="12"/>
      <c r="AL1189" s="12"/>
      <c r="AM1189" s="12"/>
      <c r="AN1189" s="12"/>
      <c r="AO1189" s="12"/>
      <c r="AP1189" s="12"/>
      <c r="AQ1189" s="12"/>
      <c r="AR1189" s="12"/>
      <c r="AS1189" s="12"/>
      <c r="AT1189" s="12"/>
      <c r="AU1189" s="12"/>
      <c r="AV1189" s="12"/>
      <c r="AW1189" s="12"/>
      <c r="AX1189" s="12"/>
      <c r="AY1189" s="12"/>
      <c r="AZ1189" s="12"/>
      <c r="BA1189" s="12"/>
      <c r="BB1189" s="12"/>
      <c r="BC1189" s="12"/>
      <c r="BE1189" s="12"/>
      <c r="BF1189" s="12"/>
      <c r="BG1189" s="12"/>
      <c r="BH1189" s="12"/>
      <c r="BI1189" s="12"/>
      <c r="BJ1189" s="12"/>
      <c r="BK1189" s="12"/>
    </row>
    <row r="1190" spans="33:63" x14ac:dyDescent="0.15">
      <c r="AG1190" s="12"/>
      <c r="AH1190" s="12"/>
      <c r="AI1190" s="12"/>
      <c r="AJ1190" s="12"/>
      <c r="AK1190" s="12"/>
      <c r="AL1190" s="12"/>
      <c r="AM1190" s="12"/>
      <c r="AN1190" s="12"/>
      <c r="AO1190" s="12"/>
      <c r="AP1190" s="12"/>
      <c r="AQ1190" s="12"/>
      <c r="AR1190" s="12"/>
      <c r="AS1190" s="12"/>
      <c r="AT1190" s="12"/>
      <c r="AU1190" s="12"/>
      <c r="AV1190" s="12"/>
      <c r="AW1190" s="12"/>
      <c r="AX1190" s="12"/>
      <c r="AY1190" s="12"/>
      <c r="AZ1190" s="12"/>
      <c r="BA1190" s="12"/>
      <c r="BB1190" s="12"/>
      <c r="BC1190" s="12"/>
      <c r="BE1190" s="12"/>
      <c r="BF1190" s="12"/>
      <c r="BG1190" s="12"/>
      <c r="BH1190" s="12"/>
      <c r="BI1190" s="12"/>
      <c r="BJ1190" s="12"/>
      <c r="BK1190" s="12"/>
    </row>
    <row r="1191" spans="33:63" x14ac:dyDescent="0.15">
      <c r="AG1191" s="12"/>
      <c r="AH1191" s="12"/>
      <c r="AI1191" s="12"/>
      <c r="AJ1191" s="12"/>
      <c r="AK1191" s="12"/>
      <c r="AL1191" s="12"/>
      <c r="AM1191" s="12"/>
      <c r="AN1191" s="12"/>
      <c r="AO1191" s="12"/>
      <c r="AP1191" s="12"/>
      <c r="AQ1191" s="12"/>
      <c r="AR1191" s="12"/>
      <c r="AS1191" s="12"/>
      <c r="AT1191" s="12"/>
      <c r="AU1191" s="12"/>
      <c r="AV1191" s="12"/>
      <c r="AW1191" s="12"/>
      <c r="AX1191" s="12"/>
      <c r="AY1191" s="12"/>
      <c r="AZ1191" s="12"/>
      <c r="BA1191" s="12"/>
      <c r="BB1191" s="12"/>
      <c r="BC1191" s="12"/>
      <c r="BE1191" s="12"/>
      <c r="BF1191" s="12"/>
      <c r="BG1191" s="12"/>
      <c r="BH1191" s="12"/>
      <c r="BI1191" s="12"/>
      <c r="BJ1191" s="12"/>
      <c r="BK1191" s="12"/>
    </row>
    <row r="1192" spans="33:63" x14ac:dyDescent="0.15">
      <c r="AG1192" s="12"/>
      <c r="AH1192" s="12"/>
      <c r="AI1192" s="12"/>
      <c r="AJ1192" s="12"/>
      <c r="AK1192" s="12"/>
      <c r="AL1192" s="12"/>
      <c r="AM1192" s="12"/>
      <c r="AN1192" s="12"/>
      <c r="AO1192" s="12"/>
      <c r="AP1192" s="12"/>
      <c r="AQ1192" s="12"/>
      <c r="AR1192" s="12"/>
      <c r="AS1192" s="12"/>
      <c r="AT1192" s="12"/>
      <c r="AU1192" s="12"/>
      <c r="AV1192" s="12"/>
      <c r="AW1192" s="12"/>
      <c r="AX1192" s="12"/>
      <c r="AY1192" s="12"/>
      <c r="AZ1192" s="12"/>
      <c r="BA1192" s="12"/>
      <c r="BB1192" s="12"/>
      <c r="BC1192" s="12"/>
      <c r="BE1192" s="12"/>
      <c r="BF1192" s="12"/>
      <c r="BG1192" s="12"/>
      <c r="BH1192" s="12"/>
      <c r="BI1192" s="12"/>
      <c r="BJ1192" s="12"/>
      <c r="BK1192" s="12"/>
    </row>
    <row r="1193" spans="33:63" x14ac:dyDescent="0.15">
      <c r="AG1193" s="12"/>
      <c r="AH1193" s="12"/>
      <c r="AI1193" s="12"/>
      <c r="AJ1193" s="12"/>
      <c r="AK1193" s="12"/>
      <c r="AL1193" s="12"/>
      <c r="AM1193" s="12"/>
      <c r="AN1193" s="12"/>
      <c r="AO1193" s="12"/>
      <c r="AP1193" s="12"/>
      <c r="AQ1193" s="12"/>
      <c r="AR1193" s="12"/>
      <c r="AS1193" s="12"/>
      <c r="AT1193" s="12"/>
      <c r="AU1193" s="12"/>
      <c r="AV1193" s="12"/>
      <c r="AW1193" s="12"/>
      <c r="AX1193" s="12"/>
      <c r="AY1193" s="12"/>
      <c r="AZ1193" s="12"/>
      <c r="BA1193" s="12"/>
      <c r="BB1193" s="12"/>
      <c r="BC1193" s="12"/>
      <c r="BE1193" s="12"/>
      <c r="BF1193" s="12"/>
      <c r="BG1193" s="12"/>
      <c r="BH1193" s="12"/>
      <c r="BI1193" s="12"/>
      <c r="BJ1193" s="12"/>
      <c r="BK1193" s="12"/>
    </row>
    <row r="1194" spans="33:63" x14ac:dyDescent="0.15">
      <c r="AG1194" s="12"/>
      <c r="AH1194" s="12"/>
      <c r="AI1194" s="12"/>
      <c r="AJ1194" s="12"/>
      <c r="AK1194" s="12"/>
      <c r="AL1194" s="12"/>
      <c r="AM1194" s="12"/>
      <c r="AN1194" s="12"/>
      <c r="AO1194" s="12"/>
      <c r="AP1194" s="12"/>
      <c r="AQ1194" s="12"/>
      <c r="AR1194" s="12"/>
      <c r="AS1194" s="12"/>
      <c r="AT1194" s="12"/>
      <c r="AU1194" s="12"/>
      <c r="AV1194" s="12"/>
      <c r="AW1194" s="12"/>
      <c r="AX1194" s="12"/>
      <c r="AY1194" s="12"/>
      <c r="AZ1194" s="12"/>
      <c r="BA1194" s="12"/>
      <c r="BB1194" s="12"/>
      <c r="BC1194" s="12"/>
      <c r="BE1194" s="12"/>
      <c r="BF1194" s="12"/>
      <c r="BG1194" s="12"/>
      <c r="BH1194" s="12"/>
      <c r="BI1194" s="12"/>
      <c r="BJ1194" s="12"/>
      <c r="BK1194" s="12"/>
    </row>
    <row r="1195" spans="33:63" x14ac:dyDescent="0.15">
      <c r="AG1195" s="12"/>
      <c r="AH1195" s="12"/>
      <c r="AI1195" s="12"/>
      <c r="AJ1195" s="12"/>
      <c r="AK1195" s="12"/>
      <c r="AL1195" s="12"/>
      <c r="AM1195" s="12"/>
      <c r="AN1195" s="12"/>
      <c r="AO1195" s="12"/>
      <c r="AP1195" s="12"/>
      <c r="AQ1195" s="12"/>
      <c r="AR1195" s="12"/>
      <c r="AS1195" s="12"/>
      <c r="AT1195" s="12"/>
      <c r="AU1195" s="12"/>
      <c r="AV1195" s="12"/>
      <c r="AW1195" s="12"/>
      <c r="AX1195" s="12"/>
      <c r="AY1195" s="12"/>
      <c r="AZ1195" s="12"/>
      <c r="BA1195" s="12"/>
      <c r="BB1195" s="12"/>
      <c r="BC1195" s="12"/>
      <c r="BE1195" s="12"/>
      <c r="BF1195" s="12"/>
      <c r="BG1195" s="12"/>
      <c r="BH1195" s="12"/>
      <c r="BI1195" s="12"/>
      <c r="BJ1195" s="12"/>
      <c r="BK1195" s="12"/>
    </row>
    <row r="1196" spans="33:63" x14ac:dyDescent="0.15">
      <c r="AG1196" s="12"/>
      <c r="AH1196" s="12"/>
      <c r="AI1196" s="12"/>
      <c r="AJ1196" s="12"/>
      <c r="AK1196" s="12"/>
      <c r="AL1196" s="12"/>
      <c r="AM1196" s="12"/>
      <c r="AN1196" s="12"/>
      <c r="AO1196" s="12"/>
      <c r="AP1196" s="12"/>
      <c r="AQ1196" s="12"/>
      <c r="AR1196" s="12"/>
      <c r="AS1196" s="12"/>
      <c r="AT1196" s="12"/>
      <c r="AU1196" s="12"/>
      <c r="AV1196" s="12"/>
      <c r="AW1196" s="12"/>
      <c r="AX1196" s="12"/>
      <c r="AY1196" s="12"/>
      <c r="AZ1196" s="12"/>
      <c r="BA1196" s="12"/>
      <c r="BB1196" s="12"/>
      <c r="BC1196" s="12"/>
      <c r="BE1196" s="12"/>
      <c r="BF1196" s="12"/>
      <c r="BG1196" s="12"/>
      <c r="BH1196" s="12"/>
      <c r="BI1196" s="12"/>
      <c r="BJ1196" s="12"/>
      <c r="BK1196" s="12"/>
    </row>
    <row r="1197" spans="33:63" x14ac:dyDescent="0.15">
      <c r="AG1197" s="12"/>
      <c r="AH1197" s="12"/>
      <c r="AI1197" s="12"/>
      <c r="AJ1197" s="12"/>
      <c r="AK1197" s="12"/>
      <c r="AL1197" s="12"/>
      <c r="AM1197" s="12"/>
      <c r="AN1197" s="12"/>
      <c r="AO1197" s="12"/>
      <c r="AP1197" s="12"/>
      <c r="AQ1197" s="12"/>
      <c r="AR1197" s="12"/>
      <c r="AS1197" s="12"/>
      <c r="AT1197" s="12"/>
      <c r="AU1197" s="12"/>
      <c r="AV1197" s="12"/>
      <c r="AW1197" s="12"/>
      <c r="AX1197" s="12"/>
      <c r="AY1197" s="12"/>
      <c r="AZ1197" s="12"/>
      <c r="BA1197" s="12"/>
      <c r="BB1197" s="12"/>
      <c r="BC1197" s="12"/>
      <c r="BE1197" s="12"/>
      <c r="BF1197" s="12"/>
      <c r="BG1197" s="12"/>
      <c r="BH1197" s="12"/>
      <c r="BI1197" s="12"/>
      <c r="BJ1197" s="12"/>
      <c r="BK1197" s="12"/>
    </row>
    <row r="1198" spans="33:63" x14ac:dyDescent="0.15">
      <c r="AG1198" s="12"/>
      <c r="AH1198" s="12"/>
      <c r="AI1198" s="12"/>
      <c r="AJ1198" s="12"/>
      <c r="AK1198" s="12"/>
      <c r="AL1198" s="12"/>
      <c r="AM1198" s="12"/>
      <c r="AN1198" s="12"/>
      <c r="AO1198" s="12"/>
      <c r="AP1198" s="12"/>
      <c r="AQ1198" s="12"/>
      <c r="AR1198" s="12"/>
      <c r="AS1198" s="12"/>
      <c r="AT1198" s="12"/>
      <c r="AU1198" s="12"/>
      <c r="AV1198" s="12"/>
      <c r="AW1198" s="12"/>
      <c r="AX1198" s="12"/>
      <c r="AY1198" s="12"/>
      <c r="AZ1198" s="12"/>
      <c r="BA1198" s="12"/>
      <c r="BB1198" s="12"/>
      <c r="BC1198" s="12"/>
      <c r="BE1198" s="12"/>
      <c r="BF1198" s="12"/>
      <c r="BG1198" s="12"/>
      <c r="BH1198" s="12"/>
      <c r="BI1198" s="12"/>
      <c r="BJ1198" s="12"/>
      <c r="BK1198" s="12"/>
    </row>
    <row r="1199" spans="33:63" x14ac:dyDescent="0.15">
      <c r="AG1199" s="12"/>
      <c r="AH1199" s="12"/>
      <c r="AI1199" s="12"/>
      <c r="AJ1199" s="12"/>
      <c r="AK1199" s="12"/>
      <c r="AL1199" s="12"/>
      <c r="AM1199" s="12"/>
      <c r="AN1199" s="12"/>
      <c r="AO1199" s="12"/>
      <c r="AP1199" s="12"/>
      <c r="AQ1199" s="12"/>
      <c r="AR1199" s="12"/>
      <c r="AS1199" s="12"/>
      <c r="AT1199" s="12"/>
      <c r="AU1199" s="12"/>
      <c r="AV1199" s="12"/>
      <c r="AW1199" s="12"/>
      <c r="AX1199" s="12"/>
      <c r="AY1199" s="12"/>
      <c r="AZ1199" s="12"/>
      <c r="BA1199" s="12"/>
      <c r="BB1199" s="12"/>
      <c r="BC1199" s="12"/>
      <c r="BE1199" s="12"/>
      <c r="BF1199" s="12"/>
      <c r="BG1199" s="12"/>
      <c r="BH1199" s="12"/>
      <c r="BI1199" s="12"/>
      <c r="BJ1199" s="12"/>
      <c r="BK1199" s="12"/>
    </row>
    <row r="1200" spans="33:63" x14ac:dyDescent="0.15">
      <c r="AG1200" s="12"/>
      <c r="AH1200" s="12"/>
      <c r="AI1200" s="12"/>
      <c r="AJ1200" s="12"/>
      <c r="AK1200" s="12"/>
      <c r="AL1200" s="12"/>
      <c r="AM1200" s="12"/>
      <c r="AN1200" s="12"/>
      <c r="AO1200" s="12"/>
      <c r="AP1200" s="12"/>
      <c r="AQ1200" s="12"/>
      <c r="AR1200" s="12"/>
      <c r="AS1200" s="12"/>
      <c r="AT1200" s="12"/>
      <c r="AU1200" s="12"/>
      <c r="AV1200" s="12"/>
      <c r="AW1200" s="12"/>
      <c r="AX1200" s="12"/>
      <c r="AY1200" s="12"/>
      <c r="AZ1200" s="12"/>
      <c r="BA1200" s="12"/>
      <c r="BB1200" s="12"/>
      <c r="BC1200" s="12"/>
      <c r="BE1200" s="12"/>
      <c r="BF1200" s="12"/>
      <c r="BG1200" s="12"/>
      <c r="BH1200" s="12"/>
      <c r="BI1200" s="12"/>
      <c r="BJ1200" s="12"/>
      <c r="BK1200" s="12"/>
    </row>
    <row r="1201" spans="33:63" x14ac:dyDescent="0.15">
      <c r="AG1201" s="12"/>
      <c r="AH1201" s="12"/>
      <c r="AI1201" s="12"/>
      <c r="AJ1201" s="12"/>
      <c r="AK1201" s="12"/>
      <c r="AL1201" s="12"/>
      <c r="AM1201" s="12"/>
      <c r="AN1201" s="12"/>
      <c r="AO1201" s="12"/>
      <c r="AP1201" s="12"/>
      <c r="AQ1201" s="12"/>
      <c r="AR1201" s="12"/>
      <c r="AS1201" s="12"/>
      <c r="AT1201" s="12"/>
      <c r="AU1201" s="12"/>
      <c r="AV1201" s="12"/>
      <c r="AW1201" s="12"/>
      <c r="AX1201" s="12"/>
      <c r="AY1201" s="12"/>
      <c r="AZ1201" s="12"/>
      <c r="BA1201" s="12"/>
      <c r="BB1201" s="12"/>
      <c r="BC1201" s="12"/>
      <c r="BE1201" s="12"/>
      <c r="BF1201" s="12"/>
      <c r="BG1201" s="12"/>
      <c r="BH1201" s="12"/>
      <c r="BI1201" s="12"/>
      <c r="BJ1201" s="12"/>
      <c r="BK1201" s="12"/>
    </row>
    <row r="1202" spans="33:63" x14ac:dyDescent="0.15">
      <c r="AG1202" s="12"/>
      <c r="AH1202" s="12"/>
      <c r="AI1202" s="12"/>
      <c r="AJ1202" s="12"/>
      <c r="AK1202" s="12"/>
      <c r="AL1202" s="12"/>
      <c r="AM1202" s="12"/>
      <c r="AN1202" s="12"/>
      <c r="AO1202" s="12"/>
      <c r="AP1202" s="12"/>
      <c r="AQ1202" s="12"/>
      <c r="AR1202" s="12"/>
      <c r="AS1202" s="12"/>
      <c r="AT1202" s="12"/>
      <c r="AU1202" s="12"/>
      <c r="AV1202" s="12"/>
      <c r="AW1202" s="12"/>
      <c r="AX1202" s="12"/>
      <c r="AY1202" s="12"/>
      <c r="AZ1202" s="12"/>
      <c r="BA1202" s="12"/>
      <c r="BB1202" s="12"/>
      <c r="BC1202" s="12"/>
      <c r="BE1202" s="12"/>
      <c r="BF1202" s="12"/>
      <c r="BG1202" s="12"/>
      <c r="BH1202" s="12"/>
      <c r="BI1202" s="12"/>
      <c r="BJ1202" s="12"/>
      <c r="BK1202" s="12"/>
    </row>
    <row r="1203" spans="33:63" x14ac:dyDescent="0.15">
      <c r="AG1203" s="12"/>
      <c r="AH1203" s="12"/>
      <c r="AI1203" s="12"/>
      <c r="AJ1203" s="12"/>
      <c r="AK1203" s="12"/>
      <c r="AL1203" s="12"/>
      <c r="AM1203" s="12"/>
      <c r="AN1203" s="12"/>
      <c r="AO1203" s="12"/>
      <c r="AP1203" s="12"/>
      <c r="AQ1203" s="12"/>
      <c r="AR1203" s="12"/>
      <c r="AS1203" s="12"/>
      <c r="AT1203" s="12"/>
      <c r="AU1203" s="12"/>
      <c r="AV1203" s="12"/>
      <c r="AW1203" s="12"/>
      <c r="AX1203" s="12"/>
      <c r="AY1203" s="12"/>
      <c r="AZ1203" s="12"/>
      <c r="BA1203" s="12"/>
      <c r="BB1203" s="12"/>
      <c r="BC1203" s="12"/>
      <c r="BE1203" s="12"/>
      <c r="BF1203" s="12"/>
      <c r="BG1203" s="12"/>
      <c r="BH1203" s="12"/>
      <c r="BI1203" s="12"/>
      <c r="BJ1203" s="12"/>
      <c r="BK1203" s="12"/>
    </row>
    <row r="1204" spans="33:63" x14ac:dyDescent="0.15">
      <c r="AG1204" s="12"/>
      <c r="AH1204" s="12"/>
      <c r="AI1204" s="12"/>
      <c r="AJ1204" s="12"/>
      <c r="AK1204" s="12"/>
      <c r="AL1204" s="12"/>
      <c r="AM1204" s="12"/>
      <c r="AN1204" s="12"/>
      <c r="AO1204" s="12"/>
      <c r="AP1204" s="12"/>
      <c r="AQ1204" s="12"/>
      <c r="AR1204" s="12"/>
      <c r="AS1204" s="12"/>
      <c r="AT1204" s="12"/>
      <c r="AU1204" s="12"/>
      <c r="AV1204" s="12"/>
      <c r="AW1204" s="12"/>
      <c r="AX1204" s="12"/>
      <c r="AY1204" s="12"/>
      <c r="AZ1204" s="12"/>
      <c r="BA1204" s="12"/>
      <c r="BB1204" s="12"/>
      <c r="BC1204" s="12"/>
      <c r="BE1204" s="12"/>
      <c r="BF1204" s="12"/>
      <c r="BG1204" s="12"/>
      <c r="BH1204" s="12"/>
      <c r="BI1204" s="12"/>
      <c r="BJ1204" s="12"/>
      <c r="BK1204" s="12"/>
    </row>
    <row r="1205" spans="33:63" x14ac:dyDescent="0.15">
      <c r="AG1205" s="12"/>
      <c r="AH1205" s="12"/>
      <c r="AI1205" s="12"/>
      <c r="AJ1205" s="12"/>
      <c r="AK1205" s="12"/>
      <c r="AL1205" s="12"/>
      <c r="AM1205" s="12"/>
      <c r="AN1205" s="12"/>
      <c r="AO1205" s="12"/>
      <c r="AP1205" s="12"/>
      <c r="AQ1205" s="12"/>
      <c r="AR1205" s="12"/>
      <c r="AS1205" s="12"/>
      <c r="AT1205" s="12"/>
      <c r="AU1205" s="12"/>
      <c r="AV1205" s="12"/>
      <c r="AW1205" s="12"/>
      <c r="AX1205" s="12"/>
      <c r="AY1205" s="12"/>
      <c r="AZ1205" s="12"/>
      <c r="BA1205" s="12"/>
      <c r="BB1205" s="12"/>
      <c r="BC1205" s="12"/>
      <c r="BE1205" s="12"/>
      <c r="BF1205" s="12"/>
      <c r="BG1205" s="12"/>
      <c r="BH1205" s="12"/>
      <c r="BI1205" s="12"/>
      <c r="BJ1205" s="12"/>
      <c r="BK1205" s="12"/>
    </row>
    <row r="1206" spans="33:63" x14ac:dyDescent="0.15">
      <c r="AG1206" s="12"/>
      <c r="AH1206" s="12"/>
      <c r="AI1206" s="12"/>
      <c r="AJ1206" s="12"/>
      <c r="AK1206" s="12"/>
      <c r="AL1206" s="12"/>
      <c r="AM1206" s="12"/>
      <c r="AN1206" s="12"/>
      <c r="AO1206" s="12"/>
      <c r="AP1206" s="12"/>
      <c r="AQ1206" s="12"/>
      <c r="AR1206" s="12"/>
      <c r="AS1206" s="12"/>
      <c r="AT1206" s="12"/>
      <c r="AU1206" s="12"/>
      <c r="AV1206" s="12"/>
      <c r="AW1206" s="12"/>
      <c r="AX1206" s="12"/>
      <c r="AY1206" s="12"/>
      <c r="AZ1206" s="12"/>
      <c r="BA1206" s="12"/>
      <c r="BB1206" s="12"/>
      <c r="BC1206" s="12"/>
      <c r="BE1206" s="12"/>
      <c r="BF1206" s="12"/>
      <c r="BG1206" s="12"/>
      <c r="BH1206" s="12"/>
      <c r="BI1206" s="12"/>
      <c r="BJ1206" s="12"/>
      <c r="BK1206" s="12"/>
    </row>
    <row r="1207" spans="33:63" x14ac:dyDescent="0.15">
      <c r="AG1207" s="12"/>
      <c r="AH1207" s="12"/>
      <c r="AI1207" s="12"/>
      <c r="AJ1207" s="12"/>
      <c r="AK1207" s="12"/>
      <c r="AL1207" s="12"/>
      <c r="AM1207" s="12"/>
      <c r="AN1207" s="12"/>
      <c r="AO1207" s="12"/>
      <c r="AP1207" s="12"/>
      <c r="AQ1207" s="12"/>
      <c r="AR1207" s="12"/>
      <c r="AS1207" s="12"/>
      <c r="AT1207" s="12"/>
      <c r="AU1207" s="12"/>
      <c r="AV1207" s="12"/>
      <c r="AW1207" s="12"/>
      <c r="AX1207" s="12"/>
      <c r="AY1207" s="12"/>
      <c r="AZ1207" s="12"/>
      <c r="BA1207" s="12"/>
      <c r="BB1207" s="12"/>
      <c r="BC1207" s="12"/>
      <c r="BE1207" s="12"/>
      <c r="BF1207" s="12"/>
      <c r="BG1207" s="12"/>
      <c r="BH1207" s="12"/>
      <c r="BI1207" s="12"/>
      <c r="BJ1207" s="12"/>
      <c r="BK1207" s="12"/>
    </row>
    <row r="1208" spans="33:63" x14ac:dyDescent="0.15">
      <c r="AG1208" s="12"/>
      <c r="AH1208" s="12"/>
      <c r="AI1208" s="12"/>
      <c r="AJ1208" s="12"/>
      <c r="AK1208" s="12"/>
      <c r="AL1208" s="12"/>
      <c r="AM1208" s="12"/>
      <c r="AN1208" s="12"/>
      <c r="AO1208" s="12"/>
      <c r="AP1208" s="12"/>
      <c r="AQ1208" s="12"/>
      <c r="AR1208" s="12"/>
      <c r="AS1208" s="12"/>
      <c r="AT1208" s="12"/>
      <c r="AU1208" s="12"/>
      <c r="AV1208" s="12"/>
      <c r="AW1208" s="12"/>
      <c r="AX1208" s="12"/>
      <c r="AY1208" s="12"/>
      <c r="AZ1208" s="12"/>
      <c r="BA1208" s="12"/>
      <c r="BB1208" s="12"/>
      <c r="BC1208" s="12"/>
      <c r="BE1208" s="12"/>
      <c r="BF1208" s="12"/>
      <c r="BG1208" s="12"/>
      <c r="BH1208" s="12"/>
      <c r="BI1208" s="12"/>
      <c r="BJ1208" s="12"/>
      <c r="BK1208" s="12"/>
    </row>
    <row r="1209" spans="33:63" x14ac:dyDescent="0.15">
      <c r="AG1209" s="12"/>
      <c r="AH1209" s="12"/>
      <c r="AI1209" s="12"/>
      <c r="AJ1209" s="12"/>
      <c r="AK1209" s="12"/>
      <c r="AL1209" s="12"/>
      <c r="AM1209" s="12"/>
      <c r="AN1209" s="12"/>
      <c r="AO1209" s="12"/>
      <c r="AP1209" s="12"/>
      <c r="AQ1209" s="12"/>
      <c r="AR1209" s="12"/>
      <c r="AS1209" s="12"/>
      <c r="AT1209" s="12"/>
      <c r="AU1209" s="12"/>
      <c r="AV1209" s="12"/>
      <c r="AW1209" s="12"/>
      <c r="AX1209" s="12"/>
      <c r="AY1209" s="12"/>
      <c r="AZ1209" s="12"/>
      <c r="BA1209" s="12"/>
      <c r="BB1209" s="12"/>
      <c r="BC1209" s="12"/>
      <c r="BE1209" s="12"/>
      <c r="BF1209" s="12"/>
      <c r="BG1209" s="12"/>
      <c r="BH1209" s="12"/>
      <c r="BI1209" s="12"/>
      <c r="BJ1209" s="12"/>
      <c r="BK1209" s="12"/>
    </row>
    <row r="1210" spans="33:63" x14ac:dyDescent="0.15">
      <c r="AG1210" s="12"/>
      <c r="AH1210" s="12"/>
      <c r="AI1210" s="12"/>
      <c r="AJ1210" s="12"/>
      <c r="AK1210" s="12"/>
      <c r="AL1210" s="12"/>
      <c r="AM1210" s="12"/>
      <c r="AN1210" s="12"/>
      <c r="AO1210" s="12"/>
      <c r="AP1210" s="12"/>
      <c r="AQ1210" s="12"/>
      <c r="AR1210" s="12"/>
      <c r="AS1210" s="12"/>
      <c r="AT1210" s="12"/>
      <c r="AU1210" s="12"/>
      <c r="AV1210" s="12"/>
      <c r="AW1210" s="12"/>
      <c r="AX1210" s="12"/>
      <c r="AY1210" s="12"/>
      <c r="AZ1210" s="12"/>
      <c r="BA1210" s="12"/>
      <c r="BB1210" s="12"/>
      <c r="BC1210" s="12"/>
      <c r="BE1210" s="12"/>
      <c r="BF1210" s="12"/>
      <c r="BG1210" s="12"/>
      <c r="BH1210" s="12"/>
      <c r="BI1210" s="12"/>
      <c r="BJ1210" s="12"/>
      <c r="BK1210" s="12"/>
    </row>
    <row r="1211" spans="33:63" x14ac:dyDescent="0.15">
      <c r="AG1211" s="12"/>
      <c r="AH1211" s="12"/>
      <c r="AI1211" s="12"/>
      <c r="AJ1211" s="12"/>
      <c r="AK1211" s="12"/>
      <c r="AL1211" s="12"/>
      <c r="AM1211" s="12"/>
      <c r="AN1211" s="12"/>
      <c r="AO1211" s="12"/>
      <c r="AP1211" s="12"/>
      <c r="AQ1211" s="12"/>
      <c r="AR1211" s="12"/>
      <c r="AS1211" s="12"/>
      <c r="AT1211" s="12"/>
      <c r="AU1211" s="12"/>
      <c r="AV1211" s="12"/>
      <c r="AW1211" s="12"/>
      <c r="AX1211" s="12"/>
      <c r="AY1211" s="12"/>
      <c r="AZ1211" s="12"/>
      <c r="BA1211" s="12"/>
      <c r="BB1211" s="12"/>
      <c r="BC1211" s="12"/>
      <c r="BE1211" s="12"/>
      <c r="BF1211" s="12"/>
      <c r="BG1211" s="12"/>
      <c r="BH1211" s="12"/>
      <c r="BI1211" s="12"/>
      <c r="BJ1211" s="12"/>
      <c r="BK1211" s="12"/>
    </row>
    <row r="1212" spans="33:63" x14ac:dyDescent="0.15">
      <c r="AG1212" s="12"/>
      <c r="AH1212" s="12"/>
      <c r="AI1212" s="12"/>
      <c r="AJ1212" s="12"/>
      <c r="AK1212" s="12"/>
      <c r="AL1212" s="12"/>
      <c r="AM1212" s="12"/>
      <c r="AN1212" s="12"/>
      <c r="AO1212" s="12"/>
      <c r="AP1212" s="12"/>
      <c r="AQ1212" s="12"/>
      <c r="AR1212" s="12"/>
      <c r="AS1212" s="12"/>
      <c r="AT1212" s="12"/>
      <c r="AU1212" s="12"/>
      <c r="AV1212" s="12"/>
      <c r="AW1212" s="12"/>
      <c r="AX1212" s="12"/>
      <c r="AY1212" s="12"/>
      <c r="AZ1212" s="12"/>
      <c r="BA1212" s="12"/>
      <c r="BB1212" s="12"/>
      <c r="BC1212" s="12"/>
      <c r="BE1212" s="12"/>
      <c r="BF1212" s="12"/>
      <c r="BG1212" s="12"/>
      <c r="BH1212" s="12"/>
      <c r="BI1212" s="12"/>
      <c r="BJ1212" s="12"/>
      <c r="BK1212" s="12"/>
    </row>
    <row r="1213" spans="33:63" x14ac:dyDescent="0.15">
      <c r="AG1213" s="12"/>
      <c r="AH1213" s="12"/>
      <c r="AI1213" s="12"/>
      <c r="AJ1213" s="12"/>
      <c r="AK1213" s="12"/>
      <c r="AL1213" s="12"/>
      <c r="AM1213" s="12"/>
      <c r="AN1213" s="12"/>
      <c r="AO1213" s="12"/>
      <c r="AP1213" s="12"/>
      <c r="AQ1213" s="12"/>
      <c r="AR1213" s="12"/>
      <c r="AS1213" s="12"/>
      <c r="AT1213" s="12"/>
      <c r="AU1213" s="12"/>
      <c r="AV1213" s="12"/>
      <c r="AW1213" s="12"/>
      <c r="AX1213" s="12"/>
      <c r="AY1213" s="12"/>
      <c r="AZ1213" s="12"/>
      <c r="BA1213" s="12"/>
      <c r="BB1213" s="12"/>
      <c r="BC1213" s="12"/>
      <c r="BE1213" s="12"/>
      <c r="BF1213" s="12"/>
      <c r="BG1213" s="12"/>
      <c r="BH1213" s="12"/>
      <c r="BI1213" s="12"/>
      <c r="BJ1213" s="12"/>
      <c r="BK1213" s="12"/>
    </row>
    <row r="1214" spans="33:63" x14ac:dyDescent="0.15">
      <c r="AG1214" s="12"/>
      <c r="AH1214" s="12"/>
      <c r="AI1214" s="12"/>
      <c r="AJ1214" s="12"/>
      <c r="AK1214" s="12"/>
      <c r="AL1214" s="12"/>
      <c r="AM1214" s="12"/>
      <c r="AN1214" s="12"/>
      <c r="AO1214" s="12"/>
      <c r="AP1214" s="12"/>
      <c r="AQ1214" s="12"/>
      <c r="AR1214" s="12"/>
      <c r="AS1214" s="12"/>
      <c r="AT1214" s="12"/>
      <c r="AU1214" s="12"/>
      <c r="AV1214" s="12"/>
      <c r="AW1214" s="12"/>
      <c r="AX1214" s="12"/>
      <c r="AY1214" s="12"/>
      <c r="AZ1214" s="12"/>
      <c r="BA1214" s="12"/>
      <c r="BB1214" s="12"/>
      <c r="BC1214" s="12"/>
      <c r="BE1214" s="12"/>
      <c r="BF1214" s="12"/>
      <c r="BG1214" s="12"/>
      <c r="BH1214" s="12"/>
      <c r="BI1214" s="12"/>
      <c r="BJ1214" s="12"/>
      <c r="BK1214" s="12"/>
    </row>
    <row r="1215" spans="33:63" x14ac:dyDescent="0.15">
      <c r="AG1215" s="12"/>
      <c r="AH1215" s="12"/>
      <c r="AI1215" s="12"/>
      <c r="AJ1215" s="12"/>
      <c r="AK1215" s="12"/>
      <c r="AL1215" s="12"/>
      <c r="AM1215" s="12"/>
      <c r="AN1215" s="12"/>
      <c r="AO1215" s="12"/>
      <c r="AP1215" s="12"/>
      <c r="AQ1215" s="12"/>
      <c r="AR1215" s="12"/>
      <c r="AS1215" s="12"/>
      <c r="AT1215" s="12"/>
      <c r="AU1215" s="12"/>
      <c r="AV1215" s="12"/>
      <c r="AW1215" s="12"/>
      <c r="AX1215" s="12"/>
      <c r="AY1215" s="12"/>
      <c r="AZ1215" s="12"/>
      <c r="BA1215" s="12"/>
      <c r="BB1215" s="12"/>
      <c r="BC1215" s="12"/>
      <c r="BE1215" s="12"/>
      <c r="BF1215" s="12"/>
      <c r="BG1215" s="12"/>
      <c r="BH1215" s="12"/>
      <c r="BI1215" s="12"/>
      <c r="BJ1215" s="12"/>
      <c r="BK1215" s="12"/>
    </row>
    <row r="1216" spans="33:63" x14ac:dyDescent="0.15">
      <c r="AG1216" s="12"/>
      <c r="AH1216" s="12"/>
      <c r="AI1216" s="12"/>
      <c r="AJ1216" s="12"/>
      <c r="AK1216" s="12"/>
      <c r="AL1216" s="12"/>
      <c r="AM1216" s="12"/>
      <c r="AN1216" s="12"/>
      <c r="AO1216" s="12"/>
      <c r="AP1216" s="12"/>
      <c r="AQ1216" s="12"/>
      <c r="AR1216" s="12"/>
      <c r="AS1216" s="12"/>
      <c r="AT1216" s="12"/>
      <c r="AU1216" s="12"/>
      <c r="AV1216" s="12"/>
      <c r="AW1216" s="12"/>
      <c r="AX1216" s="12"/>
      <c r="AY1216" s="12"/>
      <c r="AZ1216" s="12"/>
      <c r="BA1216" s="12"/>
      <c r="BB1216" s="12"/>
      <c r="BC1216" s="12"/>
      <c r="BE1216" s="12"/>
      <c r="BF1216" s="12"/>
      <c r="BG1216" s="12"/>
      <c r="BH1216" s="12"/>
      <c r="BI1216" s="12"/>
      <c r="BJ1216" s="12"/>
      <c r="BK1216" s="12"/>
    </row>
    <row r="1217" spans="33:63" x14ac:dyDescent="0.15">
      <c r="AG1217" s="12"/>
      <c r="AH1217" s="12"/>
      <c r="AI1217" s="12"/>
      <c r="AJ1217" s="12"/>
      <c r="AK1217" s="12"/>
      <c r="AL1217" s="12"/>
      <c r="AM1217" s="12"/>
      <c r="AN1217" s="12"/>
      <c r="AO1217" s="12"/>
      <c r="AP1217" s="12"/>
      <c r="AQ1217" s="12"/>
      <c r="AR1217" s="12"/>
      <c r="AS1217" s="12"/>
      <c r="AT1217" s="12"/>
      <c r="AU1217" s="12"/>
      <c r="AV1217" s="12"/>
      <c r="AW1217" s="12"/>
      <c r="AX1217" s="12"/>
      <c r="AY1217" s="12"/>
      <c r="AZ1217" s="12"/>
      <c r="BA1217" s="12"/>
      <c r="BB1217" s="12"/>
      <c r="BC1217" s="12"/>
      <c r="BE1217" s="12"/>
      <c r="BF1217" s="12"/>
      <c r="BG1217" s="12"/>
      <c r="BH1217" s="12"/>
      <c r="BI1217" s="12"/>
      <c r="BJ1217" s="12"/>
      <c r="BK1217" s="12"/>
    </row>
    <row r="1218" spans="33:63" x14ac:dyDescent="0.15">
      <c r="AG1218" s="12"/>
      <c r="AH1218" s="12"/>
      <c r="AI1218" s="12"/>
      <c r="AJ1218" s="12"/>
      <c r="AK1218" s="12"/>
      <c r="AL1218" s="12"/>
      <c r="AM1218" s="12"/>
      <c r="AN1218" s="12"/>
      <c r="AO1218" s="12"/>
      <c r="AP1218" s="12"/>
      <c r="AQ1218" s="12"/>
      <c r="AR1218" s="12"/>
      <c r="AS1218" s="12"/>
      <c r="AT1218" s="12"/>
      <c r="AU1218" s="12"/>
      <c r="AV1218" s="12"/>
      <c r="AW1218" s="12"/>
      <c r="AX1218" s="12"/>
      <c r="AY1218" s="12"/>
      <c r="AZ1218" s="12"/>
      <c r="BA1218" s="12"/>
      <c r="BB1218" s="12"/>
      <c r="BC1218" s="12"/>
      <c r="BE1218" s="12"/>
      <c r="BF1218" s="12"/>
      <c r="BG1218" s="12"/>
      <c r="BH1218" s="12"/>
      <c r="BI1218" s="12"/>
      <c r="BJ1218" s="12"/>
      <c r="BK1218" s="12"/>
    </row>
    <row r="1219" spans="33:63" x14ac:dyDescent="0.15">
      <c r="AG1219" s="12"/>
      <c r="AH1219" s="12"/>
      <c r="AI1219" s="12"/>
      <c r="AJ1219" s="12"/>
      <c r="AK1219" s="12"/>
      <c r="AL1219" s="12"/>
      <c r="AM1219" s="12"/>
      <c r="AN1219" s="12"/>
      <c r="AO1219" s="12"/>
      <c r="AP1219" s="12"/>
      <c r="AQ1219" s="12"/>
      <c r="AR1219" s="12"/>
      <c r="AS1219" s="12"/>
      <c r="AT1219" s="12"/>
      <c r="AU1219" s="12"/>
      <c r="AV1219" s="12"/>
      <c r="AW1219" s="12"/>
      <c r="AX1219" s="12"/>
      <c r="AY1219" s="12"/>
      <c r="AZ1219" s="12"/>
      <c r="BA1219" s="12"/>
      <c r="BB1219" s="12"/>
      <c r="BC1219" s="12"/>
      <c r="BE1219" s="12"/>
      <c r="BF1219" s="12"/>
      <c r="BG1219" s="12"/>
      <c r="BH1219" s="12"/>
      <c r="BI1219" s="12"/>
      <c r="BJ1219" s="12"/>
      <c r="BK1219" s="12"/>
    </row>
    <row r="1220" spans="33:63" x14ac:dyDescent="0.15">
      <c r="AG1220" s="12"/>
      <c r="AH1220" s="12"/>
      <c r="AI1220" s="12"/>
      <c r="AJ1220" s="12"/>
      <c r="AK1220" s="12"/>
      <c r="AL1220" s="12"/>
      <c r="AM1220" s="12"/>
      <c r="AN1220" s="12"/>
      <c r="AO1220" s="12"/>
      <c r="AP1220" s="12"/>
      <c r="AQ1220" s="12"/>
      <c r="AR1220" s="12"/>
      <c r="AS1220" s="12"/>
      <c r="AT1220" s="12"/>
      <c r="AU1220" s="12"/>
      <c r="AV1220" s="12"/>
      <c r="AW1220" s="12"/>
      <c r="AX1220" s="12"/>
      <c r="AY1220" s="12"/>
      <c r="AZ1220" s="12"/>
      <c r="BA1220" s="12"/>
      <c r="BB1220" s="12"/>
      <c r="BC1220" s="12"/>
      <c r="BE1220" s="12"/>
      <c r="BF1220" s="12"/>
      <c r="BG1220" s="12"/>
      <c r="BH1220" s="12"/>
      <c r="BI1220" s="12"/>
      <c r="BJ1220" s="12"/>
      <c r="BK1220" s="12"/>
    </row>
    <row r="1221" spans="33:63" x14ac:dyDescent="0.15">
      <c r="AG1221" s="12"/>
      <c r="AH1221" s="12"/>
      <c r="AI1221" s="12"/>
      <c r="AJ1221" s="12"/>
      <c r="AK1221" s="12"/>
      <c r="AL1221" s="12"/>
      <c r="AM1221" s="12"/>
      <c r="AN1221" s="12"/>
      <c r="AO1221" s="12"/>
      <c r="AP1221" s="12"/>
      <c r="AQ1221" s="12"/>
      <c r="AR1221" s="12"/>
      <c r="AS1221" s="12"/>
      <c r="AT1221" s="12"/>
      <c r="AU1221" s="12"/>
      <c r="AV1221" s="12"/>
      <c r="AW1221" s="12"/>
      <c r="AX1221" s="12"/>
      <c r="AY1221" s="12"/>
      <c r="AZ1221" s="12"/>
      <c r="BA1221" s="12"/>
      <c r="BB1221" s="12"/>
      <c r="BC1221" s="12"/>
      <c r="BE1221" s="12"/>
      <c r="BF1221" s="12"/>
      <c r="BG1221" s="12"/>
      <c r="BH1221" s="12"/>
      <c r="BI1221" s="12"/>
      <c r="BJ1221" s="12"/>
      <c r="BK1221" s="12"/>
    </row>
    <row r="1222" spans="33:63" x14ac:dyDescent="0.15">
      <c r="AG1222" s="12"/>
      <c r="AH1222" s="12"/>
      <c r="AI1222" s="12"/>
      <c r="AJ1222" s="12"/>
      <c r="AK1222" s="12"/>
      <c r="AL1222" s="12"/>
      <c r="AM1222" s="12"/>
      <c r="AN1222" s="12"/>
      <c r="AO1222" s="12"/>
      <c r="AP1222" s="12"/>
      <c r="AQ1222" s="12"/>
      <c r="AR1222" s="12"/>
      <c r="AS1222" s="12"/>
      <c r="AT1222" s="12"/>
      <c r="AU1222" s="12"/>
      <c r="AV1222" s="12"/>
      <c r="AW1222" s="12"/>
      <c r="AX1222" s="12"/>
      <c r="AY1222" s="12"/>
      <c r="AZ1222" s="12"/>
      <c r="BA1222" s="12"/>
      <c r="BB1222" s="12"/>
      <c r="BC1222" s="12"/>
      <c r="BE1222" s="12"/>
      <c r="BF1222" s="12"/>
      <c r="BG1222" s="12"/>
      <c r="BH1222" s="12"/>
      <c r="BI1222" s="12"/>
      <c r="BJ1222" s="12"/>
      <c r="BK1222" s="12"/>
    </row>
    <row r="1223" spans="33:63" x14ac:dyDescent="0.15">
      <c r="AG1223" s="12"/>
      <c r="AH1223" s="12"/>
      <c r="AI1223" s="12"/>
      <c r="AJ1223" s="12"/>
      <c r="AK1223" s="12"/>
      <c r="AL1223" s="12"/>
      <c r="AM1223" s="12"/>
      <c r="AN1223" s="12"/>
      <c r="AO1223" s="12"/>
      <c r="AP1223" s="12"/>
      <c r="AQ1223" s="12"/>
      <c r="AR1223" s="12"/>
      <c r="AS1223" s="12"/>
      <c r="AT1223" s="12"/>
      <c r="AU1223" s="12"/>
      <c r="AV1223" s="12"/>
      <c r="AW1223" s="12"/>
      <c r="AX1223" s="12"/>
      <c r="AY1223" s="12"/>
      <c r="AZ1223" s="12"/>
      <c r="BA1223" s="12"/>
      <c r="BB1223" s="12"/>
      <c r="BC1223" s="12"/>
      <c r="BE1223" s="12"/>
      <c r="BF1223" s="12"/>
      <c r="BG1223" s="12"/>
      <c r="BH1223" s="12"/>
      <c r="BI1223" s="12"/>
      <c r="BJ1223" s="12"/>
      <c r="BK1223" s="12"/>
    </row>
    <row r="1224" spans="33:63" x14ac:dyDescent="0.15">
      <c r="AG1224" s="12"/>
      <c r="AH1224" s="12"/>
      <c r="AI1224" s="12"/>
      <c r="AJ1224" s="12"/>
      <c r="AK1224" s="12"/>
      <c r="AL1224" s="12"/>
      <c r="AM1224" s="12"/>
      <c r="AN1224" s="12"/>
      <c r="AO1224" s="12"/>
      <c r="AP1224" s="12"/>
      <c r="AQ1224" s="12"/>
      <c r="AR1224" s="12"/>
      <c r="AS1224" s="12"/>
      <c r="AT1224" s="12"/>
      <c r="AU1224" s="12"/>
      <c r="AV1224" s="12"/>
      <c r="AW1224" s="12"/>
      <c r="AX1224" s="12"/>
      <c r="AY1224" s="12"/>
      <c r="AZ1224" s="12"/>
      <c r="BA1224" s="12"/>
      <c r="BB1224" s="12"/>
      <c r="BC1224" s="12"/>
      <c r="BE1224" s="12"/>
      <c r="BF1224" s="12"/>
      <c r="BG1224" s="12"/>
      <c r="BH1224" s="12"/>
      <c r="BI1224" s="12"/>
      <c r="BJ1224" s="12"/>
      <c r="BK1224" s="12"/>
    </row>
    <row r="1225" spans="33:63" x14ac:dyDescent="0.15">
      <c r="AG1225" s="12"/>
      <c r="AH1225" s="12"/>
      <c r="AI1225" s="12"/>
      <c r="AJ1225" s="12"/>
      <c r="AK1225" s="12"/>
      <c r="AL1225" s="12"/>
      <c r="AM1225" s="12"/>
      <c r="AN1225" s="12"/>
      <c r="AO1225" s="12"/>
      <c r="AP1225" s="12"/>
      <c r="AQ1225" s="12"/>
      <c r="AR1225" s="12"/>
      <c r="AS1225" s="12"/>
      <c r="AT1225" s="12"/>
      <c r="AU1225" s="12"/>
      <c r="AV1225" s="12"/>
      <c r="AW1225" s="12"/>
      <c r="AX1225" s="12"/>
      <c r="AY1225" s="12"/>
      <c r="AZ1225" s="12"/>
      <c r="BA1225" s="12"/>
      <c r="BB1225" s="12"/>
      <c r="BC1225" s="12"/>
      <c r="BE1225" s="12"/>
      <c r="BF1225" s="12"/>
      <c r="BG1225" s="12"/>
      <c r="BH1225" s="12"/>
      <c r="BI1225" s="12"/>
      <c r="BJ1225" s="12"/>
      <c r="BK1225" s="12"/>
    </row>
    <row r="1226" spans="33:63" x14ac:dyDescent="0.15">
      <c r="AG1226" s="12"/>
      <c r="AH1226" s="12"/>
      <c r="AI1226" s="12"/>
      <c r="AJ1226" s="12"/>
      <c r="AK1226" s="12"/>
      <c r="AL1226" s="12"/>
      <c r="AM1226" s="12"/>
      <c r="AN1226" s="12"/>
      <c r="AO1226" s="12"/>
      <c r="AP1226" s="12"/>
      <c r="AQ1226" s="12"/>
      <c r="AR1226" s="12"/>
      <c r="AS1226" s="12"/>
      <c r="AT1226" s="12"/>
      <c r="AU1226" s="12"/>
      <c r="AV1226" s="12"/>
      <c r="AW1226" s="12"/>
      <c r="AX1226" s="12"/>
      <c r="AY1226" s="12"/>
      <c r="AZ1226" s="12"/>
      <c r="BA1226" s="12"/>
      <c r="BB1226" s="12"/>
      <c r="BC1226" s="12"/>
      <c r="BE1226" s="12"/>
      <c r="BF1226" s="12"/>
      <c r="BG1226" s="12"/>
      <c r="BH1226" s="12"/>
      <c r="BI1226" s="12"/>
      <c r="BJ1226" s="12"/>
      <c r="BK1226" s="12"/>
    </row>
    <row r="1227" spans="33:63" x14ac:dyDescent="0.15">
      <c r="AG1227" s="12"/>
      <c r="AH1227" s="12"/>
      <c r="AI1227" s="12"/>
      <c r="AJ1227" s="12"/>
      <c r="AK1227" s="12"/>
      <c r="AL1227" s="12"/>
      <c r="AM1227" s="12"/>
      <c r="AN1227" s="12"/>
      <c r="AO1227" s="12"/>
      <c r="AP1227" s="12"/>
      <c r="AQ1227" s="12"/>
      <c r="AR1227" s="12"/>
      <c r="AS1227" s="12"/>
      <c r="AT1227" s="12"/>
      <c r="AU1227" s="12"/>
      <c r="AV1227" s="12"/>
      <c r="AW1227" s="12"/>
      <c r="AX1227" s="12"/>
      <c r="AY1227" s="12"/>
      <c r="AZ1227" s="12"/>
      <c r="BA1227" s="12"/>
      <c r="BB1227" s="12"/>
      <c r="BC1227" s="12"/>
      <c r="BE1227" s="12"/>
      <c r="BF1227" s="12"/>
      <c r="BG1227" s="12"/>
      <c r="BH1227" s="12"/>
      <c r="BI1227" s="12"/>
      <c r="BJ1227" s="12"/>
      <c r="BK1227" s="12"/>
    </row>
    <row r="1228" spans="33:63" x14ac:dyDescent="0.15">
      <c r="AG1228" s="12"/>
      <c r="AH1228" s="12"/>
      <c r="AI1228" s="12"/>
      <c r="AJ1228" s="12"/>
      <c r="AK1228" s="12"/>
      <c r="AL1228" s="12"/>
      <c r="AM1228" s="12"/>
      <c r="AN1228" s="12"/>
      <c r="AO1228" s="12"/>
      <c r="AP1228" s="12"/>
      <c r="AQ1228" s="12"/>
      <c r="AR1228" s="12"/>
      <c r="AS1228" s="12"/>
      <c r="AT1228" s="12"/>
      <c r="AU1228" s="12"/>
      <c r="AV1228" s="12"/>
      <c r="AW1228" s="12"/>
      <c r="AX1228" s="12"/>
      <c r="AY1228" s="12"/>
      <c r="AZ1228" s="12"/>
      <c r="BA1228" s="12"/>
      <c r="BB1228" s="12"/>
      <c r="BC1228" s="12"/>
      <c r="BE1228" s="12"/>
      <c r="BF1228" s="12"/>
      <c r="BG1228" s="12"/>
      <c r="BH1228" s="12"/>
      <c r="BI1228" s="12"/>
      <c r="BJ1228" s="12"/>
      <c r="BK1228" s="12"/>
    </row>
    <row r="1229" spans="33:63" x14ac:dyDescent="0.15">
      <c r="AG1229" s="12"/>
      <c r="AH1229" s="12"/>
      <c r="AI1229" s="12"/>
      <c r="AJ1229" s="12"/>
      <c r="AK1229" s="12"/>
      <c r="AL1229" s="12"/>
      <c r="AM1229" s="12"/>
      <c r="AN1229" s="12"/>
      <c r="AO1229" s="12"/>
      <c r="AP1229" s="12"/>
      <c r="AQ1229" s="12"/>
      <c r="AR1229" s="12"/>
      <c r="AS1229" s="12"/>
      <c r="AT1229" s="12"/>
      <c r="AU1229" s="12"/>
      <c r="AV1229" s="12"/>
      <c r="AW1229" s="12"/>
      <c r="AX1229" s="12"/>
      <c r="AY1229" s="12"/>
      <c r="AZ1229" s="12"/>
      <c r="BA1229" s="12"/>
      <c r="BB1229" s="12"/>
      <c r="BC1229" s="12"/>
      <c r="BE1229" s="12"/>
      <c r="BF1229" s="12"/>
      <c r="BG1229" s="12"/>
      <c r="BH1229" s="12"/>
      <c r="BI1229" s="12"/>
      <c r="BJ1229" s="12"/>
      <c r="BK1229" s="12"/>
    </row>
    <row r="1230" spans="33:63" x14ac:dyDescent="0.15">
      <c r="AG1230" s="12"/>
      <c r="AH1230" s="12"/>
      <c r="AI1230" s="12"/>
      <c r="AJ1230" s="12"/>
      <c r="AK1230" s="12"/>
      <c r="AL1230" s="12"/>
      <c r="AM1230" s="12"/>
      <c r="AN1230" s="12"/>
      <c r="AO1230" s="12"/>
      <c r="AP1230" s="12"/>
      <c r="AQ1230" s="12"/>
      <c r="AR1230" s="12"/>
      <c r="AS1230" s="12"/>
      <c r="AT1230" s="12"/>
      <c r="AU1230" s="12"/>
      <c r="AV1230" s="12"/>
      <c r="AW1230" s="12"/>
      <c r="AX1230" s="12"/>
      <c r="AY1230" s="12"/>
      <c r="AZ1230" s="12"/>
      <c r="BA1230" s="12"/>
      <c r="BB1230" s="12"/>
      <c r="BC1230" s="12"/>
      <c r="BE1230" s="12"/>
      <c r="BF1230" s="12"/>
      <c r="BG1230" s="12"/>
      <c r="BH1230" s="12"/>
      <c r="BI1230" s="12"/>
      <c r="BJ1230" s="12"/>
      <c r="BK1230" s="12"/>
    </row>
    <row r="1231" spans="33:63" x14ac:dyDescent="0.15">
      <c r="AG1231" s="12"/>
      <c r="AH1231" s="12"/>
      <c r="AI1231" s="12"/>
      <c r="AJ1231" s="12"/>
      <c r="AK1231" s="12"/>
      <c r="AL1231" s="12"/>
      <c r="AM1231" s="12"/>
      <c r="AN1231" s="12"/>
      <c r="AO1231" s="12"/>
      <c r="AP1231" s="12"/>
      <c r="AQ1231" s="12"/>
      <c r="AR1231" s="12"/>
      <c r="AS1231" s="12"/>
      <c r="AT1231" s="12"/>
      <c r="AU1231" s="12"/>
      <c r="AV1231" s="12"/>
      <c r="AW1231" s="12"/>
      <c r="AX1231" s="12"/>
      <c r="AY1231" s="12"/>
      <c r="AZ1231" s="12"/>
      <c r="BA1231" s="12"/>
      <c r="BB1231" s="12"/>
      <c r="BC1231" s="12"/>
      <c r="BE1231" s="12"/>
      <c r="BF1231" s="12"/>
      <c r="BG1231" s="12"/>
      <c r="BH1231" s="12"/>
      <c r="BI1231" s="12"/>
      <c r="BJ1231" s="12"/>
      <c r="BK1231" s="12"/>
    </row>
    <row r="1232" spans="33:63" x14ac:dyDescent="0.15">
      <c r="AG1232" s="12"/>
      <c r="AH1232" s="12"/>
      <c r="AI1232" s="12"/>
      <c r="AJ1232" s="12"/>
      <c r="AK1232" s="12"/>
      <c r="AL1232" s="12"/>
      <c r="AM1232" s="12"/>
      <c r="AN1232" s="12"/>
      <c r="AO1232" s="12"/>
      <c r="AP1232" s="12"/>
      <c r="AQ1232" s="12"/>
      <c r="AR1232" s="12"/>
      <c r="AS1232" s="12"/>
      <c r="AT1232" s="12"/>
      <c r="AU1232" s="12"/>
      <c r="AV1232" s="12"/>
      <c r="AW1232" s="12"/>
      <c r="AX1232" s="12"/>
      <c r="AY1232" s="12"/>
      <c r="AZ1232" s="12"/>
      <c r="BA1232" s="12"/>
      <c r="BB1232" s="12"/>
      <c r="BC1232" s="12"/>
      <c r="BE1232" s="12"/>
      <c r="BF1232" s="12"/>
      <c r="BG1232" s="12"/>
      <c r="BH1232" s="12"/>
      <c r="BI1232" s="12"/>
      <c r="BJ1232" s="12"/>
      <c r="BK1232" s="12"/>
    </row>
    <row r="1233" spans="33:63" x14ac:dyDescent="0.15">
      <c r="AG1233" s="12"/>
      <c r="AH1233" s="12"/>
      <c r="AI1233" s="12"/>
      <c r="AJ1233" s="12"/>
      <c r="AK1233" s="12"/>
      <c r="AL1233" s="12"/>
      <c r="AM1233" s="12"/>
      <c r="AN1233" s="12"/>
      <c r="AO1233" s="12"/>
      <c r="AP1233" s="12"/>
      <c r="AQ1233" s="12"/>
      <c r="AR1233" s="12"/>
      <c r="AS1233" s="12"/>
      <c r="AT1233" s="12"/>
      <c r="AU1233" s="12"/>
      <c r="AV1233" s="12"/>
      <c r="AW1233" s="12"/>
      <c r="AX1233" s="12"/>
      <c r="AY1233" s="12"/>
      <c r="AZ1233" s="12"/>
      <c r="BA1233" s="12"/>
      <c r="BB1233" s="12"/>
      <c r="BC1233" s="12"/>
      <c r="BE1233" s="12"/>
      <c r="BF1233" s="12"/>
      <c r="BG1233" s="12"/>
      <c r="BH1233" s="12"/>
      <c r="BI1233" s="12"/>
      <c r="BJ1233" s="12"/>
      <c r="BK1233" s="12"/>
    </row>
    <row r="1234" spans="33:63" x14ac:dyDescent="0.15">
      <c r="AG1234" s="12"/>
      <c r="AH1234" s="12"/>
      <c r="AI1234" s="12"/>
      <c r="AJ1234" s="12"/>
      <c r="AK1234" s="12"/>
      <c r="AL1234" s="12"/>
      <c r="AM1234" s="12"/>
      <c r="AN1234" s="12"/>
      <c r="AO1234" s="12"/>
      <c r="AP1234" s="12"/>
      <c r="AQ1234" s="12"/>
      <c r="AR1234" s="12"/>
      <c r="AS1234" s="12"/>
      <c r="AT1234" s="12"/>
      <c r="AU1234" s="12"/>
      <c r="AV1234" s="12"/>
      <c r="AW1234" s="12"/>
      <c r="AX1234" s="12"/>
      <c r="AY1234" s="12"/>
      <c r="AZ1234" s="12"/>
      <c r="BA1234" s="12"/>
      <c r="BB1234" s="12"/>
      <c r="BC1234" s="12"/>
      <c r="BE1234" s="12"/>
      <c r="BF1234" s="12"/>
      <c r="BG1234" s="12"/>
      <c r="BH1234" s="12"/>
      <c r="BI1234" s="12"/>
      <c r="BJ1234" s="12"/>
      <c r="BK1234" s="12"/>
    </row>
    <row r="1235" spans="33:63" x14ac:dyDescent="0.15">
      <c r="AG1235" s="12"/>
      <c r="AH1235" s="12"/>
      <c r="AI1235" s="12"/>
      <c r="AJ1235" s="12"/>
      <c r="AK1235" s="12"/>
      <c r="AL1235" s="12"/>
      <c r="AM1235" s="12"/>
      <c r="AN1235" s="12"/>
      <c r="AO1235" s="12"/>
      <c r="AP1235" s="12"/>
      <c r="AQ1235" s="12"/>
      <c r="AR1235" s="12"/>
      <c r="AS1235" s="12"/>
      <c r="AT1235" s="12"/>
      <c r="AU1235" s="12"/>
      <c r="AV1235" s="12"/>
      <c r="AW1235" s="12"/>
      <c r="AX1235" s="12"/>
      <c r="AY1235" s="12"/>
      <c r="AZ1235" s="12"/>
      <c r="BA1235" s="12"/>
      <c r="BB1235" s="12"/>
      <c r="BC1235" s="12"/>
      <c r="BE1235" s="12"/>
      <c r="BF1235" s="12"/>
      <c r="BG1235" s="12"/>
      <c r="BH1235" s="12"/>
      <c r="BI1235" s="12"/>
      <c r="BJ1235" s="12"/>
      <c r="BK1235" s="12"/>
    </row>
    <row r="1236" spans="33:63" x14ac:dyDescent="0.15">
      <c r="AG1236" s="12"/>
      <c r="AH1236" s="12"/>
      <c r="AI1236" s="12"/>
      <c r="AJ1236" s="12"/>
      <c r="AK1236" s="12"/>
      <c r="AL1236" s="12"/>
      <c r="AM1236" s="12"/>
      <c r="AN1236" s="12"/>
      <c r="AO1236" s="12"/>
      <c r="AP1236" s="12"/>
      <c r="AQ1236" s="12"/>
      <c r="AR1236" s="12"/>
      <c r="AS1236" s="12"/>
      <c r="AT1236" s="12"/>
      <c r="AU1236" s="12"/>
      <c r="AV1236" s="12"/>
      <c r="AW1236" s="12"/>
      <c r="AX1236" s="12"/>
      <c r="AY1236" s="12"/>
      <c r="AZ1236" s="12"/>
      <c r="BA1236" s="12"/>
      <c r="BB1236" s="12"/>
      <c r="BC1236" s="12"/>
      <c r="BE1236" s="12"/>
      <c r="BF1236" s="12"/>
      <c r="BG1236" s="12"/>
      <c r="BH1236" s="12"/>
      <c r="BI1236" s="12"/>
      <c r="BJ1236" s="12"/>
      <c r="BK1236" s="12"/>
    </row>
    <row r="1237" spans="33:63" x14ac:dyDescent="0.15">
      <c r="AG1237" s="12"/>
      <c r="AH1237" s="12"/>
      <c r="AI1237" s="12"/>
      <c r="AJ1237" s="12"/>
      <c r="AK1237" s="12"/>
      <c r="AL1237" s="12"/>
      <c r="AM1237" s="12"/>
      <c r="AN1237" s="12"/>
      <c r="AO1237" s="12"/>
      <c r="AP1237" s="12"/>
      <c r="AQ1237" s="12"/>
      <c r="AR1237" s="12"/>
      <c r="AS1237" s="12"/>
      <c r="AT1237" s="12"/>
      <c r="AU1237" s="12"/>
      <c r="AV1237" s="12"/>
      <c r="AW1237" s="12"/>
      <c r="AX1237" s="12"/>
      <c r="AY1237" s="12"/>
      <c r="AZ1237" s="12"/>
      <c r="BA1237" s="12"/>
      <c r="BB1237" s="12"/>
      <c r="BC1237" s="12"/>
      <c r="BE1237" s="12"/>
      <c r="BF1237" s="12"/>
      <c r="BG1237" s="12"/>
      <c r="BH1237" s="12"/>
      <c r="BI1237" s="12"/>
      <c r="BJ1237" s="12"/>
      <c r="BK1237" s="12"/>
    </row>
    <row r="1238" spans="33:63" x14ac:dyDescent="0.15">
      <c r="AG1238" s="12"/>
      <c r="AH1238" s="12"/>
      <c r="AI1238" s="12"/>
      <c r="AJ1238" s="12"/>
      <c r="AK1238" s="12"/>
      <c r="AL1238" s="12"/>
      <c r="AM1238" s="12"/>
      <c r="AN1238" s="12"/>
      <c r="AO1238" s="12"/>
      <c r="AP1238" s="12"/>
      <c r="AQ1238" s="12"/>
      <c r="AR1238" s="12"/>
      <c r="AS1238" s="12"/>
      <c r="AT1238" s="12"/>
      <c r="AU1238" s="12"/>
      <c r="AV1238" s="12"/>
      <c r="AW1238" s="12"/>
      <c r="AX1238" s="12"/>
      <c r="AY1238" s="12"/>
      <c r="AZ1238" s="12"/>
      <c r="BA1238" s="12"/>
      <c r="BB1238" s="12"/>
      <c r="BC1238" s="12"/>
      <c r="BE1238" s="12"/>
      <c r="BF1238" s="12"/>
      <c r="BG1238" s="12"/>
      <c r="BH1238" s="12"/>
      <c r="BI1238" s="12"/>
      <c r="BJ1238" s="12"/>
      <c r="BK1238" s="12"/>
    </row>
    <row r="1239" spans="33:63" x14ac:dyDescent="0.15">
      <c r="AG1239" s="12"/>
      <c r="AH1239" s="12"/>
      <c r="AI1239" s="12"/>
      <c r="AJ1239" s="12"/>
      <c r="AK1239" s="12"/>
      <c r="AL1239" s="12"/>
      <c r="AM1239" s="12"/>
      <c r="AN1239" s="12"/>
      <c r="AO1239" s="12"/>
      <c r="AP1239" s="12"/>
      <c r="AQ1239" s="12"/>
      <c r="AR1239" s="12"/>
      <c r="AS1239" s="12"/>
      <c r="AT1239" s="12"/>
      <c r="AU1239" s="12"/>
      <c r="AV1239" s="12"/>
      <c r="AW1239" s="12"/>
      <c r="AX1239" s="12"/>
      <c r="AY1239" s="12"/>
      <c r="AZ1239" s="12"/>
      <c r="BA1239" s="12"/>
      <c r="BB1239" s="12"/>
      <c r="BC1239" s="12"/>
      <c r="BE1239" s="12"/>
      <c r="BF1239" s="12"/>
      <c r="BG1239" s="12"/>
      <c r="BH1239" s="12"/>
      <c r="BI1239" s="12"/>
      <c r="BJ1239" s="12"/>
      <c r="BK1239" s="12"/>
    </row>
    <row r="1240" spans="33:63" x14ac:dyDescent="0.15">
      <c r="AG1240" s="12"/>
      <c r="AH1240" s="12"/>
      <c r="AI1240" s="12"/>
      <c r="AJ1240" s="12"/>
      <c r="AK1240" s="12"/>
      <c r="AL1240" s="12"/>
      <c r="AM1240" s="12"/>
      <c r="AN1240" s="12"/>
      <c r="AO1240" s="12"/>
      <c r="AP1240" s="12"/>
      <c r="AQ1240" s="12"/>
      <c r="AR1240" s="12"/>
      <c r="AS1240" s="12"/>
      <c r="AT1240" s="12"/>
      <c r="AU1240" s="12"/>
      <c r="AV1240" s="12"/>
      <c r="AW1240" s="12"/>
      <c r="AX1240" s="12"/>
      <c r="AY1240" s="12"/>
      <c r="AZ1240" s="12"/>
      <c r="BA1240" s="12"/>
      <c r="BB1240" s="12"/>
      <c r="BC1240" s="12"/>
      <c r="BE1240" s="12"/>
      <c r="BF1240" s="12"/>
      <c r="BG1240" s="12"/>
      <c r="BH1240" s="12"/>
      <c r="BI1240" s="12"/>
      <c r="BJ1240" s="12"/>
      <c r="BK1240" s="12"/>
    </row>
    <row r="1241" spans="33:63" x14ac:dyDescent="0.15">
      <c r="AG1241" s="12"/>
      <c r="AH1241" s="12"/>
      <c r="AI1241" s="12"/>
      <c r="AJ1241" s="12"/>
      <c r="AK1241" s="12"/>
      <c r="AL1241" s="12"/>
      <c r="AM1241" s="12"/>
      <c r="AN1241" s="12"/>
      <c r="AO1241" s="12"/>
      <c r="AP1241" s="12"/>
      <c r="AQ1241" s="12"/>
      <c r="AR1241" s="12"/>
      <c r="AS1241" s="12"/>
      <c r="AT1241" s="12"/>
      <c r="AU1241" s="12"/>
      <c r="AV1241" s="12"/>
      <c r="AW1241" s="12"/>
      <c r="AX1241" s="12"/>
      <c r="AY1241" s="12"/>
      <c r="AZ1241" s="12"/>
      <c r="BA1241" s="12"/>
      <c r="BB1241" s="12"/>
      <c r="BC1241" s="12"/>
      <c r="BE1241" s="12"/>
      <c r="BF1241" s="12"/>
      <c r="BG1241" s="12"/>
      <c r="BH1241" s="12"/>
      <c r="BI1241" s="12"/>
      <c r="BJ1241" s="12"/>
      <c r="BK1241" s="12"/>
    </row>
    <row r="1242" spans="33:63" x14ac:dyDescent="0.15">
      <c r="AG1242" s="12"/>
      <c r="AH1242" s="12"/>
      <c r="AI1242" s="12"/>
      <c r="AJ1242" s="12"/>
      <c r="AK1242" s="12"/>
      <c r="AL1242" s="12"/>
      <c r="AM1242" s="12"/>
      <c r="AN1242" s="12"/>
      <c r="AO1242" s="12"/>
      <c r="AP1242" s="12"/>
      <c r="AQ1242" s="12"/>
      <c r="AR1242" s="12"/>
      <c r="AS1242" s="12"/>
      <c r="AT1242" s="12"/>
      <c r="AU1242" s="12"/>
      <c r="AV1242" s="12"/>
      <c r="AW1242" s="12"/>
      <c r="AX1242" s="12"/>
      <c r="AY1242" s="12"/>
      <c r="AZ1242" s="12"/>
      <c r="BA1242" s="12"/>
      <c r="BB1242" s="12"/>
      <c r="BC1242" s="12"/>
      <c r="BE1242" s="12"/>
      <c r="BF1242" s="12"/>
      <c r="BG1242" s="12"/>
      <c r="BH1242" s="12"/>
      <c r="BI1242" s="12"/>
      <c r="BJ1242" s="12"/>
      <c r="BK1242" s="12"/>
    </row>
    <row r="1243" spans="33:63" x14ac:dyDescent="0.15">
      <c r="AG1243" s="12"/>
      <c r="AH1243" s="12"/>
      <c r="AI1243" s="12"/>
      <c r="AJ1243" s="12"/>
      <c r="AK1243" s="12"/>
      <c r="AL1243" s="12"/>
      <c r="AM1243" s="12"/>
      <c r="AN1243" s="12"/>
      <c r="AO1243" s="12"/>
      <c r="AP1243" s="12"/>
      <c r="AQ1243" s="12"/>
      <c r="AR1243" s="12"/>
      <c r="AS1243" s="12"/>
      <c r="AT1243" s="12"/>
      <c r="AU1243" s="12"/>
      <c r="AV1243" s="12"/>
      <c r="AW1243" s="12"/>
      <c r="AX1243" s="12"/>
      <c r="AY1243" s="12"/>
      <c r="AZ1243" s="12"/>
      <c r="BA1243" s="12"/>
      <c r="BB1243" s="12"/>
      <c r="BC1243" s="12"/>
      <c r="BE1243" s="12"/>
      <c r="BF1243" s="12"/>
      <c r="BG1243" s="12"/>
      <c r="BH1243" s="12"/>
      <c r="BI1243" s="12"/>
      <c r="BJ1243" s="12"/>
      <c r="BK1243" s="12"/>
    </row>
    <row r="1244" spans="33:63" x14ac:dyDescent="0.15">
      <c r="AG1244" s="12"/>
      <c r="AH1244" s="12"/>
      <c r="AI1244" s="12"/>
      <c r="AJ1244" s="12"/>
      <c r="AK1244" s="12"/>
      <c r="AL1244" s="12"/>
      <c r="AM1244" s="12"/>
      <c r="AN1244" s="12"/>
      <c r="AO1244" s="12"/>
      <c r="AP1244" s="12"/>
      <c r="AQ1244" s="12"/>
      <c r="AR1244" s="12"/>
      <c r="AS1244" s="12"/>
      <c r="AT1244" s="12"/>
      <c r="AU1244" s="12"/>
      <c r="AV1244" s="12"/>
      <c r="AW1244" s="12"/>
      <c r="AX1244" s="12"/>
      <c r="AY1244" s="12"/>
      <c r="AZ1244" s="12"/>
      <c r="BA1244" s="12"/>
      <c r="BB1244" s="12"/>
      <c r="BC1244" s="12"/>
      <c r="BE1244" s="12"/>
      <c r="BF1244" s="12"/>
      <c r="BG1244" s="12"/>
      <c r="BH1244" s="12"/>
      <c r="BI1244" s="12"/>
      <c r="BJ1244" s="12"/>
      <c r="BK1244" s="12"/>
    </row>
    <row r="1245" spans="33:63" x14ac:dyDescent="0.15">
      <c r="AG1245" s="12"/>
      <c r="AH1245" s="12"/>
      <c r="AI1245" s="12"/>
      <c r="AJ1245" s="12"/>
      <c r="AK1245" s="12"/>
      <c r="AL1245" s="12"/>
      <c r="AM1245" s="12"/>
      <c r="AN1245" s="12"/>
      <c r="AO1245" s="12"/>
      <c r="AP1245" s="12"/>
      <c r="AQ1245" s="12"/>
      <c r="AR1245" s="12"/>
      <c r="AS1245" s="12"/>
      <c r="AT1245" s="12"/>
      <c r="AU1245" s="12"/>
      <c r="AV1245" s="12"/>
      <c r="AW1245" s="12"/>
      <c r="AX1245" s="12"/>
      <c r="AY1245" s="12"/>
      <c r="AZ1245" s="12"/>
      <c r="BA1245" s="12"/>
      <c r="BB1245" s="12"/>
      <c r="BC1245" s="12"/>
      <c r="BE1245" s="12"/>
      <c r="BF1245" s="12"/>
      <c r="BG1245" s="12"/>
      <c r="BH1245" s="12"/>
      <c r="BI1245" s="12"/>
      <c r="BJ1245" s="12"/>
      <c r="BK1245" s="12"/>
    </row>
    <row r="1246" spans="33:63" x14ac:dyDescent="0.15">
      <c r="AG1246" s="12"/>
      <c r="AH1246" s="12"/>
      <c r="AI1246" s="12"/>
      <c r="AJ1246" s="12"/>
      <c r="AK1246" s="12"/>
      <c r="AL1246" s="12"/>
      <c r="AM1246" s="12"/>
      <c r="AN1246" s="12"/>
      <c r="AO1246" s="12"/>
      <c r="AP1246" s="12"/>
      <c r="AQ1246" s="12"/>
      <c r="AR1246" s="12"/>
      <c r="AS1246" s="12"/>
      <c r="AT1246" s="12"/>
      <c r="AU1246" s="12"/>
      <c r="AV1246" s="12"/>
      <c r="AW1246" s="12"/>
      <c r="AX1246" s="12"/>
      <c r="AY1246" s="12"/>
      <c r="AZ1246" s="12"/>
      <c r="BA1246" s="12"/>
      <c r="BB1246" s="12"/>
      <c r="BC1246" s="12"/>
      <c r="BE1246" s="12"/>
      <c r="BF1246" s="12"/>
      <c r="BG1246" s="12"/>
      <c r="BH1246" s="12"/>
      <c r="BI1246" s="12"/>
      <c r="BJ1246" s="12"/>
      <c r="BK1246" s="12"/>
    </row>
    <row r="1247" spans="33:63" x14ac:dyDescent="0.15">
      <c r="AG1247" s="12"/>
      <c r="AH1247" s="12"/>
      <c r="AI1247" s="12"/>
      <c r="AJ1247" s="12"/>
      <c r="AK1247" s="12"/>
      <c r="AL1247" s="12"/>
      <c r="AM1247" s="12"/>
      <c r="AN1247" s="12"/>
      <c r="AO1247" s="12"/>
      <c r="AP1247" s="12"/>
      <c r="AQ1247" s="12"/>
      <c r="AR1247" s="12"/>
      <c r="AS1247" s="12"/>
      <c r="AT1247" s="12"/>
      <c r="AU1247" s="12"/>
      <c r="AV1247" s="12"/>
      <c r="AW1247" s="12"/>
      <c r="AX1247" s="12"/>
      <c r="AY1247" s="12"/>
      <c r="AZ1247" s="12"/>
      <c r="BA1247" s="12"/>
      <c r="BB1247" s="12"/>
      <c r="BC1247" s="12"/>
      <c r="BE1247" s="12"/>
      <c r="BF1247" s="12"/>
      <c r="BG1247" s="12"/>
      <c r="BH1247" s="12"/>
      <c r="BI1247" s="12"/>
      <c r="BJ1247" s="12"/>
      <c r="BK1247" s="12"/>
    </row>
    <row r="1248" spans="33:63" x14ac:dyDescent="0.15">
      <c r="AG1248" s="12"/>
      <c r="AH1248" s="12"/>
      <c r="AI1248" s="12"/>
      <c r="AJ1248" s="12"/>
      <c r="AK1248" s="12"/>
      <c r="AL1248" s="12"/>
      <c r="AM1248" s="12"/>
      <c r="AN1248" s="12"/>
      <c r="AO1248" s="12"/>
      <c r="AP1248" s="12"/>
      <c r="AQ1248" s="12"/>
      <c r="AR1248" s="12"/>
      <c r="AS1248" s="12"/>
      <c r="AT1248" s="12"/>
      <c r="AU1248" s="12"/>
      <c r="AV1248" s="12"/>
      <c r="AW1248" s="12"/>
      <c r="AX1248" s="12"/>
      <c r="AY1248" s="12"/>
      <c r="AZ1248" s="12"/>
      <c r="BA1248" s="12"/>
      <c r="BB1248" s="12"/>
      <c r="BC1248" s="12"/>
      <c r="BE1248" s="12"/>
      <c r="BF1248" s="12"/>
      <c r="BG1248" s="12"/>
      <c r="BH1248" s="12"/>
      <c r="BI1248" s="12"/>
      <c r="BJ1248" s="12"/>
      <c r="BK1248" s="12"/>
    </row>
    <row r="1249" spans="33:63" x14ac:dyDescent="0.15">
      <c r="AG1249" s="12"/>
      <c r="AH1249" s="12"/>
      <c r="AI1249" s="12"/>
      <c r="AJ1249" s="12"/>
      <c r="AK1249" s="12"/>
      <c r="AL1249" s="12"/>
      <c r="AM1249" s="12"/>
      <c r="AN1249" s="12"/>
      <c r="AO1249" s="12"/>
      <c r="AP1249" s="12"/>
      <c r="AQ1249" s="12"/>
      <c r="AR1249" s="12"/>
      <c r="AS1249" s="12"/>
      <c r="AT1249" s="12"/>
      <c r="AU1249" s="12"/>
      <c r="AV1249" s="12"/>
      <c r="AW1249" s="12"/>
      <c r="AX1249" s="12"/>
      <c r="AY1249" s="12"/>
      <c r="AZ1249" s="12"/>
      <c r="BA1249" s="12"/>
      <c r="BB1249" s="12"/>
      <c r="BC1249" s="12"/>
      <c r="BE1249" s="12"/>
      <c r="BF1249" s="12"/>
      <c r="BG1249" s="12"/>
      <c r="BH1249" s="12"/>
      <c r="BI1249" s="12"/>
      <c r="BJ1249" s="12"/>
      <c r="BK1249" s="12"/>
    </row>
    <row r="1250" spans="33:63" x14ac:dyDescent="0.15">
      <c r="AG1250" s="12"/>
      <c r="AH1250" s="12"/>
      <c r="AI1250" s="12"/>
      <c r="AJ1250" s="12"/>
      <c r="AK1250" s="12"/>
      <c r="AL1250" s="12"/>
      <c r="AM1250" s="12"/>
      <c r="AN1250" s="12"/>
      <c r="AO1250" s="12"/>
      <c r="AP1250" s="12"/>
      <c r="AQ1250" s="12"/>
      <c r="AR1250" s="12"/>
      <c r="AS1250" s="12"/>
      <c r="AT1250" s="12"/>
      <c r="AU1250" s="12"/>
      <c r="AV1250" s="12"/>
      <c r="AW1250" s="12"/>
      <c r="AX1250" s="12"/>
      <c r="AY1250" s="12"/>
      <c r="AZ1250" s="12"/>
      <c r="BA1250" s="12"/>
      <c r="BB1250" s="12"/>
      <c r="BC1250" s="12"/>
      <c r="BE1250" s="12"/>
      <c r="BF1250" s="12"/>
      <c r="BG1250" s="12"/>
      <c r="BH1250" s="12"/>
      <c r="BI1250" s="12"/>
      <c r="BJ1250" s="12"/>
      <c r="BK1250" s="12"/>
    </row>
    <row r="1251" spans="33:63" x14ac:dyDescent="0.15">
      <c r="AG1251" s="12"/>
      <c r="AH1251" s="12"/>
      <c r="AI1251" s="12"/>
      <c r="AJ1251" s="12"/>
      <c r="AK1251" s="12"/>
      <c r="AL1251" s="12"/>
      <c r="AM1251" s="12"/>
      <c r="AN1251" s="12"/>
      <c r="AO1251" s="12"/>
      <c r="AP1251" s="12"/>
      <c r="AQ1251" s="12"/>
      <c r="AR1251" s="12"/>
      <c r="AS1251" s="12"/>
      <c r="AT1251" s="12"/>
      <c r="AU1251" s="12"/>
      <c r="AV1251" s="12"/>
      <c r="AW1251" s="12"/>
      <c r="AX1251" s="12"/>
      <c r="AY1251" s="12"/>
      <c r="AZ1251" s="12"/>
      <c r="BA1251" s="12"/>
      <c r="BB1251" s="12"/>
      <c r="BC1251" s="12"/>
      <c r="BE1251" s="12"/>
      <c r="BF1251" s="12"/>
      <c r="BG1251" s="12"/>
      <c r="BH1251" s="12"/>
      <c r="BI1251" s="12"/>
      <c r="BJ1251" s="12"/>
      <c r="BK1251" s="12"/>
    </row>
    <row r="1252" spans="33:63" x14ac:dyDescent="0.15">
      <c r="AG1252" s="12"/>
      <c r="AH1252" s="12"/>
      <c r="AI1252" s="12"/>
      <c r="AJ1252" s="12"/>
      <c r="AK1252" s="12"/>
      <c r="AL1252" s="12"/>
      <c r="AM1252" s="12"/>
      <c r="AN1252" s="12"/>
      <c r="AO1252" s="12"/>
      <c r="AP1252" s="12"/>
      <c r="AQ1252" s="12"/>
      <c r="AR1252" s="12"/>
      <c r="AS1252" s="12"/>
      <c r="AT1252" s="12"/>
      <c r="AU1252" s="12"/>
      <c r="AV1252" s="12"/>
      <c r="AW1252" s="12"/>
      <c r="AX1252" s="12"/>
      <c r="AY1252" s="12"/>
      <c r="AZ1252" s="12"/>
      <c r="BA1252" s="12"/>
      <c r="BB1252" s="12"/>
      <c r="BC1252" s="12"/>
      <c r="BE1252" s="12"/>
      <c r="BF1252" s="12"/>
      <c r="BG1252" s="12"/>
      <c r="BH1252" s="12"/>
      <c r="BI1252" s="12"/>
      <c r="BJ1252" s="12"/>
      <c r="BK1252" s="12"/>
    </row>
    <row r="1253" spans="33:63" x14ac:dyDescent="0.15">
      <c r="AG1253" s="12"/>
      <c r="AH1253" s="12"/>
      <c r="AI1253" s="12"/>
      <c r="AJ1253" s="12"/>
      <c r="AK1253" s="12"/>
      <c r="AL1253" s="12"/>
      <c r="AM1253" s="12"/>
      <c r="AN1253" s="12"/>
      <c r="AO1253" s="12"/>
      <c r="AP1253" s="12"/>
      <c r="AQ1253" s="12"/>
      <c r="AR1253" s="12"/>
      <c r="AS1253" s="12"/>
      <c r="AT1253" s="12"/>
      <c r="AU1253" s="12"/>
      <c r="AV1253" s="12"/>
      <c r="AW1253" s="12"/>
      <c r="AX1253" s="12"/>
      <c r="AY1253" s="12"/>
      <c r="AZ1253" s="12"/>
      <c r="BA1253" s="12"/>
      <c r="BB1253" s="12"/>
      <c r="BC1253" s="12"/>
      <c r="BE1253" s="12"/>
      <c r="BF1253" s="12"/>
      <c r="BG1253" s="12"/>
      <c r="BH1253" s="12"/>
      <c r="BI1253" s="12"/>
      <c r="BJ1253" s="12"/>
      <c r="BK1253" s="12"/>
    </row>
    <row r="1254" spans="33:63" x14ac:dyDescent="0.15">
      <c r="AG1254" s="12"/>
      <c r="AH1254" s="12"/>
      <c r="AI1254" s="12"/>
      <c r="AJ1254" s="12"/>
      <c r="AK1254" s="12"/>
      <c r="AL1254" s="12"/>
      <c r="AM1254" s="12"/>
      <c r="AN1254" s="12"/>
      <c r="AO1254" s="12"/>
      <c r="AP1254" s="12"/>
      <c r="AQ1254" s="12"/>
      <c r="AR1254" s="12"/>
      <c r="AS1254" s="12"/>
      <c r="AT1254" s="12"/>
      <c r="AU1254" s="12"/>
      <c r="AV1254" s="12"/>
      <c r="AW1254" s="12"/>
      <c r="AX1254" s="12"/>
      <c r="AY1254" s="12"/>
      <c r="AZ1254" s="12"/>
      <c r="BA1254" s="12"/>
      <c r="BB1254" s="12"/>
      <c r="BC1254" s="12"/>
      <c r="BE1254" s="12"/>
      <c r="BF1254" s="12"/>
      <c r="BG1254" s="12"/>
      <c r="BH1254" s="12"/>
      <c r="BI1254" s="12"/>
      <c r="BJ1254" s="12"/>
      <c r="BK1254" s="12"/>
    </row>
    <row r="1255" spans="33:63" x14ac:dyDescent="0.15">
      <c r="AG1255" s="12"/>
      <c r="AH1255" s="12"/>
      <c r="AI1255" s="12"/>
      <c r="AJ1255" s="12"/>
      <c r="AK1255" s="12"/>
      <c r="AL1255" s="12"/>
      <c r="AM1255" s="12"/>
      <c r="AN1255" s="12"/>
      <c r="AO1255" s="12"/>
      <c r="AP1255" s="12"/>
      <c r="AQ1255" s="12"/>
      <c r="AR1255" s="12"/>
      <c r="AS1255" s="12"/>
      <c r="AT1255" s="12"/>
      <c r="AU1255" s="12"/>
      <c r="AV1255" s="12"/>
      <c r="AW1255" s="12"/>
      <c r="AX1255" s="12"/>
      <c r="AY1255" s="12"/>
      <c r="AZ1255" s="12"/>
      <c r="BA1255" s="12"/>
      <c r="BB1255" s="12"/>
      <c r="BC1255" s="12"/>
      <c r="BE1255" s="12"/>
      <c r="BF1255" s="12"/>
      <c r="BG1255" s="12"/>
      <c r="BH1255" s="12"/>
      <c r="BI1255" s="12"/>
      <c r="BJ1255" s="12"/>
      <c r="BK1255" s="12"/>
    </row>
    <row r="1256" spans="33:63" x14ac:dyDescent="0.15">
      <c r="AG1256" s="12"/>
      <c r="AH1256" s="12"/>
      <c r="AI1256" s="12"/>
      <c r="AJ1256" s="12"/>
      <c r="AK1256" s="12"/>
      <c r="AL1256" s="12"/>
      <c r="AM1256" s="12"/>
      <c r="AN1256" s="12"/>
      <c r="AO1256" s="12"/>
      <c r="AP1256" s="12"/>
      <c r="AQ1256" s="12"/>
      <c r="AR1256" s="12"/>
      <c r="AS1256" s="12"/>
      <c r="AT1256" s="12"/>
      <c r="AU1256" s="12"/>
      <c r="AV1256" s="12"/>
      <c r="AW1256" s="12"/>
      <c r="AX1256" s="12"/>
      <c r="AY1256" s="12"/>
      <c r="AZ1256" s="12"/>
      <c r="BA1256" s="12"/>
      <c r="BB1256" s="12"/>
      <c r="BC1256" s="12"/>
      <c r="BE1256" s="12"/>
      <c r="BF1256" s="12"/>
      <c r="BG1256" s="12"/>
      <c r="BH1256" s="12"/>
      <c r="BI1256" s="12"/>
      <c r="BJ1256" s="12"/>
      <c r="BK1256" s="12"/>
    </row>
    <row r="1257" spans="33:63" x14ac:dyDescent="0.15">
      <c r="AG1257" s="12"/>
      <c r="AH1257" s="12"/>
      <c r="AI1257" s="12"/>
      <c r="AJ1257" s="12"/>
      <c r="AK1257" s="12"/>
      <c r="AL1257" s="12"/>
      <c r="AM1257" s="12"/>
      <c r="AN1257" s="12"/>
      <c r="AO1257" s="12"/>
      <c r="AP1257" s="12"/>
      <c r="AQ1257" s="12"/>
      <c r="AR1257" s="12"/>
      <c r="AS1257" s="12"/>
      <c r="AT1257" s="12"/>
      <c r="AU1257" s="12"/>
      <c r="AV1257" s="12"/>
      <c r="AW1257" s="12"/>
      <c r="AX1257" s="12"/>
      <c r="AY1257" s="12"/>
      <c r="AZ1257" s="12"/>
      <c r="BA1257" s="12"/>
      <c r="BB1257" s="12"/>
      <c r="BC1257" s="12"/>
      <c r="BE1257" s="12"/>
      <c r="BF1257" s="12"/>
      <c r="BG1257" s="12"/>
      <c r="BH1257" s="12"/>
      <c r="BI1257" s="12"/>
      <c r="BJ1257" s="12"/>
      <c r="BK1257" s="12"/>
    </row>
    <row r="1258" spans="33:63" x14ac:dyDescent="0.15">
      <c r="AG1258" s="12"/>
      <c r="AH1258" s="12"/>
      <c r="AI1258" s="12"/>
      <c r="AJ1258" s="12"/>
      <c r="AK1258" s="12"/>
      <c r="AL1258" s="12"/>
      <c r="AM1258" s="12"/>
      <c r="AN1258" s="12"/>
      <c r="AO1258" s="12"/>
      <c r="AP1258" s="12"/>
      <c r="AQ1258" s="12"/>
      <c r="AR1258" s="12"/>
      <c r="AS1258" s="12"/>
      <c r="AT1258" s="12"/>
      <c r="AU1258" s="12"/>
      <c r="AV1258" s="12"/>
      <c r="AW1258" s="12"/>
      <c r="AX1258" s="12"/>
      <c r="AY1258" s="12"/>
      <c r="AZ1258" s="12"/>
      <c r="BA1258" s="12"/>
      <c r="BB1258" s="12"/>
      <c r="BC1258" s="12"/>
      <c r="BE1258" s="12"/>
      <c r="BF1258" s="12"/>
      <c r="BG1258" s="12"/>
      <c r="BH1258" s="12"/>
      <c r="BI1258" s="12"/>
      <c r="BJ1258" s="12"/>
      <c r="BK1258" s="12"/>
    </row>
    <row r="1259" spans="33:63" x14ac:dyDescent="0.15">
      <c r="AG1259" s="12"/>
      <c r="AH1259" s="12"/>
      <c r="AI1259" s="12"/>
      <c r="AJ1259" s="12"/>
      <c r="AK1259" s="12"/>
      <c r="AL1259" s="12"/>
      <c r="AM1259" s="12"/>
      <c r="AN1259" s="12"/>
      <c r="AO1259" s="12"/>
      <c r="AP1259" s="12"/>
      <c r="AQ1259" s="12"/>
      <c r="AR1259" s="12"/>
      <c r="AS1259" s="12"/>
      <c r="AT1259" s="12"/>
      <c r="AU1259" s="12"/>
      <c r="AV1259" s="12"/>
      <c r="AW1259" s="12"/>
      <c r="AX1259" s="12"/>
      <c r="AY1259" s="12"/>
      <c r="AZ1259" s="12"/>
      <c r="BA1259" s="12"/>
      <c r="BB1259" s="12"/>
      <c r="BC1259" s="12"/>
      <c r="BE1259" s="12"/>
      <c r="BF1259" s="12"/>
      <c r="BG1259" s="12"/>
      <c r="BH1259" s="12"/>
      <c r="BI1259" s="12"/>
      <c r="BJ1259" s="12"/>
      <c r="BK1259" s="12"/>
    </row>
    <row r="1260" spans="33:63" x14ac:dyDescent="0.15">
      <c r="AG1260" s="12"/>
      <c r="AH1260" s="12"/>
      <c r="AI1260" s="12"/>
      <c r="AJ1260" s="12"/>
      <c r="AK1260" s="12"/>
      <c r="AL1260" s="12"/>
      <c r="AM1260" s="12"/>
      <c r="AN1260" s="12"/>
      <c r="AO1260" s="12"/>
      <c r="AP1260" s="12"/>
      <c r="AQ1260" s="12"/>
      <c r="AR1260" s="12"/>
      <c r="AS1260" s="12"/>
      <c r="AT1260" s="12"/>
      <c r="AU1260" s="12"/>
      <c r="AV1260" s="12"/>
      <c r="AW1260" s="12"/>
      <c r="AX1260" s="12"/>
      <c r="AY1260" s="12"/>
      <c r="AZ1260" s="12"/>
      <c r="BA1260" s="12"/>
      <c r="BB1260" s="12"/>
      <c r="BC1260" s="12"/>
      <c r="BE1260" s="12"/>
      <c r="BF1260" s="12"/>
      <c r="BG1260" s="12"/>
      <c r="BH1260" s="12"/>
      <c r="BI1260" s="12"/>
      <c r="BJ1260" s="12"/>
      <c r="BK1260" s="12"/>
    </row>
    <row r="1261" spans="33:63" x14ac:dyDescent="0.15">
      <c r="AG1261" s="12"/>
      <c r="AH1261" s="12"/>
      <c r="AI1261" s="12"/>
      <c r="AJ1261" s="12"/>
      <c r="AK1261" s="12"/>
      <c r="AL1261" s="12"/>
      <c r="AM1261" s="12"/>
      <c r="AN1261" s="12"/>
      <c r="AO1261" s="12"/>
      <c r="AP1261" s="12"/>
      <c r="AQ1261" s="12"/>
      <c r="AR1261" s="12"/>
      <c r="AS1261" s="12"/>
      <c r="AT1261" s="12"/>
      <c r="AU1261" s="12"/>
      <c r="AV1261" s="12"/>
      <c r="AW1261" s="12"/>
      <c r="AX1261" s="12"/>
      <c r="AY1261" s="12"/>
      <c r="AZ1261" s="12"/>
      <c r="BA1261" s="12"/>
      <c r="BB1261" s="12"/>
      <c r="BC1261" s="12"/>
      <c r="BE1261" s="12"/>
      <c r="BF1261" s="12"/>
      <c r="BG1261" s="12"/>
      <c r="BH1261" s="12"/>
      <c r="BI1261" s="12"/>
      <c r="BJ1261" s="12"/>
      <c r="BK1261" s="12"/>
    </row>
    <row r="1262" spans="33:63" x14ac:dyDescent="0.15">
      <c r="AG1262" s="12"/>
      <c r="AH1262" s="12"/>
      <c r="AI1262" s="12"/>
      <c r="AJ1262" s="12"/>
      <c r="AK1262" s="12"/>
      <c r="AL1262" s="12"/>
      <c r="AM1262" s="12"/>
      <c r="AN1262" s="12"/>
      <c r="AO1262" s="12"/>
      <c r="AP1262" s="12"/>
      <c r="AQ1262" s="12"/>
      <c r="AR1262" s="12"/>
      <c r="AS1262" s="12"/>
      <c r="AT1262" s="12"/>
      <c r="AU1262" s="12"/>
      <c r="AV1262" s="12"/>
      <c r="AW1262" s="12"/>
      <c r="AX1262" s="12"/>
      <c r="AY1262" s="12"/>
      <c r="AZ1262" s="12"/>
      <c r="BA1262" s="12"/>
      <c r="BB1262" s="12"/>
      <c r="BC1262" s="12"/>
      <c r="BE1262" s="12"/>
      <c r="BF1262" s="12"/>
      <c r="BG1262" s="12"/>
      <c r="BH1262" s="12"/>
      <c r="BI1262" s="12"/>
      <c r="BJ1262" s="12"/>
      <c r="BK1262" s="12"/>
    </row>
    <row r="1263" spans="33:63" x14ac:dyDescent="0.15">
      <c r="AG1263" s="12"/>
      <c r="AH1263" s="12"/>
      <c r="AI1263" s="12"/>
      <c r="AJ1263" s="12"/>
      <c r="AK1263" s="12"/>
      <c r="AL1263" s="12"/>
      <c r="AM1263" s="12"/>
      <c r="AN1263" s="12"/>
      <c r="AO1263" s="12"/>
      <c r="AP1263" s="12"/>
      <c r="AQ1263" s="12"/>
      <c r="AR1263" s="12"/>
      <c r="AS1263" s="12"/>
      <c r="AT1263" s="12"/>
      <c r="AU1263" s="12"/>
      <c r="AV1263" s="12"/>
      <c r="AW1263" s="12"/>
      <c r="AX1263" s="12"/>
      <c r="AY1263" s="12"/>
      <c r="AZ1263" s="12"/>
      <c r="BA1263" s="12"/>
      <c r="BB1263" s="12"/>
      <c r="BC1263" s="12"/>
      <c r="BE1263" s="12"/>
      <c r="BF1263" s="12"/>
      <c r="BG1263" s="12"/>
      <c r="BH1263" s="12"/>
      <c r="BI1263" s="12"/>
      <c r="BJ1263" s="12"/>
      <c r="BK1263" s="12"/>
    </row>
    <row r="1264" spans="33:63" x14ac:dyDescent="0.15">
      <c r="AG1264" s="12"/>
      <c r="AH1264" s="12"/>
      <c r="AI1264" s="12"/>
      <c r="AJ1264" s="12"/>
      <c r="AK1264" s="12"/>
      <c r="AL1264" s="12"/>
      <c r="AM1264" s="12"/>
      <c r="AN1264" s="12"/>
      <c r="AO1264" s="12"/>
      <c r="AP1264" s="12"/>
      <c r="AQ1264" s="12"/>
      <c r="AR1264" s="12"/>
      <c r="AS1264" s="12"/>
      <c r="AT1264" s="12"/>
      <c r="AU1264" s="12"/>
      <c r="AV1264" s="12"/>
      <c r="AW1264" s="12"/>
      <c r="AX1264" s="12"/>
      <c r="AY1264" s="12"/>
      <c r="AZ1264" s="12"/>
      <c r="BA1264" s="12"/>
      <c r="BB1264" s="12"/>
      <c r="BC1264" s="12"/>
      <c r="BE1264" s="12"/>
      <c r="BF1264" s="12"/>
      <c r="BG1264" s="12"/>
      <c r="BH1264" s="12"/>
      <c r="BI1264" s="12"/>
      <c r="BJ1264" s="12"/>
      <c r="BK1264" s="12"/>
    </row>
    <row r="1265" spans="33:63" x14ac:dyDescent="0.15">
      <c r="AG1265" s="12"/>
      <c r="AH1265" s="12"/>
      <c r="AI1265" s="12"/>
      <c r="AJ1265" s="12"/>
      <c r="AK1265" s="12"/>
      <c r="AL1265" s="12"/>
      <c r="AM1265" s="12"/>
      <c r="AN1265" s="12"/>
      <c r="AO1265" s="12"/>
      <c r="AP1265" s="12"/>
      <c r="AQ1265" s="12"/>
      <c r="AR1265" s="12"/>
      <c r="AS1265" s="12"/>
      <c r="AT1265" s="12"/>
      <c r="AU1265" s="12"/>
      <c r="AV1265" s="12"/>
      <c r="AW1265" s="12"/>
      <c r="AX1265" s="12"/>
      <c r="AY1265" s="12"/>
      <c r="AZ1265" s="12"/>
      <c r="BA1265" s="12"/>
      <c r="BB1265" s="12"/>
      <c r="BC1265" s="12"/>
      <c r="BE1265" s="12"/>
      <c r="BF1265" s="12"/>
      <c r="BG1265" s="12"/>
      <c r="BH1265" s="12"/>
      <c r="BI1265" s="12"/>
      <c r="BJ1265" s="12"/>
      <c r="BK1265" s="12"/>
    </row>
    <row r="1266" spans="33:63" x14ac:dyDescent="0.15">
      <c r="AG1266" s="12"/>
      <c r="AH1266" s="12"/>
      <c r="AI1266" s="12"/>
      <c r="AJ1266" s="12"/>
      <c r="AK1266" s="12"/>
      <c r="AL1266" s="12"/>
      <c r="AM1266" s="12"/>
      <c r="AN1266" s="12"/>
      <c r="AO1266" s="12"/>
      <c r="AP1266" s="12"/>
      <c r="AQ1266" s="12"/>
      <c r="AR1266" s="12"/>
      <c r="AS1266" s="12"/>
      <c r="AT1266" s="12"/>
      <c r="AU1266" s="12"/>
      <c r="AV1266" s="12"/>
      <c r="AW1266" s="12"/>
      <c r="AX1266" s="12"/>
      <c r="AY1266" s="12"/>
      <c r="AZ1266" s="12"/>
      <c r="BA1266" s="12"/>
      <c r="BB1266" s="12"/>
      <c r="BC1266" s="12"/>
      <c r="BE1266" s="12"/>
      <c r="BF1266" s="12"/>
      <c r="BG1266" s="12"/>
      <c r="BH1266" s="12"/>
      <c r="BI1266" s="12"/>
      <c r="BJ1266" s="12"/>
      <c r="BK1266" s="12"/>
    </row>
    <row r="1267" spans="33:63" x14ac:dyDescent="0.15">
      <c r="AG1267" s="12"/>
      <c r="AH1267" s="12"/>
      <c r="AI1267" s="12"/>
      <c r="AJ1267" s="12"/>
      <c r="AK1267" s="12"/>
      <c r="AL1267" s="12"/>
      <c r="AM1267" s="12"/>
      <c r="AN1267" s="12"/>
      <c r="AO1267" s="12"/>
      <c r="AP1267" s="12"/>
      <c r="AQ1267" s="12"/>
      <c r="AR1267" s="12"/>
      <c r="AS1267" s="12"/>
      <c r="AT1267" s="12"/>
      <c r="AU1267" s="12"/>
      <c r="AV1267" s="12"/>
      <c r="AW1267" s="12"/>
      <c r="AX1267" s="12"/>
      <c r="AY1267" s="12"/>
      <c r="AZ1267" s="12"/>
      <c r="BA1267" s="12"/>
      <c r="BB1267" s="12"/>
      <c r="BC1267" s="12"/>
      <c r="BE1267" s="12"/>
      <c r="BF1267" s="12"/>
      <c r="BG1267" s="12"/>
      <c r="BH1267" s="12"/>
      <c r="BI1267" s="12"/>
      <c r="BJ1267" s="12"/>
      <c r="BK1267" s="12"/>
    </row>
    <row r="1268" spans="33:63" x14ac:dyDescent="0.15">
      <c r="AG1268" s="12"/>
      <c r="AH1268" s="12"/>
      <c r="AI1268" s="12"/>
      <c r="AJ1268" s="12"/>
      <c r="AK1268" s="12"/>
      <c r="AL1268" s="12"/>
      <c r="AM1268" s="12"/>
      <c r="AN1268" s="12"/>
      <c r="AO1268" s="12"/>
      <c r="AP1268" s="12"/>
      <c r="AQ1268" s="12"/>
      <c r="AR1268" s="12"/>
      <c r="AS1268" s="12"/>
      <c r="AT1268" s="12"/>
      <c r="AU1268" s="12"/>
      <c r="AV1268" s="12"/>
      <c r="AW1268" s="12"/>
      <c r="AX1268" s="12"/>
      <c r="AY1268" s="12"/>
      <c r="AZ1268" s="12"/>
      <c r="BA1268" s="12"/>
      <c r="BB1268" s="12"/>
      <c r="BC1268" s="12"/>
      <c r="BE1268" s="12"/>
      <c r="BF1268" s="12"/>
      <c r="BG1268" s="12"/>
      <c r="BH1268" s="12"/>
      <c r="BI1268" s="12"/>
      <c r="BJ1268" s="12"/>
      <c r="BK1268" s="12"/>
    </row>
    <row r="1269" spans="33:63" x14ac:dyDescent="0.15">
      <c r="AG1269" s="12"/>
      <c r="AH1269" s="12"/>
      <c r="AI1269" s="12"/>
      <c r="AJ1269" s="12"/>
      <c r="AK1269" s="12"/>
      <c r="AL1269" s="12"/>
      <c r="AM1269" s="12"/>
      <c r="AN1269" s="12"/>
      <c r="AO1269" s="12"/>
      <c r="AP1269" s="12"/>
      <c r="AQ1269" s="12"/>
      <c r="AR1269" s="12"/>
      <c r="AS1269" s="12"/>
      <c r="AT1269" s="12"/>
      <c r="AU1269" s="12"/>
      <c r="AV1269" s="12"/>
      <c r="AW1269" s="12"/>
      <c r="AX1269" s="12"/>
      <c r="AY1269" s="12"/>
      <c r="AZ1269" s="12"/>
      <c r="BA1269" s="12"/>
      <c r="BB1269" s="12"/>
      <c r="BC1269" s="12"/>
      <c r="BE1269" s="12"/>
      <c r="BF1269" s="12"/>
      <c r="BG1269" s="12"/>
      <c r="BH1269" s="12"/>
      <c r="BI1269" s="12"/>
      <c r="BJ1269" s="12"/>
      <c r="BK1269" s="12"/>
    </row>
    <row r="1270" spans="33:63" x14ac:dyDescent="0.15">
      <c r="AG1270" s="12"/>
      <c r="AH1270" s="12"/>
      <c r="AI1270" s="12"/>
      <c r="AJ1270" s="12"/>
      <c r="AK1270" s="12"/>
      <c r="AL1270" s="12"/>
      <c r="AM1270" s="12"/>
      <c r="AN1270" s="12"/>
      <c r="AO1270" s="12"/>
      <c r="AP1270" s="12"/>
      <c r="AQ1270" s="12"/>
      <c r="AR1270" s="12"/>
      <c r="AS1270" s="12"/>
      <c r="AT1270" s="12"/>
      <c r="AU1270" s="12"/>
      <c r="AV1270" s="12"/>
      <c r="AW1270" s="12"/>
      <c r="AX1270" s="12"/>
      <c r="AY1270" s="12"/>
      <c r="AZ1270" s="12"/>
      <c r="BA1270" s="12"/>
      <c r="BB1270" s="12"/>
      <c r="BC1270" s="12"/>
      <c r="BE1270" s="12"/>
      <c r="BF1270" s="12"/>
      <c r="BG1270" s="12"/>
      <c r="BH1270" s="12"/>
      <c r="BI1270" s="12"/>
      <c r="BJ1270" s="12"/>
      <c r="BK1270" s="12"/>
    </row>
    <row r="1271" spans="33:63" x14ac:dyDescent="0.15">
      <c r="AG1271" s="12"/>
      <c r="AH1271" s="12"/>
      <c r="AI1271" s="12"/>
      <c r="AJ1271" s="12"/>
      <c r="AK1271" s="12"/>
      <c r="AL1271" s="12"/>
      <c r="AM1271" s="12"/>
      <c r="AN1271" s="12"/>
      <c r="AO1271" s="12"/>
      <c r="AP1271" s="12"/>
      <c r="AQ1271" s="12"/>
      <c r="AR1271" s="12"/>
      <c r="AS1271" s="12"/>
      <c r="AT1271" s="12"/>
      <c r="AU1271" s="12"/>
      <c r="AV1271" s="12"/>
      <c r="AW1271" s="12"/>
      <c r="AX1271" s="12"/>
      <c r="AY1271" s="12"/>
      <c r="AZ1271" s="12"/>
      <c r="BA1271" s="12"/>
      <c r="BB1271" s="12"/>
      <c r="BC1271" s="12"/>
      <c r="BE1271" s="12"/>
      <c r="BF1271" s="12"/>
      <c r="BG1271" s="12"/>
      <c r="BH1271" s="12"/>
      <c r="BI1271" s="12"/>
      <c r="BJ1271" s="12"/>
      <c r="BK1271" s="12"/>
    </row>
    <row r="1272" spans="33:63" x14ac:dyDescent="0.15">
      <c r="AG1272" s="12"/>
      <c r="AH1272" s="12"/>
      <c r="AI1272" s="12"/>
      <c r="AJ1272" s="12"/>
      <c r="AK1272" s="12"/>
      <c r="AL1272" s="12"/>
      <c r="AM1272" s="12"/>
      <c r="AN1272" s="12"/>
      <c r="AO1272" s="12"/>
      <c r="AP1272" s="12"/>
      <c r="AQ1272" s="12"/>
      <c r="AR1272" s="12"/>
      <c r="AS1272" s="12"/>
      <c r="AT1272" s="12"/>
      <c r="AU1272" s="12"/>
      <c r="AV1272" s="12"/>
      <c r="AW1272" s="12"/>
      <c r="AX1272" s="12"/>
      <c r="AY1272" s="12"/>
      <c r="AZ1272" s="12"/>
      <c r="BA1272" s="12"/>
      <c r="BB1272" s="12"/>
      <c r="BC1272" s="12"/>
      <c r="BE1272" s="12"/>
      <c r="BF1272" s="12"/>
      <c r="BG1272" s="12"/>
      <c r="BH1272" s="12"/>
      <c r="BI1272" s="12"/>
      <c r="BJ1272" s="12"/>
      <c r="BK1272" s="12"/>
    </row>
    <row r="1273" spans="33:63" x14ac:dyDescent="0.15">
      <c r="AG1273" s="12"/>
      <c r="AH1273" s="12"/>
      <c r="AI1273" s="12"/>
      <c r="AJ1273" s="12"/>
      <c r="AK1273" s="12"/>
      <c r="AL1273" s="12"/>
      <c r="AM1273" s="12"/>
      <c r="AN1273" s="12"/>
      <c r="AO1273" s="12"/>
      <c r="AP1273" s="12"/>
      <c r="AQ1273" s="12"/>
      <c r="AR1273" s="12"/>
      <c r="AS1273" s="12"/>
      <c r="AT1273" s="12"/>
      <c r="AU1273" s="12"/>
      <c r="AV1273" s="12"/>
      <c r="AW1273" s="12"/>
      <c r="AX1273" s="12"/>
      <c r="AY1273" s="12"/>
      <c r="AZ1273" s="12"/>
      <c r="BA1273" s="12"/>
      <c r="BB1273" s="12"/>
      <c r="BC1273" s="12"/>
      <c r="BE1273" s="12"/>
      <c r="BF1273" s="12"/>
      <c r="BG1273" s="12"/>
      <c r="BH1273" s="12"/>
      <c r="BI1273" s="12"/>
      <c r="BJ1273" s="12"/>
      <c r="BK1273" s="12"/>
    </row>
    <row r="1274" spans="33:63" x14ac:dyDescent="0.15">
      <c r="AG1274" s="12"/>
      <c r="AH1274" s="12"/>
      <c r="AI1274" s="12"/>
      <c r="AJ1274" s="12"/>
      <c r="AK1274" s="12"/>
      <c r="AL1274" s="12"/>
      <c r="AM1274" s="12"/>
      <c r="AN1274" s="12"/>
      <c r="AO1274" s="12"/>
      <c r="AP1274" s="12"/>
      <c r="AQ1274" s="12"/>
      <c r="AR1274" s="12"/>
      <c r="AS1274" s="12"/>
      <c r="AT1274" s="12"/>
      <c r="AU1274" s="12"/>
      <c r="AV1274" s="12"/>
      <c r="AW1274" s="12"/>
      <c r="AX1274" s="12"/>
      <c r="AY1274" s="12"/>
      <c r="AZ1274" s="12"/>
      <c r="BA1274" s="12"/>
      <c r="BB1274" s="12"/>
      <c r="BC1274" s="12"/>
      <c r="BE1274" s="12"/>
      <c r="BF1274" s="12"/>
      <c r="BG1274" s="12"/>
      <c r="BH1274" s="12"/>
      <c r="BI1274" s="12"/>
      <c r="BJ1274" s="12"/>
      <c r="BK1274" s="12"/>
    </row>
    <row r="1275" spans="33:63" x14ac:dyDescent="0.15">
      <c r="AG1275" s="12"/>
      <c r="AH1275" s="12"/>
      <c r="AI1275" s="12"/>
      <c r="AJ1275" s="12"/>
      <c r="AK1275" s="12"/>
      <c r="AL1275" s="12"/>
      <c r="AM1275" s="12"/>
      <c r="AN1275" s="12"/>
      <c r="AO1275" s="12"/>
      <c r="AP1275" s="12"/>
      <c r="AQ1275" s="12"/>
      <c r="AR1275" s="12"/>
      <c r="AS1275" s="12"/>
      <c r="AT1275" s="12"/>
      <c r="AU1275" s="12"/>
      <c r="AV1275" s="12"/>
      <c r="AW1275" s="12"/>
      <c r="AX1275" s="12"/>
      <c r="AY1275" s="12"/>
      <c r="AZ1275" s="12"/>
      <c r="BA1275" s="12"/>
      <c r="BB1275" s="12"/>
      <c r="BC1275" s="12"/>
      <c r="BE1275" s="12"/>
      <c r="BF1275" s="12"/>
      <c r="BG1275" s="12"/>
      <c r="BH1275" s="12"/>
      <c r="BI1275" s="12"/>
      <c r="BJ1275" s="12"/>
      <c r="BK1275" s="12"/>
    </row>
    <row r="1276" spans="33:63" x14ac:dyDescent="0.15">
      <c r="AG1276" s="12"/>
      <c r="AH1276" s="12"/>
      <c r="AI1276" s="12"/>
      <c r="AJ1276" s="12"/>
      <c r="AK1276" s="12"/>
      <c r="AL1276" s="12"/>
      <c r="AM1276" s="12"/>
      <c r="AN1276" s="12"/>
      <c r="AO1276" s="12"/>
      <c r="AP1276" s="12"/>
      <c r="AQ1276" s="12"/>
      <c r="AR1276" s="12"/>
      <c r="AS1276" s="12"/>
      <c r="AT1276" s="12"/>
      <c r="AU1276" s="12"/>
      <c r="AV1276" s="12"/>
      <c r="AW1276" s="12"/>
      <c r="AX1276" s="12"/>
      <c r="AY1276" s="12"/>
      <c r="AZ1276" s="12"/>
      <c r="BA1276" s="12"/>
      <c r="BB1276" s="12"/>
      <c r="BC1276" s="12"/>
      <c r="BE1276" s="12"/>
      <c r="BF1276" s="12"/>
      <c r="BG1276" s="12"/>
      <c r="BH1276" s="12"/>
      <c r="BI1276" s="12"/>
      <c r="BJ1276" s="12"/>
      <c r="BK1276" s="12"/>
    </row>
    <row r="1277" spans="33:63" x14ac:dyDescent="0.15">
      <c r="AG1277" s="12"/>
      <c r="AH1277" s="12"/>
      <c r="AI1277" s="12"/>
      <c r="AJ1277" s="12"/>
      <c r="AK1277" s="12"/>
      <c r="AL1277" s="12"/>
      <c r="AM1277" s="12"/>
      <c r="AN1277" s="12"/>
      <c r="AO1277" s="12"/>
      <c r="AP1277" s="12"/>
      <c r="AQ1277" s="12"/>
      <c r="AR1277" s="12"/>
      <c r="AS1277" s="12"/>
      <c r="AT1277" s="12"/>
      <c r="AU1277" s="12"/>
      <c r="AV1277" s="12"/>
      <c r="AW1277" s="12"/>
      <c r="AX1277" s="12"/>
      <c r="AY1277" s="12"/>
      <c r="AZ1277" s="12"/>
      <c r="BA1277" s="12"/>
      <c r="BB1277" s="12"/>
      <c r="BC1277" s="12"/>
      <c r="BE1277" s="12"/>
      <c r="BF1277" s="12"/>
      <c r="BG1277" s="12"/>
      <c r="BH1277" s="12"/>
      <c r="BI1277" s="12"/>
      <c r="BJ1277" s="12"/>
      <c r="BK1277" s="12"/>
    </row>
    <row r="1278" spans="33:63" x14ac:dyDescent="0.15">
      <c r="AG1278" s="12"/>
      <c r="AH1278" s="12"/>
      <c r="AI1278" s="12"/>
      <c r="AJ1278" s="12"/>
      <c r="AK1278" s="12"/>
      <c r="AL1278" s="12"/>
      <c r="AM1278" s="12"/>
      <c r="AN1278" s="12"/>
      <c r="AO1278" s="12"/>
      <c r="AP1278" s="12"/>
      <c r="AQ1278" s="12"/>
      <c r="AR1278" s="12"/>
      <c r="AS1278" s="12"/>
      <c r="AT1278" s="12"/>
      <c r="AU1278" s="12"/>
      <c r="AV1278" s="12"/>
      <c r="AW1278" s="12"/>
      <c r="AX1278" s="12"/>
      <c r="AY1278" s="12"/>
      <c r="AZ1278" s="12"/>
      <c r="BA1278" s="12"/>
      <c r="BB1278" s="12"/>
      <c r="BC1278" s="12"/>
      <c r="BE1278" s="12"/>
      <c r="BF1278" s="12"/>
      <c r="BG1278" s="12"/>
      <c r="BH1278" s="12"/>
      <c r="BI1278" s="12"/>
      <c r="BJ1278" s="12"/>
      <c r="BK1278" s="12"/>
    </row>
    <row r="1279" spans="33:63" x14ac:dyDescent="0.15">
      <c r="AG1279" s="12"/>
      <c r="AH1279" s="12"/>
      <c r="AI1279" s="12"/>
      <c r="AJ1279" s="12"/>
      <c r="AK1279" s="12"/>
      <c r="AL1279" s="12"/>
      <c r="AM1279" s="12"/>
      <c r="AN1279" s="12"/>
      <c r="AO1279" s="12"/>
      <c r="AP1279" s="12"/>
      <c r="AQ1279" s="12"/>
      <c r="AR1279" s="12"/>
      <c r="AS1279" s="12"/>
      <c r="AT1279" s="12"/>
      <c r="AU1279" s="12"/>
      <c r="AV1279" s="12"/>
      <c r="AW1279" s="12"/>
      <c r="AX1279" s="12"/>
      <c r="AY1279" s="12"/>
      <c r="AZ1279" s="12"/>
      <c r="BA1279" s="12"/>
      <c r="BB1279" s="12"/>
      <c r="BC1279" s="12"/>
      <c r="BE1279" s="12"/>
      <c r="BF1279" s="12"/>
      <c r="BG1279" s="12"/>
      <c r="BH1279" s="12"/>
      <c r="BI1279" s="12"/>
      <c r="BJ1279" s="12"/>
      <c r="BK1279" s="12"/>
    </row>
    <row r="1280" spans="33:63" x14ac:dyDescent="0.15">
      <c r="AG1280" s="12"/>
      <c r="AH1280" s="12"/>
      <c r="AI1280" s="12"/>
      <c r="AJ1280" s="12"/>
      <c r="AK1280" s="12"/>
      <c r="AL1280" s="12"/>
      <c r="AM1280" s="12"/>
      <c r="AN1280" s="12"/>
      <c r="AO1280" s="12"/>
      <c r="AP1280" s="12"/>
      <c r="AQ1280" s="12"/>
      <c r="AR1280" s="12"/>
      <c r="AS1280" s="12"/>
      <c r="AT1280" s="12"/>
      <c r="AU1280" s="12"/>
      <c r="AV1280" s="12"/>
      <c r="AW1280" s="12"/>
      <c r="AX1280" s="12"/>
      <c r="AY1280" s="12"/>
      <c r="AZ1280" s="12"/>
      <c r="BA1280" s="12"/>
      <c r="BB1280" s="12"/>
      <c r="BC1280" s="12"/>
      <c r="BE1280" s="12"/>
      <c r="BF1280" s="12"/>
      <c r="BG1280" s="12"/>
      <c r="BH1280" s="12"/>
      <c r="BI1280" s="12"/>
      <c r="BJ1280" s="12"/>
      <c r="BK1280" s="12"/>
    </row>
    <row r="1281" spans="33:63" x14ac:dyDescent="0.15">
      <c r="AG1281" s="12"/>
      <c r="AH1281" s="12"/>
      <c r="AI1281" s="12"/>
      <c r="AJ1281" s="12"/>
      <c r="AK1281" s="12"/>
      <c r="AL1281" s="12"/>
      <c r="AM1281" s="12"/>
      <c r="AN1281" s="12"/>
      <c r="AO1281" s="12"/>
      <c r="AP1281" s="12"/>
      <c r="AQ1281" s="12"/>
      <c r="AR1281" s="12"/>
      <c r="AS1281" s="12"/>
      <c r="AT1281" s="12"/>
      <c r="AU1281" s="12"/>
      <c r="AV1281" s="12"/>
      <c r="AW1281" s="12"/>
      <c r="AX1281" s="12"/>
      <c r="AY1281" s="12"/>
      <c r="AZ1281" s="12"/>
      <c r="BA1281" s="12"/>
      <c r="BB1281" s="12"/>
      <c r="BC1281" s="12"/>
      <c r="BE1281" s="12"/>
      <c r="BF1281" s="12"/>
      <c r="BG1281" s="12"/>
      <c r="BH1281" s="12"/>
      <c r="BI1281" s="12"/>
      <c r="BJ1281" s="12"/>
      <c r="BK1281" s="12"/>
    </row>
    <row r="1282" spans="33:63" x14ac:dyDescent="0.15">
      <c r="AG1282" s="12"/>
      <c r="AH1282" s="12"/>
      <c r="AI1282" s="12"/>
      <c r="AJ1282" s="12"/>
      <c r="AK1282" s="12"/>
      <c r="AL1282" s="12"/>
      <c r="AM1282" s="12"/>
      <c r="AN1282" s="12"/>
      <c r="AO1282" s="12"/>
      <c r="AP1282" s="12"/>
      <c r="AQ1282" s="12"/>
      <c r="AR1282" s="12"/>
      <c r="AS1282" s="12"/>
      <c r="AT1282" s="12"/>
      <c r="AU1282" s="12"/>
      <c r="AV1282" s="12"/>
      <c r="AW1282" s="12"/>
      <c r="AX1282" s="12"/>
      <c r="AY1282" s="12"/>
      <c r="AZ1282" s="12"/>
      <c r="BA1282" s="12"/>
      <c r="BB1282" s="12"/>
      <c r="BC1282" s="12"/>
      <c r="BE1282" s="12"/>
      <c r="BF1282" s="12"/>
      <c r="BG1282" s="12"/>
      <c r="BH1282" s="12"/>
      <c r="BI1282" s="12"/>
      <c r="BJ1282" s="12"/>
      <c r="BK1282" s="12"/>
    </row>
    <row r="1283" spans="33:63" x14ac:dyDescent="0.15">
      <c r="AG1283" s="12"/>
      <c r="AH1283" s="12"/>
      <c r="AI1283" s="12"/>
      <c r="AJ1283" s="12"/>
      <c r="AK1283" s="12"/>
      <c r="AL1283" s="12"/>
      <c r="AM1283" s="12"/>
      <c r="AN1283" s="12"/>
      <c r="AO1283" s="12"/>
      <c r="AP1283" s="12"/>
      <c r="AQ1283" s="12"/>
      <c r="AR1283" s="12"/>
      <c r="AS1283" s="12"/>
      <c r="AT1283" s="12"/>
      <c r="AU1283" s="12"/>
      <c r="AV1283" s="12"/>
      <c r="AW1283" s="12"/>
      <c r="AX1283" s="12"/>
      <c r="AY1283" s="12"/>
      <c r="AZ1283" s="12"/>
      <c r="BA1283" s="12"/>
      <c r="BB1283" s="12"/>
      <c r="BC1283" s="12"/>
      <c r="BE1283" s="12"/>
      <c r="BF1283" s="12"/>
      <c r="BG1283" s="12"/>
      <c r="BH1283" s="12"/>
      <c r="BI1283" s="12"/>
      <c r="BJ1283" s="12"/>
      <c r="BK1283" s="12"/>
    </row>
    <row r="1284" spans="33:63" x14ac:dyDescent="0.15">
      <c r="AG1284" s="12"/>
      <c r="AH1284" s="12"/>
      <c r="AI1284" s="12"/>
      <c r="AJ1284" s="12"/>
      <c r="AK1284" s="12"/>
      <c r="AL1284" s="12"/>
      <c r="AM1284" s="12"/>
      <c r="AN1284" s="12"/>
      <c r="AO1284" s="12"/>
      <c r="AP1284" s="12"/>
      <c r="AQ1284" s="12"/>
      <c r="AR1284" s="12"/>
      <c r="AS1284" s="12"/>
      <c r="AT1284" s="12"/>
      <c r="AU1284" s="12"/>
      <c r="AV1284" s="12"/>
      <c r="AW1284" s="12"/>
      <c r="AX1284" s="12"/>
      <c r="AY1284" s="12"/>
      <c r="AZ1284" s="12"/>
      <c r="BA1284" s="12"/>
      <c r="BB1284" s="12"/>
      <c r="BC1284" s="12"/>
      <c r="BE1284" s="12"/>
      <c r="BF1284" s="12"/>
      <c r="BG1284" s="12"/>
      <c r="BH1284" s="12"/>
      <c r="BI1284" s="12"/>
      <c r="BJ1284" s="12"/>
      <c r="BK1284" s="12"/>
    </row>
    <row r="1285" spans="33:63" x14ac:dyDescent="0.15">
      <c r="AG1285" s="12"/>
      <c r="AH1285" s="12"/>
      <c r="AI1285" s="12"/>
      <c r="AJ1285" s="12"/>
      <c r="AK1285" s="12"/>
      <c r="AL1285" s="12"/>
      <c r="AM1285" s="12"/>
      <c r="AN1285" s="12"/>
      <c r="AO1285" s="12"/>
      <c r="AP1285" s="12"/>
      <c r="AQ1285" s="12"/>
      <c r="AR1285" s="12"/>
      <c r="AS1285" s="12"/>
      <c r="AT1285" s="12"/>
      <c r="AU1285" s="12"/>
      <c r="AV1285" s="12"/>
      <c r="AW1285" s="12"/>
      <c r="AX1285" s="12"/>
      <c r="AY1285" s="12"/>
      <c r="AZ1285" s="12"/>
      <c r="BA1285" s="12"/>
      <c r="BB1285" s="12"/>
      <c r="BC1285" s="12"/>
      <c r="BE1285" s="12"/>
      <c r="BF1285" s="12"/>
      <c r="BG1285" s="12"/>
      <c r="BH1285" s="12"/>
      <c r="BI1285" s="12"/>
      <c r="BJ1285" s="12"/>
      <c r="BK1285" s="12"/>
    </row>
    <row r="1286" spans="33:63" x14ac:dyDescent="0.15">
      <c r="AG1286" s="12"/>
      <c r="AH1286" s="12"/>
      <c r="AI1286" s="12"/>
      <c r="AJ1286" s="12"/>
      <c r="AK1286" s="12"/>
      <c r="AL1286" s="12"/>
      <c r="AM1286" s="12"/>
      <c r="AN1286" s="12"/>
      <c r="AO1286" s="12"/>
      <c r="AP1286" s="12"/>
      <c r="AQ1286" s="12"/>
      <c r="AR1286" s="12"/>
      <c r="AS1286" s="12"/>
      <c r="AT1286" s="12"/>
      <c r="AU1286" s="12"/>
      <c r="AV1286" s="12"/>
      <c r="AW1286" s="12"/>
      <c r="AX1286" s="12"/>
      <c r="AY1286" s="12"/>
      <c r="AZ1286" s="12"/>
      <c r="BA1286" s="12"/>
      <c r="BB1286" s="12"/>
      <c r="BC1286" s="12"/>
      <c r="BE1286" s="12"/>
      <c r="BF1286" s="12"/>
      <c r="BG1286" s="12"/>
      <c r="BH1286" s="12"/>
      <c r="BI1286" s="12"/>
      <c r="BJ1286" s="12"/>
      <c r="BK1286" s="12"/>
    </row>
    <row r="1287" spans="33:63" x14ac:dyDescent="0.15">
      <c r="AG1287" s="12"/>
      <c r="AH1287" s="12"/>
      <c r="AI1287" s="12"/>
      <c r="AJ1287" s="12"/>
      <c r="AK1287" s="12"/>
      <c r="AL1287" s="12"/>
      <c r="AM1287" s="12"/>
      <c r="AN1287" s="12"/>
      <c r="AO1287" s="12"/>
      <c r="AP1287" s="12"/>
      <c r="AQ1287" s="12"/>
      <c r="AR1287" s="12"/>
      <c r="AS1287" s="12"/>
      <c r="AT1287" s="12"/>
      <c r="AU1287" s="12"/>
      <c r="AV1287" s="12"/>
      <c r="AW1287" s="12"/>
      <c r="AX1287" s="12"/>
      <c r="AY1287" s="12"/>
      <c r="AZ1287" s="12"/>
      <c r="BA1287" s="12"/>
      <c r="BB1287" s="12"/>
      <c r="BC1287" s="12"/>
      <c r="BE1287" s="12"/>
      <c r="BF1287" s="12"/>
      <c r="BG1287" s="12"/>
      <c r="BH1287" s="12"/>
      <c r="BI1287" s="12"/>
      <c r="BJ1287" s="12"/>
      <c r="BK1287" s="12"/>
    </row>
    <row r="1288" spans="33:63" x14ac:dyDescent="0.15">
      <c r="AG1288" s="12"/>
      <c r="AH1288" s="12"/>
      <c r="AI1288" s="12"/>
      <c r="AJ1288" s="12"/>
      <c r="AK1288" s="12"/>
      <c r="AL1288" s="12"/>
      <c r="AM1288" s="12"/>
      <c r="AN1288" s="12"/>
      <c r="AO1288" s="12"/>
      <c r="AP1288" s="12"/>
      <c r="AQ1288" s="12"/>
      <c r="AR1288" s="12"/>
      <c r="AS1288" s="12"/>
      <c r="AT1288" s="12"/>
      <c r="AU1288" s="12"/>
      <c r="AV1288" s="12"/>
      <c r="AW1288" s="12"/>
      <c r="AX1288" s="12"/>
      <c r="AY1288" s="12"/>
      <c r="AZ1288" s="12"/>
      <c r="BA1288" s="12"/>
      <c r="BB1288" s="12"/>
      <c r="BC1288" s="12"/>
      <c r="BE1288" s="12"/>
      <c r="BF1288" s="12"/>
      <c r="BG1288" s="12"/>
      <c r="BH1288" s="12"/>
      <c r="BI1288" s="12"/>
      <c r="BJ1288" s="12"/>
      <c r="BK1288" s="12"/>
    </row>
    <row r="1289" spans="33:63" x14ac:dyDescent="0.15">
      <c r="AG1289" s="12"/>
      <c r="AH1289" s="12"/>
      <c r="AI1289" s="12"/>
      <c r="AJ1289" s="12"/>
      <c r="AK1289" s="12"/>
      <c r="AL1289" s="12"/>
      <c r="AM1289" s="12"/>
      <c r="AN1289" s="12"/>
      <c r="AO1289" s="12"/>
      <c r="AP1289" s="12"/>
      <c r="AQ1289" s="12"/>
      <c r="AR1289" s="12"/>
      <c r="AS1289" s="12"/>
      <c r="AT1289" s="12"/>
      <c r="AU1289" s="12"/>
      <c r="AV1289" s="12"/>
      <c r="AW1289" s="12"/>
      <c r="AX1289" s="12"/>
      <c r="AY1289" s="12"/>
      <c r="AZ1289" s="12"/>
      <c r="BA1289" s="12"/>
      <c r="BB1289" s="12"/>
      <c r="BC1289" s="12"/>
      <c r="BE1289" s="12"/>
      <c r="BF1289" s="12"/>
      <c r="BG1289" s="12"/>
      <c r="BH1289" s="12"/>
      <c r="BI1289" s="12"/>
      <c r="BJ1289" s="12"/>
      <c r="BK1289" s="12"/>
    </row>
    <row r="1290" spans="33:63" x14ac:dyDescent="0.15">
      <c r="AG1290" s="12"/>
      <c r="AH1290" s="12"/>
      <c r="AI1290" s="12"/>
      <c r="AJ1290" s="12"/>
      <c r="AK1290" s="12"/>
      <c r="AL1290" s="12"/>
      <c r="AM1290" s="12"/>
      <c r="AN1290" s="12"/>
      <c r="AO1290" s="12"/>
      <c r="AP1290" s="12"/>
      <c r="AQ1290" s="12"/>
      <c r="AR1290" s="12"/>
      <c r="AS1290" s="12"/>
      <c r="AT1290" s="12"/>
      <c r="AU1290" s="12"/>
      <c r="AV1290" s="12"/>
      <c r="AW1290" s="12"/>
      <c r="AX1290" s="12"/>
      <c r="AY1290" s="12"/>
      <c r="AZ1290" s="12"/>
      <c r="BA1290" s="12"/>
      <c r="BB1290" s="12"/>
      <c r="BC1290" s="12"/>
      <c r="BE1290" s="12"/>
      <c r="BF1290" s="12"/>
      <c r="BG1290" s="12"/>
      <c r="BH1290" s="12"/>
      <c r="BI1290" s="12"/>
      <c r="BJ1290" s="12"/>
      <c r="BK1290" s="12"/>
    </row>
    <row r="1291" spans="33:63" x14ac:dyDescent="0.15">
      <c r="AG1291" s="12"/>
      <c r="AH1291" s="12"/>
      <c r="AI1291" s="12"/>
      <c r="AJ1291" s="12"/>
      <c r="AK1291" s="12"/>
      <c r="AL1291" s="12"/>
      <c r="AM1291" s="12"/>
      <c r="AN1291" s="12"/>
      <c r="AO1291" s="12"/>
      <c r="AP1291" s="12"/>
      <c r="AQ1291" s="12"/>
      <c r="AR1291" s="12"/>
      <c r="AS1291" s="12"/>
      <c r="AT1291" s="12"/>
      <c r="AU1291" s="12"/>
      <c r="AV1291" s="12"/>
      <c r="AW1291" s="12"/>
      <c r="AX1291" s="12"/>
      <c r="AY1291" s="12"/>
      <c r="AZ1291" s="12"/>
      <c r="BA1291" s="12"/>
      <c r="BB1291" s="12"/>
      <c r="BC1291" s="12"/>
      <c r="BE1291" s="12"/>
      <c r="BF1291" s="12"/>
      <c r="BG1291" s="12"/>
      <c r="BH1291" s="12"/>
      <c r="BI1291" s="12"/>
      <c r="BJ1291" s="12"/>
      <c r="BK1291" s="12"/>
    </row>
    <row r="1292" spans="33:63" x14ac:dyDescent="0.15">
      <c r="AG1292" s="12"/>
      <c r="AH1292" s="12"/>
      <c r="AI1292" s="12"/>
      <c r="AJ1292" s="12"/>
      <c r="AK1292" s="12"/>
      <c r="AL1292" s="12"/>
      <c r="AM1292" s="12"/>
      <c r="AN1292" s="12"/>
      <c r="AO1292" s="12"/>
      <c r="AP1292" s="12"/>
      <c r="AQ1292" s="12"/>
      <c r="AR1292" s="12"/>
      <c r="AS1292" s="12"/>
      <c r="AT1292" s="12"/>
      <c r="AU1292" s="12"/>
      <c r="AV1292" s="12"/>
      <c r="AW1292" s="12"/>
      <c r="AX1292" s="12"/>
      <c r="AY1292" s="12"/>
      <c r="AZ1292" s="12"/>
      <c r="BA1292" s="12"/>
      <c r="BB1292" s="12"/>
      <c r="BC1292" s="12"/>
      <c r="BE1292" s="12"/>
      <c r="BF1292" s="12"/>
      <c r="BG1292" s="12"/>
      <c r="BH1292" s="12"/>
      <c r="BI1292" s="12"/>
      <c r="BJ1292" s="12"/>
      <c r="BK1292" s="12"/>
    </row>
    <row r="1293" spans="33:63" x14ac:dyDescent="0.15">
      <c r="AG1293" s="12"/>
      <c r="AH1293" s="12"/>
      <c r="AI1293" s="12"/>
      <c r="AJ1293" s="12"/>
      <c r="AK1293" s="12"/>
      <c r="AL1293" s="12"/>
      <c r="AM1293" s="12"/>
      <c r="AN1293" s="12"/>
      <c r="AO1293" s="12"/>
      <c r="AP1293" s="12"/>
      <c r="AQ1293" s="12"/>
      <c r="AR1293" s="12"/>
      <c r="AS1293" s="12"/>
      <c r="AT1293" s="12"/>
      <c r="AU1293" s="12"/>
      <c r="AV1293" s="12"/>
      <c r="AW1293" s="12"/>
      <c r="AX1293" s="12"/>
      <c r="AY1293" s="12"/>
      <c r="AZ1293" s="12"/>
      <c r="BA1293" s="12"/>
      <c r="BB1293" s="12"/>
      <c r="BC1293" s="12"/>
      <c r="BE1293" s="12"/>
      <c r="BF1293" s="12"/>
      <c r="BG1293" s="12"/>
      <c r="BH1293" s="12"/>
      <c r="BI1293" s="12"/>
      <c r="BJ1293" s="12"/>
      <c r="BK1293" s="12"/>
    </row>
    <row r="1294" spans="33:63" x14ac:dyDescent="0.15">
      <c r="AG1294" s="12"/>
      <c r="AH1294" s="12"/>
      <c r="AI1294" s="12"/>
      <c r="AJ1294" s="12"/>
      <c r="AK1294" s="12"/>
      <c r="AL1294" s="12"/>
      <c r="AM1294" s="12"/>
      <c r="AN1294" s="12"/>
      <c r="AO1294" s="12"/>
      <c r="AP1294" s="12"/>
      <c r="AQ1294" s="12"/>
      <c r="AR1294" s="12"/>
      <c r="AS1294" s="12"/>
      <c r="AT1294" s="12"/>
      <c r="AU1294" s="12"/>
      <c r="AV1294" s="12"/>
      <c r="AW1294" s="12"/>
      <c r="AX1294" s="12"/>
      <c r="AY1294" s="12"/>
      <c r="AZ1294" s="12"/>
      <c r="BA1294" s="12"/>
      <c r="BB1294" s="12"/>
      <c r="BC1294" s="12"/>
      <c r="BE1294" s="12"/>
      <c r="BF1294" s="12"/>
      <c r="BG1294" s="12"/>
      <c r="BH1294" s="12"/>
      <c r="BI1294" s="12"/>
      <c r="BJ1294" s="12"/>
      <c r="BK1294" s="12"/>
    </row>
    <row r="1295" spans="33:63" x14ac:dyDescent="0.15">
      <c r="AG1295" s="12"/>
      <c r="AH1295" s="12"/>
      <c r="AI1295" s="12"/>
      <c r="AJ1295" s="12"/>
      <c r="AK1295" s="12"/>
      <c r="AL1295" s="12"/>
      <c r="AM1295" s="12"/>
      <c r="AN1295" s="12"/>
      <c r="AO1295" s="12"/>
      <c r="AP1295" s="12"/>
      <c r="AQ1295" s="12"/>
      <c r="AR1295" s="12"/>
      <c r="AS1295" s="12"/>
      <c r="AT1295" s="12"/>
      <c r="AU1295" s="12"/>
      <c r="AV1295" s="12"/>
      <c r="AW1295" s="12"/>
      <c r="AX1295" s="12"/>
      <c r="AY1295" s="12"/>
      <c r="AZ1295" s="12"/>
      <c r="BA1295" s="12"/>
      <c r="BB1295" s="12"/>
      <c r="BC1295" s="12"/>
      <c r="BE1295" s="12"/>
      <c r="BF1295" s="12"/>
      <c r="BG1295" s="12"/>
      <c r="BH1295" s="12"/>
      <c r="BI1295" s="12"/>
      <c r="BJ1295" s="12"/>
      <c r="BK1295" s="12"/>
    </row>
    <row r="1296" spans="33:63" x14ac:dyDescent="0.15">
      <c r="AG1296" s="12"/>
      <c r="AH1296" s="12"/>
      <c r="AI1296" s="12"/>
      <c r="AJ1296" s="12"/>
      <c r="AK1296" s="12"/>
      <c r="AL1296" s="12"/>
      <c r="AM1296" s="12"/>
      <c r="AN1296" s="12"/>
      <c r="AO1296" s="12"/>
      <c r="AP1296" s="12"/>
      <c r="AQ1296" s="12"/>
      <c r="AR1296" s="12"/>
      <c r="AS1296" s="12"/>
      <c r="AT1296" s="12"/>
      <c r="AU1296" s="12"/>
      <c r="AV1296" s="12"/>
      <c r="AW1296" s="12"/>
      <c r="AX1296" s="12"/>
      <c r="AY1296" s="12"/>
      <c r="AZ1296" s="12"/>
      <c r="BA1296" s="12"/>
      <c r="BB1296" s="12"/>
      <c r="BC1296" s="12"/>
      <c r="BE1296" s="12"/>
      <c r="BF1296" s="12"/>
      <c r="BG1296" s="12"/>
      <c r="BH1296" s="12"/>
      <c r="BI1296" s="12"/>
      <c r="BJ1296" s="12"/>
      <c r="BK1296" s="12"/>
    </row>
    <row r="1297" spans="33:63" x14ac:dyDescent="0.15">
      <c r="AG1297" s="12"/>
      <c r="AH1297" s="12"/>
      <c r="AI1297" s="12"/>
      <c r="AJ1297" s="12"/>
      <c r="AK1297" s="12"/>
      <c r="AL1297" s="12"/>
      <c r="AM1297" s="12"/>
      <c r="AN1297" s="12"/>
      <c r="AO1297" s="12"/>
      <c r="AP1297" s="12"/>
      <c r="AQ1297" s="12"/>
      <c r="AR1297" s="12"/>
      <c r="AS1297" s="12"/>
      <c r="AT1297" s="12"/>
      <c r="AU1297" s="12"/>
      <c r="AV1297" s="12"/>
      <c r="AW1297" s="12"/>
      <c r="AX1297" s="12"/>
      <c r="AY1297" s="12"/>
      <c r="AZ1297" s="12"/>
      <c r="BA1297" s="12"/>
      <c r="BB1297" s="12"/>
      <c r="BC1297" s="12"/>
      <c r="BE1297" s="12"/>
      <c r="BF1297" s="12"/>
      <c r="BG1297" s="12"/>
      <c r="BH1297" s="12"/>
      <c r="BI1297" s="12"/>
      <c r="BJ1297" s="12"/>
      <c r="BK1297" s="12"/>
    </row>
    <row r="1298" spans="33:63" x14ac:dyDescent="0.15">
      <c r="AG1298" s="12"/>
      <c r="AH1298" s="12"/>
      <c r="AI1298" s="12"/>
      <c r="AJ1298" s="12"/>
      <c r="AK1298" s="12"/>
      <c r="AL1298" s="12"/>
      <c r="AM1298" s="12"/>
      <c r="AN1298" s="12"/>
      <c r="AO1298" s="12"/>
      <c r="AP1298" s="12"/>
      <c r="AQ1298" s="12"/>
      <c r="AR1298" s="12"/>
      <c r="AS1298" s="12"/>
      <c r="AT1298" s="12"/>
      <c r="AU1298" s="12"/>
      <c r="AV1298" s="12"/>
      <c r="AW1298" s="12"/>
      <c r="AX1298" s="12"/>
      <c r="AY1298" s="12"/>
      <c r="AZ1298" s="12"/>
      <c r="BA1298" s="12"/>
      <c r="BB1298" s="12"/>
      <c r="BC1298" s="12"/>
      <c r="BE1298" s="12"/>
      <c r="BF1298" s="12"/>
      <c r="BG1298" s="12"/>
      <c r="BH1298" s="12"/>
      <c r="BI1298" s="12"/>
      <c r="BJ1298" s="12"/>
      <c r="BK1298" s="12"/>
    </row>
    <row r="1299" spans="33:63" x14ac:dyDescent="0.15">
      <c r="AG1299" s="12"/>
      <c r="AH1299" s="12"/>
      <c r="AI1299" s="12"/>
      <c r="AJ1299" s="12"/>
      <c r="AK1299" s="12"/>
      <c r="AL1299" s="12"/>
      <c r="AM1299" s="12"/>
      <c r="AN1299" s="12"/>
      <c r="AO1299" s="12"/>
      <c r="AP1299" s="12"/>
      <c r="AQ1299" s="12"/>
      <c r="AR1299" s="12"/>
      <c r="AS1299" s="12"/>
      <c r="AT1299" s="12"/>
      <c r="AU1299" s="12"/>
      <c r="AV1299" s="12"/>
      <c r="AW1299" s="12"/>
      <c r="AX1299" s="12"/>
      <c r="AY1299" s="12"/>
      <c r="AZ1299" s="12"/>
      <c r="BA1299" s="12"/>
      <c r="BB1299" s="12"/>
      <c r="BC1299" s="12"/>
      <c r="BE1299" s="12"/>
      <c r="BF1299" s="12"/>
      <c r="BG1299" s="12"/>
      <c r="BH1299" s="12"/>
      <c r="BI1299" s="12"/>
      <c r="BJ1299" s="12"/>
      <c r="BK1299" s="12"/>
    </row>
    <row r="1300" spans="33:63" x14ac:dyDescent="0.15">
      <c r="AG1300" s="12"/>
      <c r="AH1300" s="12"/>
      <c r="AI1300" s="12"/>
      <c r="AJ1300" s="12"/>
      <c r="AK1300" s="12"/>
      <c r="AL1300" s="12"/>
      <c r="AM1300" s="12"/>
      <c r="AN1300" s="12"/>
      <c r="AO1300" s="12"/>
      <c r="AP1300" s="12"/>
      <c r="AQ1300" s="12"/>
      <c r="AR1300" s="12"/>
      <c r="AS1300" s="12"/>
      <c r="AT1300" s="12"/>
      <c r="AU1300" s="12"/>
      <c r="AV1300" s="12"/>
      <c r="AW1300" s="12"/>
      <c r="AX1300" s="12"/>
      <c r="AY1300" s="12"/>
      <c r="AZ1300" s="12"/>
      <c r="BA1300" s="12"/>
      <c r="BB1300" s="12"/>
      <c r="BC1300" s="12"/>
      <c r="BE1300" s="12"/>
      <c r="BF1300" s="12"/>
      <c r="BG1300" s="12"/>
      <c r="BH1300" s="12"/>
      <c r="BI1300" s="12"/>
      <c r="BJ1300" s="12"/>
      <c r="BK1300" s="12"/>
    </row>
    <row r="1301" spans="33:63" x14ac:dyDescent="0.15">
      <c r="AG1301" s="12"/>
      <c r="AH1301" s="12"/>
      <c r="AI1301" s="12"/>
      <c r="AJ1301" s="12"/>
      <c r="AK1301" s="12"/>
      <c r="AL1301" s="12"/>
      <c r="AM1301" s="12"/>
      <c r="AN1301" s="12"/>
      <c r="AO1301" s="12"/>
      <c r="AP1301" s="12"/>
      <c r="AQ1301" s="12"/>
      <c r="AR1301" s="12"/>
      <c r="AS1301" s="12"/>
      <c r="AT1301" s="12"/>
      <c r="AU1301" s="12"/>
      <c r="AV1301" s="12"/>
      <c r="AW1301" s="12"/>
      <c r="AX1301" s="12"/>
      <c r="AY1301" s="12"/>
      <c r="AZ1301" s="12"/>
      <c r="BA1301" s="12"/>
      <c r="BB1301" s="12"/>
      <c r="BC1301" s="12"/>
      <c r="BE1301" s="12"/>
      <c r="BF1301" s="12"/>
      <c r="BG1301" s="12"/>
      <c r="BH1301" s="12"/>
      <c r="BI1301" s="12"/>
      <c r="BJ1301" s="12"/>
      <c r="BK1301" s="12"/>
    </row>
    <row r="1302" spans="33:63" x14ac:dyDescent="0.15">
      <c r="AG1302" s="12"/>
      <c r="AH1302" s="12"/>
      <c r="AI1302" s="12"/>
      <c r="AJ1302" s="12"/>
      <c r="AK1302" s="12"/>
      <c r="AL1302" s="12"/>
      <c r="AM1302" s="12"/>
      <c r="AN1302" s="12"/>
      <c r="AO1302" s="12"/>
      <c r="AP1302" s="12"/>
      <c r="AQ1302" s="12"/>
      <c r="AR1302" s="12"/>
      <c r="AS1302" s="12"/>
      <c r="AT1302" s="12"/>
      <c r="AU1302" s="12"/>
      <c r="AV1302" s="12"/>
      <c r="AW1302" s="12"/>
      <c r="AX1302" s="12"/>
      <c r="AY1302" s="12"/>
      <c r="AZ1302" s="12"/>
      <c r="BA1302" s="12"/>
      <c r="BB1302" s="12"/>
      <c r="BC1302" s="12"/>
      <c r="BE1302" s="12"/>
      <c r="BF1302" s="12"/>
      <c r="BG1302" s="12"/>
      <c r="BH1302" s="12"/>
      <c r="BI1302" s="12"/>
      <c r="BJ1302" s="12"/>
      <c r="BK1302" s="12"/>
    </row>
    <row r="1303" spans="33:63" x14ac:dyDescent="0.15">
      <c r="AG1303" s="12"/>
      <c r="AH1303" s="12"/>
      <c r="AI1303" s="12"/>
      <c r="AJ1303" s="12"/>
      <c r="AK1303" s="12"/>
      <c r="AL1303" s="12"/>
      <c r="AM1303" s="12"/>
      <c r="AN1303" s="12"/>
      <c r="AO1303" s="12"/>
      <c r="AP1303" s="12"/>
      <c r="AQ1303" s="12"/>
      <c r="AR1303" s="12"/>
      <c r="AS1303" s="12"/>
      <c r="AT1303" s="12"/>
      <c r="AU1303" s="12"/>
      <c r="AV1303" s="12"/>
      <c r="AW1303" s="12"/>
      <c r="AX1303" s="12"/>
      <c r="AY1303" s="12"/>
      <c r="AZ1303" s="12"/>
      <c r="BA1303" s="12"/>
      <c r="BB1303" s="12"/>
      <c r="BC1303" s="12"/>
      <c r="BE1303" s="12"/>
      <c r="BF1303" s="12"/>
      <c r="BG1303" s="12"/>
      <c r="BH1303" s="12"/>
      <c r="BI1303" s="12"/>
      <c r="BJ1303" s="12"/>
      <c r="BK1303" s="12"/>
    </row>
    <row r="1304" spans="33:63" x14ac:dyDescent="0.15">
      <c r="AG1304" s="12"/>
      <c r="AH1304" s="12"/>
      <c r="AI1304" s="12"/>
      <c r="AJ1304" s="12"/>
      <c r="AK1304" s="12"/>
      <c r="AL1304" s="12"/>
      <c r="AM1304" s="12"/>
      <c r="AN1304" s="12"/>
      <c r="AO1304" s="12"/>
      <c r="AP1304" s="12"/>
      <c r="AQ1304" s="12"/>
      <c r="AR1304" s="12"/>
      <c r="AS1304" s="12"/>
      <c r="AT1304" s="12"/>
      <c r="AU1304" s="12"/>
      <c r="AV1304" s="12"/>
      <c r="AW1304" s="12"/>
      <c r="AX1304" s="12"/>
      <c r="AY1304" s="12"/>
      <c r="AZ1304" s="12"/>
      <c r="BA1304" s="12"/>
      <c r="BB1304" s="12"/>
      <c r="BC1304" s="12"/>
      <c r="BE1304" s="12"/>
      <c r="BF1304" s="12"/>
      <c r="BG1304" s="12"/>
      <c r="BH1304" s="12"/>
      <c r="BI1304" s="12"/>
      <c r="BJ1304" s="12"/>
      <c r="BK1304" s="12"/>
    </row>
    <row r="1305" spans="33:63" x14ac:dyDescent="0.15">
      <c r="AG1305" s="12"/>
      <c r="AH1305" s="12"/>
      <c r="AI1305" s="12"/>
      <c r="AJ1305" s="12"/>
      <c r="AK1305" s="12"/>
      <c r="AL1305" s="12"/>
      <c r="AM1305" s="12"/>
      <c r="AN1305" s="12"/>
      <c r="AO1305" s="12"/>
      <c r="AP1305" s="12"/>
      <c r="AQ1305" s="12"/>
      <c r="AR1305" s="12"/>
      <c r="AS1305" s="12"/>
      <c r="AT1305" s="12"/>
      <c r="AU1305" s="12"/>
      <c r="AV1305" s="12"/>
      <c r="AW1305" s="12"/>
      <c r="AX1305" s="12"/>
      <c r="AY1305" s="12"/>
      <c r="AZ1305" s="12"/>
      <c r="BA1305" s="12"/>
      <c r="BB1305" s="12"/>
      <c r="BC1305" s="12"/>
      <c r="BE1305" s="12"/>
      <c r="BF1305" s="12"/>
      <c r="BG1305" s="12"/>
      <c r="BH1305" s="12"/>
      <c r="BI1305" s="12"/>
      <c r="BJ1305" s="12"/>
      <c r="BK1305" s="12"/>
    </row>
    <row r="1306" spans="33:63" x14ac:dyDescent="0.15">
      <c r="AG1306" s="12"/>
      <c r="AH1306" s="12"/>
      <c r="AI1306" s="12"/>
      <c r="AJ1306" s="12"/>
      <c r="AK1306" s="12"/>
      <c r="AL1306" s="12"/>
      <c r="AM1306" s="12"/>
      <c r="AN1306" s="12"/>
      <c r="AO1306" s="12"/>
      <c r="AP1306" s="12"/>
      <c r="AQ1306" s="12"/>
      <c r="AR1306" s="12"/>
      <c r="AS1306" s="12"/>
      <c r="AT1306" s="12"/>
      <c r="AU1306" s="12"/>
      <c r="AV1306" s="12"/>
      <c r="AW1306" s="12"/>
      <c r="AX1306" s="12"/>
      <c r="AY1306" s="12"/>
      <c r="AZ1306" s="12"/>
      <c r="BA1306" s="12"/>
      <c r="BB1306" s="12"/>
      <c r="BC1306" s="12"/>
      <c r="BE1306" s="12"/>
      <c r="BF1306" s="12"/>
      <c r="BG1306" s="12"/>
      <c r="BH1306" s="12"/>
      <c r="BI1306" s="12"/>
      <c r="BJ1306" s="12"/>
      <c r="BK1306" s="12"/>
    </row>
    <row r="1307" spans="33:63" x14ac:dyDescent="0.15">
      <c r="AG1307" s="12"/>
      <c r="AH1307" s="12"/>
      <c r="AI1307" s="12"/>
      <c r="AJ1307" s="12"/>
      <c r="AK1307" s="12"/>
      <c r="AL1307" s="12"/>
      <c r="AM1307" s="12"/>
      <c r="AN1307" s="12"/>
      <c r="AO1307" s="12"/>
      <c r="AP1307" s="12"/>
      <c r="AQ1307" s="12"/>
      <c r="AR1307" s="12"/>
      <c r="AS1307" s="12"/>
      <c r="AT1307" s="12"/>
      <c r="AU1307" s="12"/>
      <c r="AV1307" s="12"/>
      <c r="AW1307" s="12"/>
      <c r="AX1307" s="12"/>
      <c r="AY1307" s="12"/>
      <c r="AZ1307" s="12"/>
      <c r="BA1307" s="12"/>
      <c r="BB1307" s="12"/>
      <c r="BC1307" s="12"/>
      <c r="BE1307" s="12"/>
      <c r="BF1307" s="12"/>
      <c r="BG1307" s="12"/>
      <c r="BH1307" s="12"/>
      <c r="BI1307" s="12"/>
      <c r="BJ1307" s="12"/>
      <c r="BK1307" s="12"/>
    </row>
    <row r="1308" spans="33:63" x14ac:dyDescent="0.15">
      <c r="AG1308" s="12"/>
      <c r="AH1308" s="12"/>
      <c r="AI1308" s="12"/>
      <c r="AJ1308" s="12"/>
      <c r="AK1308" s="12"/>
      <c r="AL1308" s="12"/>
      <c r="AM1308" s="12"/>
      <c r="AN1308" s="12"/>
      <c r="AO1308" s="12"/>
      <c r="AP1308" s="12"/>
      <c r="AQ1308" s="12"/>
      <c r="AR1308" s="12"/>
      <c r="AS1308" s="12"/>
      <c r="AT1308" s="12"/>
      <c r="AU1308" s="12"/>
      <c r="AV1308" s="12"/>
      <c r="AW1308" s="12"/>
      <c r="AX1308" s="12"/>
      <c r="AY1308" s="12"/>
      <c r="AZ1308" s="12"/>
      <c r="BA1308" s="12"/>
      <c r="BB1308" s="12"/>
      <c r="BC1308" s="12"/>
      <c r="BE1308" s="12"/>
      <c r="BF1308" s="12"/>
      <c r="BG1308" s="12"/>
      <c r="BH1308" s="12"/>
      <c r="BI1308" s="12"/>
      <c r="BJ1308" s="12"/>
      <c r="BK1308" s="12"/>
    </row>
    <row r="1309" spans="33:63" x14ac:dyDescent="0.15">
      <c r="AG1309" s="12"/>
      <c r="AH1309" s="12"/>
      <c r="AI1309" s="12"/>
      <c r="AJ1309" s="12"/>
      <c r="AK1309" s="12"/>
      <c r="AL1309" s="12"/>
      <c r="AM1309" s="12"/>
      <c r="AN1309" s="12"/>
      <c r="AO1309" s="12"/>
      <c r="AP1309" s="12"/>
      <c r="AQ1309" s="12"/>
      <c r="AR1309" s="12"/>
      <c r="AS1309" s="12"/>
      <c r="AT1309" s="12"/>
      <c r="AU1309" s="12"/>
      <c r="AV1309" s="12"/>
      <c r="AW1309" s="12"/>
      <c r="AX1309" s="12"/>
      <c r="AY1309" s="12"/>
      <c r="AZ1309" s="12"/>
      <c r="BA1309" s="12"/>
      <c r="BB1309" s="12"/>
      <c r="BC1309" s="12"/>
      <c r="BE1309" s="12"/>
      <c r="BF1309" s="12"/>
      <c r="BG1309" s="12"/>
      <c r="BH1309" s="12"/>
      <c r="BI1309" s="12"/>
      <c r="BJ1309" s="12"/>
      <c r="BK1309" s="12"/>
    </row>
    <row r="1310" spans="33:63" x14ac:dyDescent="0.15">
      <c r="AG1310" s="12"/>
      <c r="AH1310" s="12"/>
      <c r="AI1310" s="12"/>
      <c r="AJ1310" s="12"/>
      <c r="AK1310" s="12"/>
      <c r="AL1310" s="12"/>
      <c r="AM1310" s="12"/>
      <c r="AN1310" s="12"/>
      <c r="AO1310" s="12"/>
      <c r="AP1310" s="12"/>
      <c r="AQ1310" s="12"/>
      <c r="AR1310" s="12"/>
      <c r="AS1310" s="12"/>
      <c r="AT1310" s="12"/>
      <c r="AU1310" s="12"/>
      <c r="AV1310" s="12"/>
      <c r="AW1310" s="12"/>
      <c r="AX1310" s="12"/>
      <c r="AY1310" s="12"/>
      <c r="AZ1310" s="12"/>
      <c r="BA1310" s="12"/>
      <c r="BB1310" s="12"/>
      <c r="BC1310" s="12"/>
      <c r="BE1310" s="12"/>
      <c r="BF1310" s="12"/>
      <c r="BG1310" s="12"/>
      <c r="BH1310" s="12"/>
      <c r="BI1310" s="12"/>
      <c r="BJ1310" s="12"/>
      <c r="BK1310" s="12"/>
    </row>
    <row r="1311" spans="33:63" x14ac:dyDescent="0.15">
      <c r="AG1311" s="12"/>
      <c r="AH1311" s="12"/>
      <c r="AI1311" s="12"/>
      <c r="AJ1311" s="12"/>
      <c r="AK1311" s="12"/>
      <c r="AL1311" s="12"/>
      <c r="AM1311" s="12"/>
      <c r="AN1311" s="12"/>
      <c r="AO1311" s="12"/>
      <c r="AP1311" s="12"/>
      <c r="AQ1311" s="12"/>
      <c r="AR1311" s="12"/>
      <c r="AS1311" s="12"/>
      <c r="AT1311" s="12"/>
      <c r="AU1311" s="12"/>
      <c r="AV1311" s="12"/>
      <c r="AW1311" s="12"/>
      <c r="AX1311" s="12"/>
      <c r="AY1311" s="12"/>
      <c r="AZ1311" s="12"/>
      <c r="BA1311" s="12"/>
      <c r="BB1311" s="12"/>
      <c r="BC1311" s="12"/>
      <c r="BE1311" s="12"/>
      <c r="BF1311" s="12"/>
      <c r="BG1311" s="12"/>
      <c r="BH1311" s="12"/>
      <c r="BI1311" s="12"/>
      <c r="BJ1311" s="12"/>
      <c r="BK1311" s="12"/>
    </row>
    <row r="1312" spans="33:63" x14ac:dyDescent="0.15">
      <c r="AG1312" s="12"/>
      <c r="AH1312" s="12"/>
      <c r="AI1312" s="12"/>
      <c r="AJ1312" s="12"/>
      <c r="AK1312" s="12"/>
      <c r="AL1312" s="12"/>
      <c r="AM1312" s="12"/>
      <c r="AN1312" s="12"/>
      <c r="AO1312" s="12"/>
      <c r="AP1312" s="12"/>
      <c r="AQ1312" s="12"/>
      <c r="AR1312" s="12"/>
      <c r="AS1312" s="12"/>
      <c r="AT1312" s="12"/>
      <c r="AU1312" s="12"/>
      <c r="AV1312" s="12"/>
      <c r="AW1312" s="12"/>
      <c r="AX1312" s="12"/>
      <c r="AY1312" s="12"/>
      <c r="AZ1312" s="12"/>
      <c r="BA1312" s="12"/>
      <c r="BB1312" s="12"/>
      <c r="BC1312" s="12"/>
      <c r="BE1312" s="12"/>
      <c r="BF1312" s="12"/>
      <c r="BG1312" s="12"/>
      <c r="BH1312" s="12"/>
      <c r="BI1312" s="12"/>
      <c r="BJ1312" s="12"/>
      <c r="BK1312" s="12"/>
    </row>
    <row r="1313" spans="33:63" x14ac:dyDescent="0.15">
      <c r="AG1313" s="12"/>
      <c r="AH1313" s="12"/>
      <c r="AI1313" s="12"/>
      <c r="AJ1313" s="12"/>
      <c r="AK1313" s="12"/>
      <c r="AL1313" s="12"/>
      <c r="AM1313" s="12"/>
      <c r="AN1313" s="12"/>
      <c r="AO1313" s="12"/>
      <c r="AP1313" s="12"/>
      <c r="AQ1313" s="12"/>
      <c r="AR1313" s="12"/>
      <c r="AS1313" s="12"/>
      <c r="AT1313" s="12"/>
      <c r="AU1313" s="12"/>
      <c r="AV1313" s="12"/>
      <c r="AW1313" s="12"/>
      <c r="AX1313" s="12"/>
      <c r="AY1313" s="12"/>
      <c r="AZ1313" s="12"/>
      <c r="BA1313" s="12"/>
      <c r="BB1313" s="12"/>
      <c r="BC1313" s="12"/>
      <c r="BE1313" s="12"/>
      <c r="BF1313" s="12"/>
      <c r="BG1313" s="12"/>
      <c r="BH1313" s="12"/>
      <c r="BI1313" s="12"/>
      <c r="BJ1313" s="12"/>
      <c r="BK1313" s="12"/>
    </row>
    <row r="1314" spans="33:63" x14ac:dyDescent="0.15">
      <c r="AG1314" s="12"/>
      <c r="AH1314" s="12"/>
      <c r="AI1314" s="12"/>
      <c r="AJ1314" s="12"/>
      <c r="AK1314" s="12"/>
      <c r="AL1314" s="12"/>
      <c r="AM1314" s="12"/>
      <c r="AN1314" s="12"/>
      <c r="AO1314" s="12"/>
      <c r="AP1314" s="12"/>
      <c r="AQ1314" s="12"/>
      <c r="AR1314" s="12"/>
      <c r="AS1314" s="12"/>
      <c r="AT1314" s="12"/>
      <c r="AU1314" s="12"/>
      <c r="AV1314" s="12"/>
      <c r="AW1314" s="12"/>
      <c r="AX1314" s="12"/>
      <c r="AY1314" s="12"/>
      <c r="AZ1314" s="12"/>
      <c r="BA1314" s="12"/>
      <c r="BB1314" s="12"/>
      <c r="BC1314" s="12"/>
      <c r="BE1314" s="12"/>
      <c r="BF1314" s="12"/>
      <c r="BG1314" s="12"/>
      <c r="BH1314" s="12"/>
      <c r="BI1314" s="12"/>
      <c r="BJ1314" s="12"/>
      <c r="BK1314" s="12"/>
    </row>
    <row r="1315" spans="33:63" x14ac:dyDescent="0.15">
      <c r="AG1315" s="12"/>
      <c r="AH1315" s="12"/>
      <c r="AI1315" s="12"/>
      <c r="AJ1315" s="12"/>
      <c r="AK1315" s="12"/>
      <c r="AL1315" s="12"/>
      <c r="AM1315" s="12"/>
      <c r="AN1315" s="12"/>
      <c r="AO1315" s="12"/>
      <c r="AP1315" s="12"/>
      <c r="AQ1315" s="12"/>
      <c r="AR1315" s="12"/>
      <c r="AS1315" s="12"/>
      <c r="AT1315" s="12"/>
      <c r="AU1315" s="12"/>
      <c r="AV1315" s="12"/>
      <c r="AW1315" s="12"/>
      <c r="AX1315" s="12"/>
      <c r="AY1315" s="12"/>
      <c r="AZ1315" s="12"/>
      <c r="BA1315" s="12"/>
      <c r="BB1315" s="12"/>
      <c r="BC1315" s="12"/>
      <c r="BE1315" s="12"/>
      <c r="BF1315" s="12"/>
      <c r="BG1315" s="12"/>
      <c r="BH1315" s="12"/>
      <c r="BI1315" s="12"/>
      <c r="BJ1315" s="12"/>
      <c r="BK1315" s="12"/>
    </row>
    <row r="1316" spans="33:63" x14ac:dyDescent="0.15">
      <c r="AG1316" s="12"/>
      <c r="AH1316" s="12"/>
      <c r="AI1316" s="12"/>
      <c r="AJ1316" s="12"/>
      <c r="AK1316" s="12"/>
      <c r="AL1316" s="12"/>
      <c r="AM1316" s="12"/>
      <c r="AN1316" s="12"/>
      <c r="AO1316" s="12"/>
      <c r="AP1316" s="12"/>
      <c r="AQ1316" s="12"/>
      <c r="AR1316" s="12"/>
      <c r="AS1316" s="12"/>
      <c r="AT1316" s="12"/>
      <c r="AU1316" s="12"/>
      <c r="AV1316" s="12"/>
      <c r="AW1316" s="12"/>
      <c r="AX1316" s="12"/>
      <c r="AY1316" s="12"/>
      <c r="AZ1316" s="12"/>
      <c r="BA1316" s="12"/>
      <c r="BB1316" s="12"/>
      <c r="BC1316" s="12"/>
      <c r="BE1316" s="12"/>
      <c r="BF1316" s="12"/>
      <c r="BG1316" s="12"/>
      <c r="BH1316" s="12"/>
      <c r="BI1316" s="12"/>
      <c r="BJ1316" s="12"/>
      <c r="BK1316" s="12"/>
    </row>
    <row r="1317" spans="33:63" x14ac:dyDescent="0.15">
      <c r="AG1317" s="12"/>
      <c r="AH1317" s="12"/>
      <c r="AI1317" s="12"/>
      <c r="AJ1317" s="12"/>
      <c r="AK1317" s="12"/>
      <c r="AL1317" s="12"/>
      <c r="AM1317" s="12"/>
      <c r="AN1317" s="12"/>
      <c r="AO1317" s="12"/>
      <c r="AP1317" s="12"/>
      <c r="AQ1317" s="12"/>
      <c r="AR1317" s="12"/>
      <c r="AS1317" s="12"/>
      <c r="AT1317" s="12"/>
      <c r="AU1317" s="12"/>
      <c r="AV1317" s="12"/>
      <c r="AW1317" s="12"/>
      <c r="AX1317" s="12"/>
      <c r="AY1317" s="12"/>
      <c r="AZ1317" s="12"/>
      <c r="BA1317" s="12"/>
      <c r="BB1317" s="12"/>
      <c r="BC1317" s="12"/>
      <c r="BE1317" s="12"/>
      <c r="BF1317" s="12"/>
      <c r="BG1317" s="12"/>
      <c r="BH1317" s="12"/>
      <c r="BI1317" s="12"/>
      <c r="BJ1317" s="12"/>
      <c r="BK1317" s="12"/>
    </row>
    <row r="1318" spans="33:63" x14ac:dyDescent="0.15">
      <c r="AG1318" s="12"/>
      <c r="AH1318" s="12"/>
      <c r="AI1318" s="12"/>
      <c r="AJ1318" s="12"/>
      <c r="AK1318" s="12"/>
      <c r="AL1318" s="12"/>
      <c r="AM1318" s="12"/>
      <c r="AN1318" s="12"/>
      <c r="AO1318" s="12"/>
      <c r="AP1318" s="12"/>
      <c r="AQ1318" s="12"/>
      <c r="AR1318" s="12"/>
      <c r="AS1318" s="12"/>
      <c r="AT1318" s="12"/>
      <c r="AU1318" s="12"/>
      <c r="AV1318" s="12"/>
      <c r="AW1318" s="12"/>
      <c r="AX1318" s="12"/>
      <c r="AY1318" s="12"/>
      <c r="AZ1318" s="12"/>
      <c r="BA1318" s="12"/>
      <c r="BB1318" s="12"/>
      <c r="BC1318" s="12"/>
      <c r="BE1318" s="12"/>
      <c r="BF1318" s="12"/>
      <c r="BG1318" s="12"/>
      <c r="BH1318" s="12"/>
      <c r="BI1318" s="12"/>
      <c r="BJ1318" s="12"/>
      <c r="BK1318" s="12"/>
    </row>
    <row r="1319" spans="33:63" x14ac:dyDescent="0.15">
      <c r="AG1319" s="12"/>
      <c r="AH1319" s="12"/>
      <c r="AI1319" s="12"/>
      <c r="AJ1319" s="12"/>
      <c r="AK1319" s="12"/>
      <c r="AL1319" s="12"/>
      <c r="AM1319" s="12"/>
      <c r="AN1319" s="12"/>
      <c r="AO1319" s="12"/>
      <c r="AP1319" s="12"/>
      <c r="AQ1319" s="12"/>
      <c r="AR1319" s="12"/>
      <c r="AS1319" s="12"/>
      <c r="AT1319" s="12"/>
      <c r="AU1319" s="12"/>
      <c r="AV1319" s="12"/>
      <c r="AW1319" s="12"/>
      <c r="AX1319" s="12"/>
      <c r="AY1319" s="12"/>
      <c r="AZ1319" s="12"/>
      <c r="BA1319" s="12"/>
      <c r="BB1319" s="12"/>
      <c r="BC1319" s="12"/>
      <c r="BE1319" s="12"/>
      <c r="BF1319" s="12"/>
      <c r="BG1319" s="12"/>
      <c r="BH1319" s="12"/>
      <c r="BI1319" s="12"/>
      <c r="BJ1319" s="12"/>
      <c r="BK1319" s="12"/>
    </row>
    <row r="1320" spans="33:63" x14ac:dyDescent="0.15">
      <c r="AG1320" s="12"/>
      <c r="AH1320" s="12"/>
      <c r="AI1320" s="12"/>
      <c r="AJ1320" s="12"/>
      <c r="AK1320" s="12"/>
      <c r="AL1320" s="12"/>
      <c r="AM1320" s="12"/>
      <c r="AN1320" s="12"/>
      <c r="AO1320" s="12"/>
      <c r="AP1320" s="12"/>
      <c r="AQ1320" s="12"/>
      <c r="AR1320" s="12"/>
      <c r="AS1320" s="12"/>
      <c r="AT1320" s="12"/>
      <c r="AU1320" s="12"/>
      <c r="AV1320" s="12"/>
      <c r="AW1320" s="12"/>
      <c r="AX1320" s="12"/>
      <c r="AY1320" s="12"/>
      <c r="AZ1320" s="12"/>
      <c r="BA1320" s="12"/>
      <c r="BB1320" s="12"/>
      <c r="BC1320" s="12"/>
      <c r="BE1320" s="12"/>
      <c r="BF1320" s="12"/>
      <c r="BG1320" s="12"/>
      <c r="BH1320" s="12"/>
      <c r="BI1320" s="12"/>
      <c r="BJ1320" s="12"/>
      <c r="BK1320" s="12"/>
    </row>
    <row r="1321" spans="33:63" x14ac:dyDescent="0.15">
      <c r="AG1321" s="12"/>
      <c r="AH1321" s="12"/>
      <c r="AI1321" s="12"/>
      <c r="AJ1321" s="12"/>
      <c r="AK1321" s="12"/>
      <c r="AL1321" s="12"/>
      <c r="AM1321" s="12"/>
      <c r="AN1321" s="12"/>
      <c r="AO1321" s="12"/>
      <c r="AP1321" s="12"/>
      <c r="AQ1321" s="12"/>
      <c r="AR1321" s="12"/>
      <c r="AS1321" s="12"/>
      <c r="AT1321" s="12"/>
      <c r="AU1321" s="12"/>
      <c r="AV1321" s="12"/>
      <c r="AW1321" s="12"/>
      <c r="AX1321" s="12"/>
      <c r="AY1321" s="12"/>
      <c r="AZ1321" s="12"/>
      <c r="BA1321" s="12"/>
      <c r="BB1321" s="12"/>
      <c r="BC1321" s="12"/>
      <c r="BE1321" s="12"/>
      <c r="BF1321" s="12"/>
      <c r="BG1321" s="12"/>
      <c r="BH1321" s="12"/>
      <c r="BI1321" s="12"/>
      <c r="BJ1321" s="12"/>
      <c r="BK1321" s="12"/>
    </row>
    <row r="1322" spans="33:63" x14ac:dyDescent="0.15">
      <c r="AG1322" s="12"/>
      <c r="AH1322" s="12"/>
      <c r="AI1322" s="12"/>
      <c r="AJ1322" s="12"/>
      <c r="AK1322" s="12"/>
      <c r="AL1322" s="12"/>
      <c r="AM1322" s="12"/>
      <c r="AN1322" s="12"/>
      <c r="AO1322" s="12"/>
      <c r="AP1322" s="12"/>
      <c r="AQ1322" s="12"/>
      <c r="AR1322" s="12"/>
      <c r="AS1322" s="12"/>
      <c r="AT1322" s="12"/>
      <c r="AU1322" s="12"/>
      <c r="AV1322" s="12"/>
      <c r="AW1322" s="12"/>
      <c r="AX1322" s="12"/>
      <c r="AY1322" s="12"/>
      <c r="AZ1322" s="12"/>
      <c r="BA1322" s="12"/>
      <c r="BB1322" s="12"/>
      <c r="BC1322" s="12"/>
      <c r="BE1322" s="12"/>
      <c r="BF1322" s="12"/>
      <c r="BG1322" s="12"/>
      <c r="BH1322" s="12"/>
      <c r="BI1322" s="12"/>
      <c r="BJ1322" s="12"/>
      <c r="BK1322" s="12"/>
    </row>
    <row r="1323" spans="33:63" x14ac:dyDescent="0.15">
      <c r="AG1323" s="12"/>
      <c r="AH1323" s="12"/>
      <c r="AI1323" s="12"/>
      <c r="AJ1323" s="12"/>
      <c r="AK1323" s="12"/>
      <c r="AL1323" s="12"/>
      <c r="AM1323" s="12"/>
      <c r="AN1323" s="12"/>
      <c r="AO1323" s="12"/>
      <c r="AP1323" s="12"/>
      <c r="AQ1323" s="12"/>
      <c r="AR1323" s="12"/>
      <c r="AS1323" s="12"/>
      <c r="AT1323" s="12"/>
      <c r="AU1323" s="12"/>
      <c r="AV1323" s="12"/>
      <c r="AW1323" s="12"/>
      <c r="AX1323" s="12"/>
      <c r="AY1323" s="12"/>
      <c r="AZ1323" s="12"/>
      <c r="BA1323" s="12"/>
      <c r="BB1323" s="12"/>
      <c r="BC1323" s="12"/>
      <c r="BE1323" s="12"/>
      <c r="BF1323" s="12"/>
      <c r="BG1323" s="12"/>
      <c r="BH1323" s="12"/>
      <c r="BI1323" s="12"/>
      <c r="BJ1323" s="12"/>
      <c r="BK1323" s="12"/>
    </row>
    <row r="1324" spans="33:63" x14ac:dyDescent="0.15">
      <c r="AG1324" s="12"/>
      <c r="AH1324" s="12"/>
      <c r="AI1324" s="12"/>
      <c r="AJ1324" s="12"/>
      <c r="AK1324" s="12"/>
      <c r="AL1324" s="12"/>
      <c r="AM1324" s="12"/>
      <c r="AN1324" s="12"/>
      <c r="AO1324" s="12"/>
      <c r="AP1324" s="12"/>
      <c r="AQ1324" s="12"/>
      <c r="AR1324" s="12"/>
      <c r="AS1324" s="12"/>
      <c r="AT1324" s="12"/>
      <c r="AU1324" s="12"/>
      <c r="AV1324" s="12"/>
      <c r="AW1324" s="12"/>
      <c r="AX1324" s="12"/>
      <c r="AY1324" s="12"/>
      <c r="AZ1324" s="12"/>
      <c r="BA1324" s="12"/>
      <c r="BB1324" s="12"/>
      <c r="BC1324" s="12"/>
      <c r="BE1324" s="12"/>
      <c r="BF1324" s="12"/>
      <c r="BG1324" s="12"/>
      <c r="BH1324" s="12"/>
      <c r="BI1324" s="12"/>
      <c r="BJ1324" s="12"/>
      <c r="BK1324" s="12"/>
    </row>
    <row r="1325" spans="33:63" x14ac:dyDescent="0.15">
      <c r="AG1325" s="12"/>
      <c r="AH1325" s="12"/>
      <c r="AI1325" s="12"/>
      <c r="AJ1325" s="12"/>
      <c r="AK1325" s="12"/>
      <c r="AL1325" s="12"/>
      <c r="AM1325" s="12"/>
      <c r="AN1325" s="12"/>
      <c r="AO1325" s="12"/>
      <c r="AP1325" s="12"/>
      <c r="AQ1325" s="12"/>
      <c r="AR1325" s="12"/>
      <c r="AS1325" s="12"/>
      <c r="AT1325" s="12"/>
      <c r="AU1325" s="12"/>
      <c r="AV1325" s="12"/>
      <c r="AW1325" s="12"/>
      <c r="AX1325" s="12"/>
      <c r="AY1325" s="12"/>
      <c r="AZ1325" s="12"/>
      <c r="BA1325" s="12"/>
      <c r="BB1325" s="12"/>
      <c r="BC1325" s="12"/>
      <c r="BE1325" s="12"/>
      <c r="BF1325" s="12"/>
      <c r="BG1325" s="12"/>
      <c r="BH1325" s="12"/>
      <c r="BI1325" s="12"/>
      <c r="BJ1325" s="12"/>
      <c r="BK1325" s="12"/>
    </row>
    <row r="1326" spans="33:63" x14ac:dyDescent="0.15">
      <c r="AG1326" s="12"/>
      <c r="AH1326" s="12"/>
      <c r="AI1326" s="12"/>
      <c r="AJ1326" s="12"/>
      <c r="AK1326" s="12"/>
      <c r="AL1326" s="12"/>
      <c r="AM1326" s="12"/>
      <c r="AN1326" s="12"/>
      <c r="AO1326" s="12"/>
      <c r="AP1326" s="12"/>
      <c r="AQ1326" s="12"/>
      <c r="AR1326" s="12"/>
      <c r="AS1326" s="12"/>
      <c r="AT1326" s="12"/>
      <c r="AU1326" s="12"/>
      <c r="AV1326" s="12"/>
      <c r="AW1326" s="12"/>
      <c r="AX1326" s="12"/>
      <c r="AY1326" s="12"/>
      <c r="AZ1326" s="12"/>
      <c r="BA1326" s="12"/>
      <c r="BB1326" s="12"/>
      <c r="BC1326" s="12"/>
      <c r="BE1326" s="12"/>
      <c r="BF1326" s="12"/>
      <c r="BG1326" s="12"/>
      <c r="BH1326" s="12"/>
      <c r="BI1326" s="12"/>
      <c r="BJ1326" s="12"/>
      <c r="BK1326" s="12"/>
    </row>
    <row r="1327" spans="33:63" x14ac:dyDescent="0.15">
      <c r="AG1327" s="12"/>
      <c r="AH1327" s="12"/>
      <c r="AI1327" s="12"/>
      <c r="AJ1327" s="12"/>
      <c r="AK1327" s="12"/>
      <c r="AL1327" s="12"/>
      <c r="AM1327" s="12"/>
      <c r="AN1327" s="12"/>
      <c r="AO1327" s="12"/>
      <c r="AP1327" s="12"/>
      <c r="AQ1327" s="12"/>
      <c r="AR1327" s="12"/>
      <c r="AS1327" s="12"/>
      <c r="AT1327" s="12"/>
      <c r="AU1327" s="12"/>
      <c r="AV1327" s="12"/>
      <c r="AW1327" s="12"/>
      <c r="AX1327" s="12"/>
      <c r="AY1327" s="12"/>
      <c r="AZ1327" s="12"/>
      <c r="BA1327" s="12"/>
      <c r="BB1327" s="12"/>
      <c r="BC1327" s="12"/>
      <c r="BE1327" s="12"/>
      <c r="BF1327" s="12"/>
      <c r="BG1327" s="12"/>
      <c r="BH1327" s="12"/>
      <c r="BI1327" s="12"/>
      <c r="BJ1327" s="12"/>
      <c r="BK1327" s="12"/>
    </row>
    <row r="1328" spans="33:63" x14ac:dyDescent="0.15">
      <c r="AG1328" s="12"/>
      <c r="AH1328" s="12"/>
      <c r="AI1328" s="12"/>
      <c r="AJ1328" s="12"/>
      <c r="AK1328" s="12"/>
      <c r="AL1328" s="12"/>
      <c r="AM1328" s="12"/>
      <c r="AN1328" s="12"/>
      <c r="AO1328" s="12"/>
      <c r="AP1328" s="12"/>
      <c r="AQ1328" s="12"/>
      <c r="AR1328" s="12"/>
      <c r="AS1328" s="12"/>
      <c r="AT1328" s="12"/>
      <c r="AU1328" s="12"/>
      <c r="AV1328" s="12"/>
      <c r="AW1328" s="12"/>
      <c r="AX1328" s="12"/>
      <c r="AY1328" s="12"/>
      <c r="AZ1328" s="12"/>
      <c r="BA1328" s="12"/>
      <c r="BB1328" s="12"/>
      <c r="BC1328" s="12"/>
      <c r="BE1328" s="12"/>
      <c r="BF1328" s="12"/>
      <c r="BG1328" s="12"/>
      <c r="BH1328" s="12"/>
      <c r="BI1328" s="12"/>
      <c r="BJ1328" s="12"/>
      <c r="BK1328" s="12"/>
    </row>
    <row r="1329" spans="33:63" x14ac:dyDescent="0.15">
      <c r="AG1329" s="12"/>
      <c r="AH1329" s="12"/>
      <c r="AI1329" s="12"/>
      <c r="AJ1329" s="12"/>
      <c r="AK1329" s="12"/>
      <c r="AL1329" s="12"/>
      <c r="AM1329" s="12"/>
      <c r="AN1329" s="12"/>
      <c r="AO1329" s="12"/>
      <c r="AP1329" s="12"/>
      <c r="AQ1329" s="12"/>
      <c r="AR1329" s="12"/>
      <c r="AS1329" s="12"/>
      <c r="AT1329" s="12"/>
      <c r="AU1329" s="12"/>
      <c r="AV1329" s="12"/>
      <c r="AW1329" s="12"/>
      <c r="AX1329" s="12"/>
      <c r="AY1329" s="12"/>
      <c r="AZ1329" s="12"/>
      <c r="BA1329" s="12"/>
      <c r="BB1329" s="12"/>
      <c r="BC1329" s="12"/>
      <c r="BE1329" s="12"/>
      <c r="BF1329" s="12"/>
      <c r="BG1329" s="12"/>
      <c r="BH1329" s="12"/>
      <c r="BI1329" s="12"/>
      <c r="BJ1329" s="12"/>
      <c r="BK1329" s="12"/>
    </row>
    <row r="1330" spans="33:63" x14ac:dyDescent="0.15">
      <c r="AG1330" s="12"/>
      <c r="AH1330" s="12"/>
      <c r="AI1330" s="12"/>
      <c r="AJ1330" s="12"/>
      <c r="AK1330" s="12"/>
      <c r="AL1330" s="12"/>
      <c r="AM1330" s="12"/>
      <c r="AN1330" s="12"/>
      <c r="AO1330" s="12"/>
      <c r="AP1330" s="12"/>
      <c r="AQ1330" s="12"/>
      <c r="AR1330" s="12"/>
      <c r="AS1330" s="12"/>
      <c r="AT1330" s="12"/>
      <c r="AU1330" s="12"/>
      <c r="AV1330" s="12"/>
      <c r="AW1330" s="12"/>
      <c r="AX1330" s="12"/>
      <c r="AY1330" s="12"/>
      <c r="AZ1330" s="12"/>
      <c r="BA1330" s="12"/>
      <c r="BB1330" s="12"/>
      <c r="BC1330" s="12"/>
      <c r="BE1330" s="12"/>
      <c r="BF1330" s="12"/>
      <c r="BG1330" s="12"/>
      <c r="BH1330" s="12"/>
      <c r="BI1330" s="12"/>
      <c r="BJ1330" s="12"/>
      <c r="BK1330" s="12"/>
    </row>
    <row r="1331" spans="33:63" x14ac:dyDescent="0.15">
      <c r="AG1331" s="12"/>
      <c r="AH1331" s="12"/>
      <c r="AI1331" s="12"/>
      <c r="AJ1331" s="12"/>
      <c r="AK1331" s="12"/>
      <c r="AL1331" s="12"/>
      <c r="AM1331" s="12"/>
      <c r="AN1331" s="12"/>
      <c r="AO1331" s="12"/>
      <c r="AP1331" s="12"/>
      <c r="AQ1331" s="12"/>
      <c r="AR1331" s="12"/>
      <c r="AS1331" s="12"/>
      <c r="AT1331" s="12"/>
      <c r="AU1331" s="12"/>
      <c r="AV1331" s="12"/>
      <c r="AW1331" s="12"/>
      <c r="AX1331" s="12"/>
      <c r="AY1331" s="12"/>
      <c r="AZ1331" s="12"/>
      <c r="BA1331" s="12"/>
      <c r="BB1331" s="12"/>
      <c r="BC1331" s="12"/>
      <c r="BE1331" s="12"/>
      <c r="BF1331" s="12"/>
      <c r="BG1331" s="12"/>
      <c r="BH1331" s="12"/>
      <c r="BI1331" s="12"/>
      <c r="BJ1331" s="12"/>
      <c r="BK1331" s="12"/>
    </row>
    <row r="1332" spans="33:63" x14ac:dyDescent="0.15">
      <c r="AG1332" s="12"/>
      <c r="AH1332" s="12"/>
      <c r="AI1332" s="12"/>
      <c r="AJ1332" s="12"/>
      <c r="AK1332" s="12"/>
      <c r="AL1332" s="12"/>
      <c r="AM1332" s="12"/>
      <c r="AN1332" s="12"/>
      <c r="AO1332" s="12"/>
      <c r="AP1332" s="12"/>
      <c r="AQ1332" s="12"/>
      <c r="AR1332" s="12"/>
      <c r="AS1332" s="12"/>
      <c r="AT1332" s="12"/>
      <c r="AU1332" s="12"/>
      <c r="AV1332" s="12"/>
      <c r="AW1332" s="12"/>
      <c r="AX1332" s="12"/>
      <c r="AY1332" s="12"/>
      <c r="AZ1332" s="12"/>
      <c r="BA1332" s="12"/>
      <c r="BB1332" s="12"/>
      <c r="BC1332" s="12"/>
      <c r="BE1332" s="12"/>
      <c r="BF1332" s="12"/>
      <c r="BG1332" s="12"/>
      <c r="BH1332" s="12"/>
      <c r="BI1332" s="12"/>
      <c r="BJ1332" s="12"/>
      <c r="BK1332" s="12"/>
    </row>
    <row r="1333" spans="33:63" x14ac:dyDescent="0.15">
      <c r="AG1333" s="12"/>
      <c r="AH1333" s="12"/>
      <c r="AI1333" s="12"/>
      <c r="AJ1333" s="12"/>
      <c r="AK1333" s="12"/>
      <c r="AL1333" s="12"/>
      <c r="AM1333" s="12"/>
      <c r="AN1333" s="12"/>
      <c r="AO1333" s="12"/>
      <c r="AP1333" s="12"/>
      <c r="AQ1333" s="12"/>
      <c r="AR1333" s="12"/>
      <c r="AS1333" s="12"/>
      <c r="AT1333" s="12"/>
      <c r="AU1333" s="12"/>
      <c r="AV1333" s="12"/>
      <c r="AW1333" s="12"/>
      <c r="AX1333" s="12"/>
      <c r="AY1333" s="12"/>
      <c r="AZ1333" s="12"/>
      <c r="BA1333" s="12"/>
      <c r="BB1333" s="12"/>
      <c r="BC1333" s="12"/>
      <c r="BE1333" s="12"/>
      <c r="BF1333" s="12"/>
      <c r="BG1333" s="12"/>
      <c r="BH1333" s="12"/>
      <c r="BI1333" s="12"/>
      <c r="BJ1333" s="12"/>
      <c r="BK1333" s="12"/>
    </row>
    <row r="1334" spans="33:63" x14ac:dyDescent="0.15">
      <c r="AG1334" s="12"/>
      <c r="AH1334" s="12"/>
      <c r="AI1334" s="12"/>
      <c r="AJ1334" s="12"/>
      <c r="AK1334" s="12"/>
      <c r="AL1334" s="12"/>
      <c r="AM1334" s="12"/>
      <c r="AN1334" s="12"/>
      <c r="AO1334" s="12"/>
      <c r="AP1334" s="12"/>
      <c r="AQ1334" s="12"/>
      <c r="AR1334" s="12"/>
      <c r="AS1334" s="12"/>
      <c r="AT1334" s="12"/>
      <c r="AU1334" s="12"/>
      <c r="AV1334" s="12"/>
      <c r="AW1334" s="12"/>
      <c r="AX1334" s="12"/>
      <c r="AY1334" s="12"/>
      <c r="AZ1334" s="12"/>
      <c r="BA1334" s="12"/>
      <c r="BB1334" s="12"/>
      <c r="BC1334" s="12"/>
      <c r="BE1334" s="12"/>
      <c r="BF1334" s="12"/>
      <c r="BG1334" s="12"/>
      <c r="BH1334" s="12"/>
      <c r="BI1334" s="12"/>
      <c r="BJ1334" s="12"/>
      <c r="BK1334" s="12"/>
    </row>
    <row r="1335" spans="33:63" x14ac:dyDescent="0.15">
      <c r="AG1335" s="12"/>
      <c r="AH1335" s="12"/>
      <c r="AI1335" s="12"/>
      <c r="AJ1335" s="12"/>
      <c r="AK1335" s="12"/>
      <c r="AL1335" s="12"/>
      <c r="AM1335" s="12"/>
      <c r="AN1335" s="12"/>
      <c r="AO1335" s="12"/>
      <c r="AP1335" s="12"/>
      <c r="AQ1335" s="12"/>
      <c r="AR1335" s="12"/>
      <c r="AS1335" s="12"/>
      <c r="AT1335" s="12"/>
      <c r="AU1335" s="12"/>
      <c r="AV1335" s="12"/>
      <c r="AW1335" s="12"/>
      <c r="AX1335" s="12"/>
      <c r="AY1335" s="12"/>
      <c r="AZ1335" s="12"/>
      <c r="BA1335" s="12"/>
      <c r="BB1335" s="12"/>
      <c r="BC1335" s="12"/>
      <c r="BE1335" s="12"/>
      <c r="BF1335" s="12"/>
      <c r="BG1335" s="12"/>
      <c r="BH1335" s="12"/>
      <c r="BI1335" s="12"/>
      <c r="BJ1335" s="12"/>
      <c r="BK1335" s="12"/>
    </row>
    <row r="1336" spans="33:63" x14ac:dyDescent="0.15">
      <c r="AG1336" s="12"/>
      <c r="AH1336" s="12"/>
      <c r="AI1336" s="12"/>
      <c r="AJ1336" s="12"/>
      <c r="AK1336" s="12"/>
      <c r="AL1336" s="12"/>
      <c r="AM1336" s="12"/>
      <c r="AN1336" s="12"/>
      <c r="AO1336" s="12"/>
      <c r="AP1336" s="12"/>
      <c r="AQ1336" s="12"/>
      <c r="AR1336" s="12"/>
      <c r="AS1336" s="12"/>
      <c r="AT1336" s="12"/>
      <c r="AU1336" s="12"/>
      <c r="AV1336" s="12"/>
      <c r="AW1336" s="12"/>
      <c r="AX1336" s="12"/>
      <c r="AY1336" s="12"/>
      <c r="AZ1336" s="12"/>
      <c r="BA1336" s="12"/>
      <c r="BB1336" s="12"/>
      <c r="BC1336" s="12"/>
      <c r="BE1336" s="12"/>
      <c r="BF1336" s="12"/>
      <c r="BG1336" s="12"/>
      <c r="BH1336" s="12"/>
      <c r="BI1336" s="12"/>
      <c r="BJ1336" s="12"/>
      <c r="BK1336" s="12"/>
    </row>
    <row r="1337" spans="33:63" x14ac:dyDescent="0.15">
      <c r="AG1337" s="12"/>
      <c r="AH1337" s="12"/>
      <c r="AI1337" s="12"/>
      <c r="AJ1337" s="12"/>
      <c r="AK1337" s="12"/>
      <c r="AL1337" s="12"/>
      <c r="AM1337" s="12"/>
      <c r="AN1337" s="12"/>
      <c r="AO1337" s="12"/>
      <c r="AP1337" s="12"/>
      <c r="AQ1337" s="12"/>
      <c r="AR1337" s="12"/>
      <c r="AS1337" s="12"/>
      <c r="AT1337" s="12"/>
      <c r="AU1337" s="12"/>
      <c r="AV1337" s="12"/>
      <c r="AW1337" s="12"/>
      <c r="AX1337" s="12"/>
      <c r="AY1337" s="12"/>
      <c r="AZ1337" s="12"/>
      <c r="BA1337" s="12"/>
      <c r="BB1337" s="12"/>
      <c r="BC1337" s="12"/>
      <c r="BE1337" s="12"/>
      <c r="BF1337" s="12"/>
      <c r="BG1337" s="12"/>
      <c r="BH1337" s="12"/>
      <c r="BI1337" s="12"/>
      <c r="BJ1337" s="12"/>
      <c r="BK1337" s="12"/>
    </row>
    <row r="1338" spans="33:63" x14ac:dyDescent="0.15">
      <c r="AG1338" s="12"/>
      <c r="AH1338" s="12"/>
      <c r="AI1338" s="12"/>
      <c r="AJ1338" s="12"/>
      <c r="AK1338" s="12"/>
      <c r="AL1338" s="12"/>
      <c r="AM1338" s="12"/>
      <c r="AN1338" s="12"/>
      <c r="AO1338" s="12"/>
      <c r="AP1338" s="12"/>
      <c r="AQ1338" s="12"/>
      <c r="AR1338" s="12"/>
      <c r="AS1338" s="12"/>
      <c r="AT1338" s="12"/>
      <c r="AU1338" s="12"/>
      <c r="AV1338" s="12"/>
      <c r="AW1338" s="12"/>
      <c r="AX1338" s="12"/>
      <c r="AY1338" s="12"/>
      <c r="AZ1338" s="12"/>
      <c r="BA1338" s="12"/>
      <c r="BB1338" s="12"/>
      <c r="BC1338" s="12"/>
      <c r="BE1338" s="12"/>
      <c r="BF1338" s="12"/>
      <c r="BG1338" s="12"/>
      <c r="BH1338" s="12"/>
      <c r="BI1338" s="12"/>
      <c r="BJ1338" s="12"/>
      <c r="BK1338" s="12"/>
    </row>
    <row r="1339" spans="33:63" x14ac:dyDescent="0.15">
      <c r="AG1339" s="12"/>
      <c r="AH1339" s="12"/>
      <c r="AI1339" s="12"/>
      <c r="AJ1339" s="12"/>
      <c r="AK1339" s="12"/>
      <c r="AL1339" s="12"/>
      <c r="AM1339" s="12"/>
      <c r="AN1339" s="12"/>
      <c r="AO1339" s="12"/>
      <c r="AP1339" s="12"/>
      <c r="AQ1339" s="12"/>
      <c r="AR1339" s="12"/>
      <c r="AS1339" s="12"/>
      <c r="AT1339" s="12"/>
      <c r="AU1339" s="12"/>
      <c r="AV1339" s="12"/>
      <c r="AW1339" s="12"/>
      <c r="AX1339" s="12"/>
      <c r="AY1339" s="12"/>
      <c r="AZ1339" s="12"/>
      <c r="BA1339" s="12"/>
      <c r="BB1339" s="12"/>
      <c r="BC1339" s="12"/>
      <c r="BE1339" s="12"/>
      <c r="BF1339" s="12"/>
      <c r="BG1339" s="12"/>
      <c r="BH1339" s="12"/>
      <c r="BI1339" s="12"/>
      <c r="BJ1339" s="12"/>
      <c r="BK1339" s="12"/>
    </row>
    <row r="1340" spans="33:63" x14ac:dyDescent="0.15">
      <c r="AG1340" s="12"/>
      <c r="AH1340" s="12"/>
      <c r="AI1340" s="12"/>
      <c r="AJ1340" s="12"/>
      <c r="AK1340" s="12"/>
      <c r="AL1340" s="12"/>
      <c r="AM1340" s="12"/>
      <c r="AN1340" s="12"/>
      <c r="AO1340" s="12"/>
      <c r="AP1340" s="12"/>
      <c r="AQ1340" s="12"/>
      <c r="AR1340" s="12"/>
      <c r="AS1340" s="12"/>
      <c r="AT1340" s="12"/>
      <c r="AU1340" s="12"/>
      <c r="AV1340" s="12"/>
      <c r="AW1340" s="12"/>
      <c r="AX1340" s="12"/>
      <c r="AY1340" s="12"/>
      <c r="AZ1340" s="12"/>
      <c r="BA1340" s="12"/>
      <c r="BB1340" s="12"/>
      <c r="BC1340" s="12"/>
      <c r="BE1340" s="12"/>
      <c r="BF1340" s="12"/>
      <c r="BG1340" s="12"/>
      <c r="BH1340" s="12"/>
      <c r="BI1340" s="12"/>
      <c r="BJ1340" s="12"/>
      <c r="BK1340" s="12"/>
    </row>
    <row r="1341" spans="33:63" x14ac:dyDescent="0.15">
      <c r="AG1341" s="12"/>
      <c r="AH1341" s="12"/>
      <c r="AI1341" s="12"/>
      <c r="AJ1341" s="12"/>
      <c r="AK1341" s="12"/>
      <c r="AL1341" s="12"/>
      <c r="AM1341" s="12"/>
      <c r="AN1341" s="12"/>
      <c r="AO1341" s="12"/>
      <c r="AP1341" s="12"/>
      <c r="AQ1341" s="12"/>
      <c r="AR1341" s="12"/>
      <c r="AS1341" s="12"/>
      <c r="AT1341" s="12"/>
      <c r="AU1341" s="12"/>
      <c r="AV1341" s="12"/>
      <c r="AW1341" s="12"/>
      <c r="AX1341" s="12"/>
      <c r="AY1341" s="12"/>
      <c r="AZ1341" s="12"/>
      <c r="BA1341" s="12"/>
      <c r="BB1341" s="12"/>
      <c r="BC1341" s="12"/>
      <c r="BE1341" s="12"/>
      <c r="BF1341" s="12"/>
      <c r="BG1341" s="12"/>
      <c r="BH1341" s="12"/>
      <c r="BI1341" s="12"/>
      <c r="BJ1341" s="12"/>
      <c r="BK1341" s="12"/>
    </row>
    <row r="1342" spans="33:63" x14ac:dyDescent="0.15">
      <c r="AG1342" s="12"/>
      <c r="AH1342" s="12"/>
      <c r="AI1342" s="12"/>
      <c r="AJ1342" s="12"/>
      <c r="AK1342" s="12"/>
      <c r="AL1342" s="12"/>
      <c r="AM1342" s="12"/>
      <c r="AN1342" s="12"/>
      <c r="AO1342" s="12"/>
      <c r="AP1342" s="12"/>
      <c r="AQ1342" s="12"/>
      <c r="AR1342" s="12"/>
      <c r="AS1342" s="12"/>
      <c r="AT1342" s="12"/>
      <c r="AU1342" s="12"/>
      <c r="AV1342" s="12"/>
      <c r="AW1342" s="12"/>
      <c r="AX1342" s="12"/>
      <c r="AY1342" s="12"/>
      <c r="AZ1342" s="12"/>
      <c r="BA1342" s="12"/>
      <c r="BB1342" s="12"/>
      <c r="BC1342" s="12"/>
      <c r="BE1342" s="12"/>
      <c r="BF1342" s="12"/>
      <c r="BG1342" s="12"/>
      <c r="BH1342" s="12"/>
      <c r="BI1342" s="12"/>
      <c r="BJ1342" s="12"/>
      <c r="BK1342" s="12"/>
    </row>
    <row r="1343" spans="33:63" x14ac:dyDescent="0.15">
      <c r="AG1343" s="12"/>
      <c r="AH1343" s="12"/>
      <c r="AI1343" s="12"/>
      <c r="AJ1343" s="12"/>
      <c r="AK1343" s="12"/>
      <c r="AL1343" s="12"/>
      <c r="AM1343" s="12"/>
      <c r="AN1343" s="12"/>
      <c r="AO1343" s="12"/>
      <c r="AP1343" s="12"/>
      <c r="AQ1343" s="12"/>
      <c r="AR1343" s="12"/>
      <c r="AS1343" s="12"/>
      <c r="AT1343" s="12"/>
      <c r="AU1343" s="12"/>
      <c r="AV1343" s="12"/>
      <c r="AW1343" s="12"/>
      <c r="AX1343" s="12"/>
      <c r="AY1343" s="12"/>
      <c r="AZ1343" s="12"/>
      <c r="BA1343" s="12"/>
      <c r="BB1343" s="12"/>
      <c r="BC1343" s="12"/>
      <c r="BE1343" s="12"/>
      <c r="BF1343" s="12"/>
      <c r="BG1343" s="12"/>
      <c r="BH1343" s="12"/>
      <c r="BI1343" s="12"/>
      <c r="BJ1343" s="12"/>
      <c r="BK1343" s="12"/>
    </row>
    <row r="1344" spans="33:63" x14ac:dyDescent="0.15">
      <c r="AG1344" s="12"/>
      <c r="AH1344" s="12"/>
      <c r="AI1344" s="12"/>
      <c r="AJ1344" s="12"/>
      <c r="AK1344" s="12"/>
      <c r="AL1344" s="12"/>
      <c r="AM1344" s="12"/>
      <c r="AN1344" s="12"/>
      <c r="AO1344" s="12"/>
      <c r="AP1344" s="12"/>
      <c r="AQ1344" s="12"/>
      <c r="AR1344" s="12"/>
      <c r="AS1344" s="12"/>
      <c r="AT1344" s="12"/>
      <c r="AU1344" s="12"/>
      <c r="AV1344" s="12"/>
      <c r="AW1344" s="12"/>
      <c r="AX1344" s="12"/>
      <c r="AY1344" s="12"/>
      <c r="AZ1344" s="12"/>
      <c r="BA1344" s="12"/>
      <c r="BB1344" s="12"/>
      <c r="BC1344" s="12"/>
      <c r="BE1344" s="12"/>
      <c r="BF1344" s="12"/>
      <c r="BG1344" s="12"/>
      <c r="BH1344" s="12"/>
      <c r="BI1344" s="12"/>
      <c r="BJ1344" s="12"/>
      <c r="BK1344" s="12"/>
    </row>
    <row r="1345" spans="33:63" x14ac:dyDescent="0.15">
      <c r="AG1345" s="12"/>
      <c r="AH1345" s="12"/>
      <c r="AI1345" s="12"/>
      <c r="AJ1345" s="12"/>
      <c r="AK1345" s="12"/>
      <c r="AL1345" s="12"/>
      <c r="AM1345" s="12"/>
      <c r="AN1345" s="12"/>
      <c r="AO1345" s="12"/>
      <c r="AP1345" s="12"/>
      <c r="AQ1345" s="12"/>
      <c r="AR1345" s="12"/>
      <c r="AS1345" s="12"/>
      <c r="AT1345" s="12"/>
      <c r="AU1345" s="12"/>
      <c r="AV1345" s="12"/>
      <c r="AW1345" s="12"/>
      <c r="AX1345" s="12"/>
      <c r="AY1345" s="12"/>
      <c r="AZ1345" s="12"/>
      <c r="BA1345" s="12"/>
      <c r="BB1345" s="12"/>
      <c r="BC1345" s="12"/>
      <c r="BE1345" s="12"/>
      <c r="BF1345" s="12"/>
      <c r="BG1345" s="12"/>
      <c r="BH1345" s="12"/>
      <c r="BI1345" s="12"/>
      <c r="BJ1345" s="12"/>
      <c r="BK1345" s="12"/>
    </row>
    <row r="1346" spans="33:63" x14ac:dyDescent="0.15">
      <c r="AG1346" s="12"/>
      <c r="AH1346" s="12"/>
      <c r="AI1346" s="12"/>
      <c r="AJ1346" s="12"/>
      <c r="AK1346" s="12"/>
      <c r="AL1346" s="12"/>
      <c r="AM1346" s="12"/>
      <c r="AN1346" s="12"/>
      <c r="AO1346" s="12"/>
      <c r="AP1346" s="12"/>
      <c r="AQ1346" s="12"/>
      <c r="AR1346" s="12"/>
      <c r="AS1346" s="12"/>
      <c r="AT1346" s="12"/>
      <c r="AU1346" s="12"/>
      <c r="AV1346" s="12"/>
      <c r="AW1346" s="12"/>
      <c r="AX1346" s="12"/>
      <c r="AY1346" s="12"/>
      <c r="AZ1346" s="12"/>
      <c r="BA1346" s="12"/>
      <c r="BB1346" s="12"/>
      <c r="BC1346" s="12"/>
      <c r="BE1346" s="12"/>
      <c r="BF1346" s="12"/>
      <c r="BG1346" s="12"/>
      <c r="BH1346" s="12"/>
      <c r="BI1346" s="12"/>
      <c r="BJ1346" s="12"/>
      <c r="BK1346" s="12"/>
    </row>
    <row r="1347" spans="33:63" x14ac:dyDescent="0.15">
      <c r="AG1347" s="12"/>
      <c r="AH1347" s="12"/>
      <c r="AI1347" s="12"/>
      <c r="AJ1347" s="12"/>
      <c r="AK1347" s="12"/>
      <c r="AL1347" s="12"/>
      <c r="AM1347" s="12"/>
      <c r="AN1347" s="12"/>
      <c r="AO1347" s="12"/>
      <c r="AP1347" s="12"/>
      <c r="AQ1347" s="12"/>
      <c r="AR1347" s="12"/>
      <c r="AS1347" s="12"/>
      <c r="AT1347" s="12"/>
      <c r="AU1347" s="12"/>
      <c r="AV1347" s="12"/>
      <c r="AW1347" s="12"/>
      <c r="AX1347" s="12"/>
      <c r="AY1347" s="12"/>
      <c r="AZ1347" s="12"/>
      <c r="BA1347" s="12"/>
      <c r="BB1347" s="12"/>
      <c r="BC1347" s="12"/>
      <c r="BE1347" s="12"/>
      <c r="BF1347" s="12"/>
      <c r="BG1347" s="12"/>
      <c r="BH1347" s="12"/>
      <c r="BI1347" s="12"/>
      <c r="BJ1347" s="12"/>
      <c r="BK1347" s="12"/>
    </row>
    <row r="1348" spans="33:63" x14ac:dyDescent="0.15">
      <c r="AG1348" s="12"/>
      <c r="AH1348" s="12"/>
      <c r="AI1348" s="12"/>
      <c r="AJ1348" s="12"/>
      <c r="AK1348" s="12"/>
      <c r="AL1348" s="12"/>
      <c r="AM1348" s="12"/>
      <c r="AN1348" s="12"/>
      <c r="AO1348" s="12"/>
      <c r="AP1348" s="12"/>
      <c r="AQ1348" s="12"/>
      <c r="AR1348" s="12"/>
      <c r="AS1348" s="12"/>
      <c r="AT1348" s="12"/>
      <c r="AU1348" s="12"/>
      <c r="AV1348" s="12"/>
      <c r="AW1348" s="12"/>
      <c r="AX1348" s="12"/>
      <c r="AY1348" s="12"/>
      <c r="AZ1348" s="12"/>
      <c r="BA1348" s="12"/>
      <c r="BB1348" s="12"/>
      <c r="BC1348" s="12"/>
      <c r="BE1348" s="12"/>
      <c r="BF1348" s="12"/>
      <c r="BG1348" s="12"/>
      <c r="BH1348" s="12"/>
      <c r="BI1348" s="12"/>
      <c r="BJ1348" s="12"/>
      <c r="BK1348" s="12"/>
    </row>
    <row r="1349" spans="33:63" x14ac:dyDescent="0.15">
      <c r="AG1349" s="12"/>
      <c r="AH1349" s="12"/>
      <c r="AI1349" s="12"/>
      <c r="AJ1349" s="12"/>
      <c r="AK1349" s="12"/>
      <c r="AL1349" s="12"/>
      <c r="AM1349" s="12"/>
      <c r="AN1349" s="12"/>
      <c r="AO1349" s="12"/>
      <c r="AP1349" s="12"/>
      <c r="AQ1349" s="12"/>
      <c r="AR1349" s="12"/>
      <c r="AS1349" s="12"/>
      <c r="AT1349" s="12"/>
      <c r="AU1349" s="12"/>
      <c r="AV1349" s="12"/>
      <c r="AW1349" s="12"/>
      <c r="AX1349" s="12"/>
      <c r="AY1349" s="12"/>
      <c r="AZ1349" s="12"/>
      <c r="BA1349" s="12"/>
      <c r="BB1349" s="12"/>
      <c r="BC1349" s="12"/>
      <c r="BE1349" s="12"/>
      <c r="BF1349" s="12"/>
      <c r="BG1349" s="12"/>
      <c r="BH1349" s="12"/>
      <c r="BI1349" s="12"/>
      <c r="BJ1349" s="12"/>
      <c r="BK1349" s="12"/>
    </row>
    <row r="1350" spans="33:63" x14ac:dyDescent="0.15">
      <c r="AG1350" s="12"/>
      <c r="AH1350" s="12"/>
      <c r="AI1350" s="12"/>
      <c r="AJ1350" s="12"/>
      <c r="AK1350" s="12"/>
      <c r="AL1350" s="12"/>
      <c r="AM1350" s="12"/>
      <c r="AN1350" s="12"/>
      <c r="AO1350" s="12"/>
      <c r="AP1350" s="12"/>
      <c r="AQ1350" s="12"/>
      <c r="AR1350" s="12"/>
      <c r="AS1350" s="12"/>
      <c r="AT1350" s="12"/>
      <c r="AU1350" s="12"/>
      <c r="AV1350" s="12"/>
      <c r="AW1350" s="12"/>
      <c r="AX1350" s="12"/>
      <c r="AY1350" s="12"/>
      <c r="AZ1350" s="12"/>
      <c r="BA1350" s="12"/>
      <c r="BB1350" s="12"/>
      <c r="BC1350" s="12"/>
      <c r="BE1350" s="12"/>
      <c r="BF1350" s="12"/>
      <c r="BG1350" s="12"/>
      <c r="BH1350" s="12"/>
      <c r="BI1350" s="12"/>
      <c r="BJ1350" s="12"/>
      <c r="BK1350" s="12"/>
    </row>
    <row r="1351" spans="33:63" x14ac:dyDescent="0.15">
      <c r="AG1351" s="12"/>
      <c r="AH1351" s="12"/>
      <c r="AI1351" s="12"/>
      <c r="AJ1351" s="12"/>
      <c r="AK1351" s="12"/>
      <c r="AL1351" s="12"/>
      <c r="AM1351" s="12"/>
      <c r="AN1351" s="12"/>
      <c r="AO1351" s="12"/>
      <c r="AP1351" s="12"/>
      <c r="AQ1351" s="12"/>
      <c r="AR1351" s="12"/>
      <c r="AS1351" s="12"/>
      <c r="AT1351" s="12"/>
      <c r="AU1351" s="12"/>
      <c r="AV1351" s="12"/>
      <c r="AW1351" s="12"/>
      <c r="AX1351" s="12"/>
      <c r="AY1351" s="12"/>
      <c r="AZ1351" s="12"/>
      <c r="BA1351" s="12"/>
      <c r="BB1351" s="12"/>
      <c r="BC1351" s="12"/>
      <c r="BE1351" s="12"/>
      <c r="BF1351" s="12"/>
      <c r="BG1351" s="12"/>
      <c r="BH1351" s="12"/>
      <c r="BI1351" s="12"/>
      <c r="BJ1351" s="12"/>
      <c r="BK1351" s="12"/>
    </row>
    <row r="1352" spans="33:63" x14ac:dyDescent="0.15">
      <c r="AG1352" s="12"/>
      <c r="AH1352" s="12"/>
      <c r="AI1352" s="12"/>
      <c r="AJ1352" s="12"/>
      <c r="AK1352" s="12"/>
      <c r="AL1352" s="12"/>
      <c r="AM1352" s="12"/>
      <c r="AN1352" s="12"/>
      <c r="AO1352" s="12"/>
      <c r="AP1352" s="12"/>
      <c r="AQ1352" s="12"/>
      <c r="AR1352" s="12"/>
      <c r="AS1352" s="12"/>
      <c r="AT1352" s="12"/>
      <c r="AU1352" s="12"/>
      <c r="AV1352" s="12"/>
      <c r="AW1352" s="12"/>
      <c r="AX1352" s="12"/>
      <c r="AY1352" s="12"/>
      <c r="AZ1352" s="12"/>
      <c r="BA1352" s="12"/>
      <c r="BB1352" s="12"/>
      <c r="BC1352" s="12"/>
      <c r="BE1352" s="12"/>
      <c r="BF1352" s="12"/>
      <c r="BG1352" s="12"/>
      <c r="BH1352" s="12"/>
      <c r="BI1352" s="12"/>
      <c r="BJ1352" s="12"/>
      <c r="BK1352" s="12"/>
    </row>
    <row r="1353" spans="33:63" x14ac:dyDescent="0.15">
      <c r="AG1353" s="12"/>
      <c r="AH1353" s="12"/>
      <c r="AI1353" s="12"/>
      <c r="AJ1353" s="12"/>
      <c r="AK1353" s="12"/>
      <c r="AL1353" s="12"/>
      <c r="AM1353" s="12"/>
      <c r="AN1353" s="12"/>
      <c r="AO1353" s="12"/>
      <c r="AP1353" s="12"/>
      <c r="AQ1353" s="12"/>
      <c r="AR1353" s="12"/>
      <c r="AS1353" s="12"/>
      <c r="AT1353" s="12"/>
      <c r="AU1353" s="12"/>
      <c r="AV1353" s="12"/>
      <c r="AW1353" s="12"/>
      <c r="AX1353" s="12"/>
      <c r="AY1353" s="12"/>
      <c r="AZ1353" s="12"/>
      <c r="BA1353" s="12"/>
      <c r="BB1353" s="12"/>
      <c r="BC1353" s="12"/>
      <c r="BE1353" s="12"/>
      <c r="BF1353" s="12"/>
      <c r="BG1353" s="12"/>
      <c r="BH1353" s="12"/>
      <c r="BI1353" s="12"/>
      <c r="BJ1353" s="12"/>
      <c r="BK1353" s="12"/>
    </row>
    <row r="1354" spans="33:63" x14ac:dyDescent="0.15">
      <c r="AG1354" s="12"/>
      <c r="AH1354" s="12"/>
      <c r="AI1354" s="12"/>
      <c r="AJ1354" s="12"/>
      <c r="AK1354" s="12"/>
      <c r="AL1354" s="12"/>
      <c r="AM1354" s="12"/>
      <c r="AN1354" s="12"/>
      <c r="AO1354" s="12"/>
      <c r="AP1354" s="12"/>
      <c r="AQ1354" s="12"/>
      <c r="AR1354" s="12"/>
      <c r="AS1354" s="12"/>
      <c r="AT1354" s="12"/>
      <c r="AU1354" s="12"/>
      <c r="AV1354" s="12"/>
      <c r="AW1354" s="12"/>
      <c r="AX1354" s="12"/>
      <c r="AY1354" s="12"/>
      <c r="AZ1354" s="12"/>
      <c r="BA1354" s="12"/>
      <c r="BB1354" s="12"/>
      <c r="BC1354" s="12"/>
      <c r="BE1354" s="12"/>
      <c r="BF1354" s="12"/>
      <c r="BG1354" s="12"/>
      <c r="BH1354" s="12"/>
      <c r="BI1354" s="12"/>
      <c r="BJ1354" s="12"/>
      <c r="BK1354" s="12"/>
    </row>
    <row r="1355" spans="33:63" x14ac:dyDescent="0.15">
      <c r="AG1355" s="12"/>
      <c r="AH1355" s="12"/>
      <c r="AI1355" s="12"/>
      <c r="AJ1355" s="12"/>
      <c r="AK1355" s="12"/>
      <c r="AL1355" s="12"/>
      <c r="AM1355" s="12"/>
      <c r="AN1355" s="12"/>
      <c r="AO1355" s="12"/>
      <c r="AP1355" s="12"/>
      <c r="AQ1355" s="12"/>
      <c r="AR1355" s="12"/>
      <c r="AS1355" s="12"/>
      <c r="AT1355" s="12"/>
      <c r="AU1355" s="12"/>
      <c r="AV1355" s="12"/>
      <c r="AW1355" s="12"/>
      <c r="AX1355" s="12"/>
      <c r="AY1355" s="12"/>
      <c r="AZ1355" s="12"/>
      <c r="BA1355" s="12"/>
      <c r="BB1355" s="12"/>
      <c r="BC1355" s="12"/>
      <c r="BE1355" s="12"/>
      <c r="BF1355" s="12"/>
      <c r="BG1355" s="12"/>
      <c r="BH1355" s="12"/>
      <c r="BI1355" s="12"/>
      <c r="BJ1355" s="12"/>
      <c r="BK1355" s="12"/>
    </row>
    <row r="1356" spans="33:63" x14ac:dyDescent="0.15">
      <c r="AG1356" s="12"/>
      <c r="AH1356" s="12"/>
      <c r="AI1356" s="12"/>
      <c r="AJ1356" s="12"/>
      <c r="AK1356" s="12"/>
      <c r="AL1356" s="12"/>
      <c r="AM1356" s="12"/>
      <c r="AN1356" s="12"/>
      <c r="AO1356" s="12"/>
      <c r="AP1356" s="12"/>
      <c r="AQ1356" s="12"/>
      <c r="AR1356" s="12"/>
      <c r="AS1356" s="12"/>
      <c r="AT1356" s="12"/>
      <c r="AU1356" s="12"/>
      <c r="AV1356" s="12"/>
      <c r="AW1356" s="12"/>
      <c r="AX1356" s="12"/>
      <c r="AY1356" s="12"/>
      <c r="AZ1356" s="12"/>
      <c r="BA1356" s="12"/>
      <c r="BB1356" s="12"/>
      <c r="BC1356" s="12"/>
      <c r="BE1356" s="12"/>
      <c r="BF1356" s="12"/>
      <c r="BG1356" s="12"/>
      <c r="BH1356" s="12"/>
      <c r="BI1356" s="12"/>
      <c r="BJ1356" s="12"/>
      <c r="BK1356" s="12"/>
    </row>
    <row r="1357" spans="33:63" x14ac:dyDescent="0.15">
      <c r="AG1357" s="12"/>
      <c r="AH1357" s="12"/>
      <c r="AI1357" s="12"/>
      <c r="AJ1357" s="12"/>
      <c r="AK1357" s="12"/>
      <c r="AL1357" s="12"/>
      <c r="AM1357" s="12"/>
      <c r="AN1357" s="12"/>
      <c r="AO1357" s="12"/>
      <c r="AP1357" s="12"/>
      <c r="AQ1357" s="12"/>
      <c r="AR1357" s="12"/>
      <c r="AS1357" s="12"/>
      <c r="AT1357" s="12"/>
      <c r="AU1357" s="12"/>
      <c r="AV1357" s="12"/>
      <c r="AW1357" s="12"/>
      <c r="AX1357" s="12"/>
      <c r="AY1357" s="12"/>
      <c r="AZ1357" s="12"/>
      <c r="BA1357" s="12"/>
      <c r="BB1357" s="12"/>
      <c r="BC1357" s="12"/>
      <c r="BE1357" s="12"/>
      <c r="BF1357" s="12"/>
      <c r="BG1357" s="12"/>
      <c r="BH1357" s="12"/>
      <c r="BI1357" s="12"/>
      <c r="BJ1357" s="12"/>
      <c r="BK1357" s="12"/>
    </row>
    <row r="1358" spans="33:63" x14ac:dyDescent="0.15">
      <c r="AG1358" s="12"/>
      <c r="AH1358" s="12"/>
      <c r="AI1358" s="12"/>
      <c r="AJ1358" s="12"/>
      <c r="AK1358" s="12"/>
      <c r="AL1358" s="12"/>
      <c r="AM1358" s="12"/>
      <c r="AN1358" s="12"/>
      <c r="AO1358" s="12"/>
      <c r="AP1358" s="12"/>
      <c r="AQ1358" s="12"/>
      <c r="AR1358" s="12"/>
      <c r="AS1358" s="12"/>
      <c r="AT1358" s="12"/>
      <c r="AU1358" s="12"/>
      <c r="AV1358" s="12"/>
      <c r="AW1358" s="12"/>
      <c r="AX1358" s="12"/>
      <c r="AY1358" s="12"/>
      <c r="AZ1358" s="12"/>
      <c r="BA1358" s="12"/>
      <c r="BB1358" s="12"/>
      <c r="BC1358" s="12"/>
      <c r="BE1358" s="12"/>
      <c r="BF1358" s="12"/>
      <c r="BG1358" s="12"/>
      <c r="BH1358" s="12"/>
      <c r="BI1358" s="12"/>
      <c r="BJ1358" s="12"/>
      <c r="BK1358" s="12"/>
    </row>
    <row r="1359" spans="33:63" x14ac:dyDescent="0.15">
      <c r="AG1359" s="12"/>
      <c r="AH1359" s="12"/>
      <c r="AI1359" s="12"/>
      <c r="AJ1359" s="12"/>
      <c r="AK1359" s="12"/>
      <c r="AL1359" s="12"/>
      <c r="AM1359" s="12"/>
      <c r="AN1359" s="12"/>
      <c r="AO1359" s="12"/>
      <c r="AP1359" s="12"/>
      <c r="AQ1359" s="12"/>
      <c r="AR1359" s="12"/>
      <c r="AS1359" s="12"/>
      <c r="AT1359" s="12"/>
      <c r="AU1359" s="12"/>
      <c r="AV1359" s="12"/>
      <c r="AW1359" s="12"/>
      <c r="AX1359" s="12"/>
      <c r="AY1359" s="12"/>
      <c r="AZ1359" s="12"/>
      <c r="BA1359" s="12"/>
      <c r="BB1359" s="12"/>
      <c r="BC1359" s="12"/>
      <c r="BE1359" s="12"/>
      <c r="BF1359" s="12"/>
      <c r="BG1359" s="12"/>
      <c r="BH1359" s="12"/>
      <c r="BI1359" s="12"/>
      <c r="BJ1359" s="12"/>
      <c r="BK1359" s="12"/>
    </row>
    <row r="1360" spans="33:63" x14ac:dyDescent="0.15">
      <c r="AG1360" s="12"/>
      <c r="AH1360" s="12"/>
      <c r="AI1360" s="12"/>
      <c r="AJ1360" s="12"/>
      <c r="AK1360" s="12"/>
      <c r="AL1360" s="12"/>
      <c r="AM1360" s="12"/>
      <c r="AN1360" s="12"/>
      <c r="AO1360" s="12"/>
      <c r="AP1360" s="12"/>
      <c r="AQ1360" s="12"/>
      <c r="AR1360" s="12"/>
      <c r="AS1360" s="12"/>
      <c r="AT1360" s="12"/>
      <c r="AU1360" s="12"/>
      <c r="AV1360" s="12"/>
      <c r="AW1360" s="12"/>
      <c r="AX1360" s="12"/>
      <c r="AY1360" s="12"/>
      <c r="AZ1360" s="12"/>
      <c r="BA1360" s="12"/>
      <c r="BB1360" s="12"/>
      <c r="BC1360" s="12"/>
      <c r="BE1360" s="12"/>
      <c r="BF1360" s="12"/>
      <c r="BG1360" s="12"/>
      <c r="BH1360" s="12"/>
      <c r="BI1360" s="12"/>
      <c r="BJ1360" s="12"/>
      <c r="BK1360" s="12"/>
    </row>
    <row r="1361" spans="33:63" x14ac:dyDescent="0.15">
      <c r="AG1361" s="12"/>
      <c r="AH1361" s="12"/>
      <c r="AI1361" s="12"/>
      <c r="AJ1361" s="12"/>
      <c r="AK1361" s="12"/>
      <c r="AL1361" s="12"/>
      <c r="AM1361" s="12"/>
      <c r="AN1361" s="12"/>
      <c r="AO1361" s="12"/>
      <c r="AP1361" s="12"/>
      <c r="AQ1361" s="12"/>
      <c r="AR1361" s="12"/>
      <c r="AS1361" s="12"/>
      <c r="AT1361" s="12"/>
      <c r="AU1361" s="12"/>
      <c r="AV1361" s="12"/>
      <c r="AW1361" s="12"/>
      <c r="AX1361" s="12"/>
      <c r="AY1361" s="12"/>
      <c r="AZ1361" s="12"/>
      <c r="BA1361" s="12"/>
      <c r="BB1361" s="12"/>
      <c r="BC1361" s="12"/>
      <c r="BE1361" s="12"/>
      <c r="BF1361" s="12"/>
      <c r="BG1361" s="12"/>
      <c r="BH1361" s="12"/>
      <c r="BI1361" s="12"/>
      <c r="BJ1361" s="12"/>
      <c r="BK1361" s="12"/>
    </row>
    <row r="1362" spans="33:63" x14ac:dyDescent="0.15">
      <c r="AG1362" s="12"/>
      <c r="AH1362" s="12"/>
      <c r="AI1362" s="12"/>
      <c r="AJ1362" s="12"/>
      <c r="AK1362" s="12"/>
      <c r="AL1362" s="12"/>
      <c r="AM1362" s="12"/>
      <c r="AN1362" s="12"/>
      <c r="AO1362" s="12"/>
      <c r="AP1362" s="12"/>
      <c r="AQ1362" s="12"/>
      <c r="AR1362" s="12"/>
      <c r="AS1362" s="12"/>
      <c r="AT1362" s="12"/>
      <c r="AU1362" s="12"/>
      <c r="AV1362" s="12"/>
      <c r="AW1362" s="12"/>
      <c r="AX1362" s="12"/>
      <c r="AY1362" s="12"/>
      <c r="AZ1362" s="12"/>
      <c r="BA1362" s="12"/>
      <c r="BB1362" s="12"/>
      <c r="BC1362" s="12"/>
      <c r="BE1362" s="12"/>
      <c r="BF1362" s="12"/>
      <c r="BG1362" s="12"/>
      <c r="BH1362" s="12"/>
      <c r="BI1362" s="12"/>
      <c r="BJ1362" s="12"/>
      <c r="BK1362" s="12"/>
    </row>
    <row r="1363" spans="33:63" x14ac:dyDescent="0.15">
      <c r="AG1363" s="12"/>
      <c r="AH1363" s="12"/>
      <c r="AI1363" s="12"/>
      <c r="AJ1363" s="12"/>
      <c r="AK1363" s="12"/>
      <c r="AL1363" s="12"/>
      <c r="AM1363" s="12"/>
      <c r="AN1363" s="12"/>
      <c r="AO1363" s="12"/>
      <c r="AP1363" s="12"/>
      <c r="AQ1363" s="12"/>
      <c r="AR1363" s="12"/>
      <c r="AS1363" s="12"/>
      <c r="AT1363" s="12"/>
      <c r="AU1363" s="12"/>
      <c r="AV1363" s="12"/>
      <c r="AW1363" s="12"/>
      <c r="AX1363" s="12"/>
      <c r="AY1363" s="12"/>
      <c r="AZ1363" s="12"/>
      <c r="BA1363" s="12"/>
      <c r="BB1363" s="12"/>
      <c r="BC1363" s="12"/>
      <c r="BE1363" s="12"/>
      <c r="BF1363" s="12"/>
      <c r="BG1363" s="12"/>
      <c r="BH1363" s="12"/>
      <c r="BI1363" s="12"/>
      <c r="BJ1363" s="12"/>
      <c r="BK1363" s="12"/>
    </row>
    <row r="1364" spans="33:63" x14ac:dyDescent="0.15">
      <c r="AG1364" s="12"/>
      <c r="AH1364" s="12"/>
      <c r="AI1364" s="12"/>
      <c r="AJ1364" s="12"/>
      <c r="AK1364" s="12"/>
      <c r="AL1364" s="12"/>
      <c r="AM1364" s="12"/>
      <c r="AN1364" s="12"/>
      <c r="AO1364" s="12"/>
      <c r="AP1364" s="12"/>
      <c r="AQ1364" s="12"/>
      <c r="AR1364" s="12"/>
      <c r="AS1364" s="12"/>
      <c r="AT1364" s="12"/>
      <c r="AU1364" s="12"/>
      <c r="AV1364" s="12"/>
      <c r="AW1364" s="12"/>
      <c r="AX1364" s="12"/>
      <c r="AY1364" s="12"/>
      <c r="AZ1364" s="12"/>
      <c r="BA1364" s="12"/>
      <c r="BB1364" s="12"/>
      <c r="BC1364" s="12"/>
      <c r="BE1364" s="12"/>
      <c r="BF1364" s="12"/>
      <c r="BG1364" s="12"/>
      <c r="BH1364" s="12"/>
      <c r="BI1364" s="12"/>
      <c r="BJ1364" s="12"/>
      <c r="BK1364" s="12"/>
    </row>
    <row r="1365" spans="33:63" x14ac:dyDescent="0.15">
      <c r="AG1365" s="12"/>
      <c r="AH1365" s="12"/>
      <c r="AI1365" s="12"/>
      <c r="AJ1365" s="12"/>
      <c r="AK1365" s="12"/>
      <c r="AL1365" s="12"/>
      <c r="AM1365" s="12"/>
      <c r="AN1365" s="12"/>
      <c r="AO1365" s="12"/>
      <c r="AP1365" s="12"/>
      <c r="AQ1365" s="12"/>
      <c r="AR1365" s="12"/>
      <c r="AS1365" s="12"/>
      <c r="AT1365" s="12"/>
      <c r="AU1365" s="12"/>
      <c r="AV1365" s="12"/>
      <c r="AW1365" s="12"/>
      <c r="AX1365" s="12"/>
      <c r="AY1365" s="12"/>
      <c r="AZ1365" s="12"/>
      <c r="BA1365" s="12"/>
      <c r="BB1365" s="12"/>
      <c r="BC1365" s="12"/>
      <c r="BE1365" s="12"/>
      <c r="BF1365" s="12"/>
      <c r="BG1365" s="12"/>
      <c r="BH1365" s="12"/>
      <c r="BI1365" s="12"/>
      <c r="BJ1365" s="12"/>
      <c r="BK1365" s="12"/>
    </row>
    <row r="1366" spans="33:63" x14ac:dyDescent="0.15">
      <c r="AG1366" s="12"/>
      <c r="AH1366" s="12"/>
      <c r="AI1366" s="12"/>
      <c r="AJ1366" s="12"/>
      <c r="AK1366" s="12"/>
      <c r="AL1366" s="12"/>
      <c r="AM1366" s="12"/>
      <c r="AN1366" s="12"/>
      <c r="AO1366" s="12"/>
      <c r="AP1366" s="12"/>
      <c r="AQ1366" s="12"/>
      <c r="AR1366" s="12"/>
      <c r="AS1366" s="12"/>
      <c r="AT1366" s="12"/>
      <c r="AU1366" s="12"/>
      <c r="AV1366" s="12"/>
      <c r="AW1366" s="12"/>
      <c r="AX1366" s="12"/>
      <c r="AY1366" s="12"/>
      <c r="AZ1366" s="12"/>
      <c r="BA1366" s="12"/>
      <c r="BB1366" s="12"/>
      <c r="BC1366" s="12"/>
      <c r="BE1366" s="12"/>
      <c r="BF1366" s="12"/>
      <c r="BG1366" s="12"/>
      <c r="BH1366" s="12"/>
      <c r="BI1366" s="12"/>
      <c r="BJ1366" s="12"/>
      <c r="BK1366" s="12"/>
    </row>
    <row r="1367" spans="33:63" x14ac:dyDescent="0.15">
      <c r="AG1367" s="12"/>
      <c r="AH1367" s="12"/>
      <c r="AI1367" s="12"/>
      <c r="AJ1367" s="12"/>
      <c r="AK1367" s="12"/>
      <c r="AL1367" s="12"/>
      <c r="AM1367" s="12"/>
      <c r="AN1367" s="12"/>
      <c r="AO1367" s="12"/>
      <c r="AP1367" s="12"/>
      <c r="AQ1367" s="12"/>
      <c r="AR1367" s="12"/>
      <c r="AS1367" s="12"/>
      <c r="AT1367" s="12"/>
      <c r="AU1367" s="12"/>
      <c r="AV1367" s="12"/>
      <c r="AW1367" s="12"/>
      <c r="AX1367" s="12"/>
      <c r="AY1367" s="12"/>
      <c r="AZ1367" s="12"/>
      <c r="BA1367" s="12"/>
      <c r="BB1367" s="12"/>
      <c r="BC1367" s="12"/>
      <c r="BE1367" s="12"/>
      <c r="BF1367" s="12"/>
      <c r="BG1367" s="12"/>
      <c r="BH1367" s="12"/>
      <c r="BI1367" s="12"/>
      <c r="BJ1367" s="12"/>
      <c r="BK1367" s="12"/>
    </row>
    <row r="1368" spans="33:63" x14ac:dyDescent="0.15">
      <c r="AG1368" s="12"/>
      <c r="AH1368" s="12"/>
      <c r="AI1368" s="12"/>
      <c r="AJ1368" s="12"/>
      <c r="AK1368" s="12"/>
      <c r="AL1368" s="12"/>
      <c r="AM1368" s="12"/>
      <c r="AN1368" s="12"/>
      <c r="AO1368" s="12"/>
      <c r="AP1368" s="12"/>
      <c r="AQ1368" s="12"/>
      <c r="AR1368" s="12"/>
      <c r="AS1368" s="12"/>
      <c r="AT1368" s="12"/>
      <c r="AU1368" s="12"/>
      <c r="AV1368" s="12"/>
      <c r="AW1368" s="12"/>
      <c r="AX1368" s="12"/>
      <c r="AY1368" s="12"/>
      <c r="AZ1368" s="12"/>
      <c r="BA1368" s="12"/>
      <c r="BB1368" s="12"/>
      <c r="BC1368" s="12"/>
      <c r="BE1368" s="12"/>
      <c r="BF1368" s="12"/>
      <c r="BG1368" s="12"/>
      <c r="BH1368" s="12"/>
      <c r="BI1368" s="12"/>
      <c r="BJ1368" s="12"/>
      <c r="BK1368" s="12"/>
    </row>
    <row r="1369" spans="33:63" x14ac:dyDescent="0.15">
      <c r="AG1369" s="12"/>
      <c r="AH1369" s="12"/>
      <c r="AI1369" s="12"/>
      <c r="AJ1369" s="12"/>
      <c r="AK1369" s="12"/>
      <c r="AL1369" s="12"/>
      <c r="AM1369" s="12"/>
      <c r="AN1369" s="12"/>
      <c r="AO1369" s="12"/>
      <c r="AP1369" s="12"/>
      <c r="AQ1369" s="12"/>
      <c r="AR1369" s="12"/>
      <c r="AS1369" s="12"/>
      <c r="AT1369" s="12"/>
      <c r="AU1369" s="12"/>
      <c r="AV1369" s="12"/>
      <c r="AW1369" s="12"/>
      <c r="AX1369" s="12"/>
      <c r="AY1369" s="12"/>
      <c r="AZ1369" s="12"/>
      <c r="BA1369" s="12"/>
      <c r="BB1369" s="12"/>
      <c r="BC1369" s="12"/>
      <c r="BE1369" s="12"/>
      <c r="BF1369" s="12"/>
      <c r="BG1369" s="12"/>
      <c r="BH1369" s="12"/>
      <c r="BI1369" s="12"/>
      <c r="BJ1369" s="12"/>
      <c r="BK1369" s="12"/>
    </row>
    <row r="1370" spans="33:63" x14ac:dyDescent="0.15">
      <c r="AG1370" s="12"/>
      <c r="AH1370" s="12"/>
      <c r="AI1370" s="12"/>
      <c r="AJ1370" s="12"/>
      <c r="AK1370" s="12"/>
      <c r="AL1370" s="12"/>
      <c r="AM1370" s="12"/>
      <c r="AN1370" s="12"/>
      <c r="AO1370" s="12"/>
      <c r="AP1370" s="12"/>
      <c r="AQ1370" s="12"/>
      <c r="AR1370" s="12"/>
      <c r="AS1370" s="12"/>
      <c r="AT1370" s="12"/>
      <c r="AU1370" s="12"/>
      <c r="AV1370" s="12"/>
      <c r="AW1370" s="12"/>
      <c r="AX1370" s="12"/>
      <c r="AY1370" s="12"/>
      <c r="AZ1370" s="12"/>
      <c r="BA1370" s="12"/>
      <c r="BB1370" s="12"/>
      <c r="BC1370" s="12"/>
      <c r="BE1370" s="12"/>
      <c r="BF1370" s="12"/>
      <c r="BG1370" s="12"/>
      <c r="BH1370" s="12"/>
      <c r="BI1370" s="12"/>
      <c r="BJ1370" s="12"/>
      <c r="BK1370" s="12"/>
    </row>
    <row r="1371" spans="33:63" x14ac:dyDescent="0.15">
      <c r="AG1371" s="12"/>
      <c r="AH1371" s="12"/>
      <c r="AI1371" s="12"/>
      <c r="AJ1371" s="12"/>
      <c r="AK1371" s="12"/>
      <c r="AL1371" s="12"/>
      <c r="AM1371" s="12"/>
      <c r="AN1371" s="12"/>
      <c r="AO1371" s="12"/>
      <c r="AP1371" s="12"/>
      <c r="AQ1371" s="12"/>
      <c r="AR1371" s="12"/>
      <c r="AS1371" s="12"/>
      <c r="AT1371" s="12"/>
      <c r="AU1371" s="12"/>
      <c r="AV1371" s="12"/>
      <c r="AW1371" s="12"/>
      <c r="AX1371" s="12"/>
      <c r="AY1371" s="12"/>
      <c r="AZ1371" s="12"/>
      <c r="BA1371" s="12"/>
      <c r="BB1371" s="12"/>
      <c r="BC1371" s="12"/>
      <c r="BE1371" s="12"/>
      <c r="BF1371" s="12"/>
      <c r="BG1371" s="12"/>
      <c r="BH1371" s="12"/>
      <c r="BI1371" s="12"/>
      <c r="BJ1371" s="12"/>
      <c r="BK1371" s="12"/>
    </row>
    <row r="1372" spans="33:63" x14ac:dyDescent="0.15">
      <c r="AG1372" s="12"/>
      <c r="AH1372" s="12"/>
      <c r="AI1372" s="12"/>
      <c r="AJ1372" s="12"/>
      <c r="AK1372" s="12"/>
      <c r="AL1372" s="12"/>
      <c r="AM1372" s="12"/>
      <c r="AN1372" s="12"/>
      <c r="AO1372" s="12"/>
      <c r="AP1372" s="12"/>
      <c r="AQ1372" s="12"/>
      <c r="AR1372" s="12"/>
      <c r="AS1372" s="12"/>
      <c r="AT1372" s="12"/>
      <c r="AU1372" s="12"/>
      <c r="AV1372" s="12"/>
      <c r="AW1372" s="12"/>
      <c r="AX1372" s="12"/>
      <c r="AY1372" s="12"/>
      <c r="AZ1372" s="12"/>
      <c r="BA1372" s="12"/>
      <c r="BB1372" s="12"/>
      <c r="BC1372" s="12"/>
      <c r="BE1372" s="12"/>
      <c r="BF1372" s="12"/>
      <c r="BG1372" s="12"/>
      <c r="BH1372" s="12"/>
      <c r="BI1372" s="12"/>
      <c r="BJ1372" s="12"/>
      <c r="BK1372" s="12"/>
    </row>
    <row r="1373" spans="33:63" x14ac:dyDescent="0.15">
      <c r="AG1373" s="12"/>
      <c r="AH1373" s="12"/>
      <c r="AI1373" s="12"/>
      <c r="AJ1373" s="12"/>
      <c r="AK1373" s="12"/>
      <c r="AL1373" s="12"/>
      <c r="AM1373" s="12"/>
      <c r="AN1373" s="12"/>
      <c r="AO1373" s="12"/>
      <c r="AP1373" s="12"/>
      <c r="AQ1373" s="12"/>
      <c r="AR1373" s="12"/>
      <c r="AS1373" s="12"/>
      <c r="AT1373" s="12"/>
      <c r="AU1373" s="12"/>
      <c r="AV1373" s="12"/>
      <c r="AW1373" s="12"/>
      <c r="AX1373" s="12"/>
      <c r="AY1373" s="12"/>
      <c r="AZ1373" s="12"/>
      <c r="BA1373" s="12"/>
      <c r="BB1373" s="12"/>
      <c r="BC1373" s="12"/>
      <c r="BE1373" s="12"/>
      <c r="BF1373" s="12"/>
      <c r="BG1373" s="12"/>
      <c r="BH1373" s="12"/>
      <c r="BI1373" s="12"/>
      <c r="BJ1373" s="12"/>
      <c r="BK1373" s="12"/>
    </row>
    <row r="1374" spans="33:63" x14ac:dyDescent="0.15">
      <c r="AG1374" s="12"/>
      <c r="AH1374" s="12"/>
      <c r="AI1374" s="12"/>
      <c r="AJ1374" s="12"/>
      <c r="AK1374" s="12"/>
      <c r="AL1374" s="12"/>
      <c r="AM1374" s="12"/>
      <c r="AN1374" s="12"/>
      <c r="AO1374" s="12"/>
      <c r="AP1374" s="12"/>
      <c r="AQ1374" s="12"/>
      <c r="AR1374" s="12"/>
      <c r="AS1374" s="12"/>
      <c r="AT1374" s="12"/>
      <c r="AU1374" s="12"/>
      <c r="AV1374" s="12"/>
      <c r="AW1374" s="12"/>
      <c r="AX1374" s="12"/>
      <c r="AY1374" s="12"/>
      <c r="AZ1374" s="12"/>
      <c r="BA1374" s="12"/>
      <c r="BB1374" s="12"/>
      <c r="BC1374" s="12"/>
      <c r="BE1374" s="12"/>
      <c r="BF1374" s="12"/>
      <c r="BG1374" s="12"/>
      <c r="BH1374" s="12"/>
      <c r="BI1374" s="12"/>
      <c r="BJ1374" s="12"/>
      <c r="BK1374" s="12"/>
    </row>
    <row r="1375" spans="33:63" x14ac:dyDescent="0.15">
      <c r="AG1375" s="12"/>
      <c r="AH1375" s="12"/>
      <c r="AI1375" s="12"/>
      <c r="AJ1375" s="12"/>
      <c r="AK1375" s="12"/>
      <c r="AL1375" s="12"/>
      <c r="AM1375" s="12"/>
      <c r="AN1375" s="12"/>
      <c r="AO1375" s="12"/>
      <c r="AP1375" s="12"/>
      <c r="AQ1375" s="12"/>
      <c r="AR1375" s="12"/>
      <c r="AS1375" s="12"/>
      <c r="AT1375" s="12"/>
      <c r="AU1375" s="12"/>
      <c r="AV1375" s="12"/>
      <c r="AW1375" s="12"/>
      <c r="AX1375" s="12"/>
      <c r="AY1375" s="12"/>
      <c r="AZ1375" s="12"/>
      <c r="BA1375" s="12"/>
      <c r="BB1375" s="12"/>
      <c r="BC1375" s="12"/>
      <c r="BE1375" s="12"/>
      <c r="BF1375" s="12"/>
      <c r="BG1375" s="12"/>
      <c r="BH1375" s="12"/>
      <c r="BI1375" s="12"/>
      <c r="BJ1375" s="12"/>
      <c r="BK1375" s="12"/>
    </row>
    <row r="1376" spans="33:63" x14ac:dyDescent="0.15">
      <c r="AG1376" s="12"/>
      <c r="AH1376" s="12"/>
      <c r="AI1376" s="12"/>
      <c r="AJ1376" s="12"/>
      <c r="AK1376" s="12"/>
      <c r="AL1376" s="12"/>
      <c r="AM1376" s="12"/>
      <c r="AN1376" s="12"/>
      <c r="AO1376" s="12"/>
      <c r="AP1376" s="12"/>
      <c r="AQ1376" s="12"/>
      <c r="AR1376" s="12"/>
      <c r="AS1376" s="12"/>
      <c r="AT1376" s="12"/>
      <c r="AU1376" s="12"/>
      <c r="AV1376" s="12"/>
      <c r="AW1376" s="12"/>
      <c r="AX1376" s="12"/>
      <c r="AY1376" s="12"/>
      <c r="AZ1376" s="12"/>
      <c r="BA1376" s="12"/>
      <c r="BB1376" s="12"/>
      <c r="BC1376" s="12"/>
      <c r="BE1376" s="12"/>
      <c r="BF1376" s="12"/>
      <c r="BG1376" s="12"/>
      <c r="BH1376" s="12"/>
      <c r="BI1376" s="12"/>
      <c r="BJ1376" s="12"/>
      <c r="BK1376" s="12"/>
    </row>
    <row r="1377" spans="33:63" x14ac:dyDescent="0.15">
      <c r="AG1377" s="12"/>
      <c r="AH1377" s="12"/>
      <c r="AI1377" s="12"/>
      <c r="AJ1377" s="12"/>
      <c r="AK1377" s="12"/>
      <c r="AL1377" s="12"/>
      <c r="AM1377" s="12"/>
      <c r="AN1377" s="12"/>
      <c r="AO1377" s="12"/>
      <c r="AP1377" s="12"/>
      <c r="AQ1377" s="12"/>
      <c r="AR1377" s="12"/>
      <c r="AS1377" s="12"/>
      <c r="AT1377" s="12"/>
      <c r="AU1377" s="12"/>
      <c r="AV1377" s="12"/>
      <c r="AW1377" s="12"/>
      <c r="AX1377" s="12"/>
      <c r="AY1377" s="12"/>
      <c r="AZ1377" s="12"/>
      <c r="BA1377" s="12"/>
      <c r="BB1377" s="12"/>
      <c r="BC1377" s="12"/>
      <c r="BE1377" s="12"/>
      <c r="BF1377" s="12"/>
      <c r="BG1377" s="12"/>
      <c r="BH1377" s="12"/>
      <c r="BI1377" s="12"/>
      <c r="BJ1377" s="12"/>
      <c r="BK1377" s="12"/>
    </row>
    <row r="1378" spans="33:63" x14ac:dyDescent="0.15">
      <c r="AG1378" s="12"/>
      <c r="AH1378" s="12"/>
      <c r="AI1378" s="12"/>
      <c r="AJ1378" s="12"/>
      <c r="AK1378" s="12"/>
      <c r="AL1378" s="12"/>
      <c r="AM1378" s="12"/>
      <c r="AN1378" s="12"/>
      <c r="AO1378" s="12"/>
      <c r="AP1378" s="12"/>
      <c r="AQ1378" s="12"/>
      <c r="AR1378" s="12"/>
      <c r="AS1378" s="12"/>
      <c r="AT1378" s="12"/>
      <c r="AU1378" s="12"/>
      <c r="AV1378" s="12"/>
      <c r="AW1378" s="12"/>
      <c r="AX1378" s="12"/>
      <c r="AY1378" s="12"/>
      <c r="AZ1378" s="12"/>
      <c r="BA1378" s="12"/>
      <c r="BB1378" s="12"/>
      <c r="BC1378" s="12"/>
      <c r="BE1378" s="12"/>
      <c r="BF1378" s="12"/>
      <c r="BG1378" s="12"/>
      <c r="BH1378" s="12"/>
      <c r="BI1378" s="12"/>
      <c r="BJ1378" s="12"/>
      <c r="BK1378" s="12"/>
    </row>
    <row r="1379" spans="33:63" x14ac:dyDescent="0.15">
      <c r="AG1379" s="12"/>
      <c r="AH1379" s="12"/>
      <c r="AI1379" s="12"/>
      <c r="AJ1379" s="12"/>
      <c r="AK1379" s="12"/>
      <c r="AL1379" s="12"/>
      <c r="AM1379" s="12"/>
      <c r="AN1379" s="12"/>
      <c r="AO1379" s="12"/>
      <c r="AP1379" s="12"/>
      <c r="AQ1379" s="12"/>
      <c r="AR1379" s="12"/>
      <c r="AS1379" s="12"/>
      <c r="AT1379" s="12"/>
      <c r="AU1379" s="12"/>
      <c r="AV1379" s="12"/>
      <c r="AW1379" s="12"/>
      <c r="AX1379" s="12"/>
      <c r="AY1379" s="12"/>
      <c r="AZ1379" s="12"/>
      <c r="BA1379" s="12"/>
      <c r="BB1379" s="12"/>
      <c r="BC1379" s="12"/>
      <c r="BE1379" s="12"/>
      <c r="BF1379" s="12"/>
      <c r="BG1379" s="12"/>
      <c r="BH1379" s="12"/>
      <c r="BI1379" s="12"/>
      <c r="BJ1379" s="12"/>
      <c r="BK1379" s="12"/>
    </row>
    <row r="1380" spans="33:63" x14ac:dyDescent="0.15">
      <c r="AG1380" s="12"/>
      <c r="AH1380" s="12"/>
      <c r="AI1380" s="12"/>
      <c r="AJ1380" s="12"/>
      <c r="AK1380" s="12"/>
      <c r="AL1380" s="12"/>
      <c r="AM1380" s="12"/>
      <c r="AN1380" s="12"/>
      <c r="AO1380" s="12"/>
      <c r="AP1380" s="12"/>
      <c r="AQ1380" s="12"/>
      <c r="AR1380" s="12"/>
      <c r="AS1380" s="12"/>
      <c r="AT1380" s="12"/>
      <c r="AU1380" s="12"/>
      <c r="AV1380" s="12"/>
      <c r="AW1380" s="12"/>
      <c r="AX1380" s="12"/>
      <c r="AY1380" s="12"/>
      <c r="AZ1380" s="12"/>
      <c r="BA1380" s="12"/>
      <c r="BB1380" s="12"/>
      <c r="BC1380" s="12"/>
      <c r="BE1380" s="12"/>
      <c r="BF1380" s="12"/>
      <c r="BG1380" s="12"/>
      <c r="BH1380" s="12"/>
      <c r="BI1380" s="12"/>
      <c r="BJ1380" s="12"/>
      <c r="BK1380" s="12"/>
    </row>
    <row r="1381" spans="33:63" x14ac:dyDescent="0.15">
      <c r="AG1381" s="12"/>
      <c r="AH1381" s="12"/>
      <c r="AI1381" s="12"/>
      <c r="AJ1381" s="12"/>
      <c r="AK1381" s="12"/>
      <c r="AL1381" s="12"/>
      <c r="AM1381" s="12"/>
      <c r="AN1381" s="12"/>
      <c r="AO1381" s="12"/>
      <c r="AP1381" s="12"/>
      <c r="AQ1381" s="12"/>
      <c r="AR1381" s="12"/>
      <c r="AS1381" s="12"/>
      <c r="AT1381" s="12"/>
      <c r="AU1381" s="12"/>
      <c r="AV1381" s="12"/>
      <c r="AW1381" s="12"/>
      <c r="AX1381" s="12"/>
      <c r="AY1381" s="12"/>
      <c r="AZ1381" s="12"/>
      <c r="BA1381" s="12"/>
      <c r="BB1381" s="12"/>
      <c r="BC1381" s="12"/>
      <c r="BE1381" s="12"/>
      <c r="BF1381" s="12"/>
      <c r="BG1381" s="12"/>
      <c r="BH1381" s="12"/>
      <c r="BI1381" s="12"/>
      <c r="BJ1381" s="12"/>
      <c r="BK1381" s="12"/>
    </row>
    <row r="1382" spans="33:63" x14ac:dyDescent="0.15">
      <c r="AG1382" s="12"/>
      <c r="AH1382" s="12"/>
      <c r="AI1382" s="12"/>
      <c r="AJ1382" s="12"/>
      <c r="AK1382" s="12"/>
      <c r="AL1382" s="12"/>
      <c r="AM1382" s="12"/>
      <c r="AN1382" s="12"/>
      <c r="AO1382" s="12"/>
      <c r="AP1382" s="12"/>
      <c r="AQ1382" s="12"/>
      <c r="AR1382" s="12"/>
      <c r="AS1382" s="12"/>
      <c r="AT1382" s="12"/>
      <c r="AU1382" s="12"/>
      <c r="AV1382" s="12"/>
      <c r="AW1382" s="12"/>
      <c r="AX1382" s="12"/>
      <c r="AY1382" s="12"/>
      <c r="AZ1382" s="12"/>
      <c r="BA1382" s="12"/>
      <c r="BB1382" s="12"/>
      <c r="BC1382" s="12"/>
      <c r="BE1382" s="12"/>
      <c r="BF1382" s="12"/>
      <c r="BG1382" s="12"/>
      <c r="BH1382" s="12"/>
      <c r="BI1382" s="12"/>
      <c r="BJ1382" s="12"/>
      <c r="BK1382" s="12"/>
    </row>
    <row r="1383" spans="33:63" x14ac:dyDescent="0.15">
      <c r="AG1383" s="12"/>
      <c r="AH1383" s="12"/>
      <c r="AI1383" s="12"/>
      <c r="AJ1383" s="12"/>
      <c r="AK1383" s="12"/>
      <c r="AL1383" s="12"/>
      <c r="AM1383" s="12"/>
      <c r="AN1383" s="12"/>
      <c r="AO1383" s="12"/>
      <c r="AP1383" s="12"/>
      <c r="AQ1383" s="12"/>
      <c r="AR1383" s="12"/>
      <c r="AS1383" s="12"/>
      <c r="AT1383" s="12"/>
      <c r="AU1383" s="12"/>
      <c r="AV1383" s="12"/>
      <c r="AW1383" s="12"/>
      <c r="AX1383" s="12"/>
      <c r="AY1383" s="12"/>
      <c r="AZ1383" s="12"/>
      <c r="BA1383" s="12"/>
      <c r="BB1383" s="12"/>
      <c r="BC1383" s="12"/>
      <c r="BE1383" s="12"/>
      <c r="BF1383" s="12"/>
      <c r="BG1383" s="12"/>
      <c r="BH1383" s="12"/>
      <c r="BI1383" s="12"/>
      <c r="BJ1383" s="12"/>
      <c r="BK1383" s="12"/>
    </row>
    <row r="1384" spans="33:63" x14ac:dyDescent="0.15">
      <c r="AG1384" s="12"/>
      <c r="AH1384" s="12"/>
      <c r="AI1384" s="12"/>
      <c r="AJ1384" s="12"/>
      <c r="AK1384" s="12"/>
      <c r="AL1384" s="12"/>
      <c r="AM1384" s="12"/>
      <c r="AN1384" s="12"/>
      <c r="AO1384" s="12"/>
      <c r="AP1384" s="12"/>
      <c r="AQ1384" s="12"/>
      <c r="AR1384" s="12"/>
      <c r="AS1384" s="12"/>
      <c r="AT1384" s="12"/>
      <c r="AU1384" s="12"/>
      <c r="AV1384" s="12"/>
      <c r="AW1384" s="12"/>
      <c r="AX1384" s="12"/>
      <c r="AY1384" s="12"/>
      <c r="AZ1384" s="12"/>
      <c r="BA1384" s="12"/>
      <c r="BB1384" s="12"/>
      <c r="BC1384" s="12"/>
      <c r="BE1384" s="12"/>
      <c r="BF1384" s="12"/>
      <c r="BG1384" s="12"/>
      <c r="BH1384" s="12"/>
      <c r="BI1384" s="12"/>
      <c r="BJ1384" s="12"/>
      <c r="BK1384" s="12"/>
    </row>
    <row r="1385" spans="33:63" x14ac:dyDescent="0.15">
      <c r="AG1385" s="12"/>
      <c r="AH1385" s="12"/>
      <c r="AI1385" s="12"/>
      <c r="AJ1385" s="12"/>
      <c r="AK1385" s="12"/>
      <c r="AL1385" s="12"/>
      <c r="AM1385" s="12"/>
      <c r="AN1385" s="12"/>
      <c r="AO1385" s="12"/>
      <c r="AP1385" s="12"/>
      <c r="AQ1385" s="12"/>
      <c r="AR1385" s="12"/>
      <c r="AS1385" s="12"/>
      <c r="AT1385" s="12"/>
      <c r="AU1385" s="12"/>
      <c r="AV1385" s="12"/>
      <c r="AW1385" s="12"/>
      <c r="AX1385" s="12"/>
      <c r="AY1385" s="12"/>
      <c r="AZ1385" s="12"/>
      <c r="BA1385" s="12"/>
      <c r="BB1385" s="12"/>
      <c r="BC1385" s="12"/>
      <c r="BE1385" s="12"/>
      <c r="BF1385" s="12"/>
      <c r="BG1385" s="12"/>
      <c r="BH1385" s="12"/>
      <c r="BI1385" s="12"/>
      <c r="BJ1385" s="12"/>
      <c r="BK1385" s="12"/>
    </row>
    <row r="1386" spans="33:63" x14ac:dyDescent="0.15">
      <c r="AG1386" s="12"/>
      <c r="AH1386" s="12"/>
      <c r="AI1386" s="12"/>
      <c r="AJ1386" s="12"/>
      <c r="AK1386" s="12"/>
      <c r="AL1386" s="12"/>
      <c r="AM1386" s="12"/>
      <c r="AN1386" s="12"/>
      <c r="AO1386" s="12"/>
      <c r="AP1386" s="12"/>
      <c r="AQ1386" s="12"/>
      <c r="AR1386" s="12"/>
      <c r="AS1386" s="12"/>
      <c r="AT1386" s="12"/>
      <c r="AU1386" s="12"/>
      <c r="AV1386" s="12"/>
      <c r="AW1386" s="12"/>
      <c r="AX1386" s="12"/>
      <c r="AY1386" s="12"/>
      <c r="AZ1386" s="12"/>
      <c r="BA1386" s="12"/>
      <c r="BB1386" s="12"/>
      <c r="BC1386" s="12"/>
      <c r="BE1386" s="12"/>
      <c r="BF1386" s="12"/>
      <c r="BG1386" s="12"/>
      <c r="BH1386" s="12"/>
      <c r="BI1386" s="12"/>
      <c r="BJ1386" s="12"/>
      <c r="BK1386" s="12"/>
    </row>
    <row r="1387" spans="33:63" x14ac:dyDescent="0.15">
      <c r="AG1387" s="12"/>
      <c r="AH1387" s="12"/>
      <c r="AI1387" s="12"/>
      <c r="AJ1387" s="12"/>
      <c r="AK1387" s="12"/>
      <c r="AL1387" s="12"/>
      <c r="AM1387" s="12"/>
      <c r="AN1387" s="12"/>
      <c r="AO1387" s="12"/>
      <c r="AP1387" s="12"/>
      <c r="AQ1387" s="12"/>
      <c r="AR1387" s="12"/>
      <c r="AS1387" s="12"/>
      <c r="AT1387" s="12"/>
      <c r="AU1387" s="12"/>
      <c r="AV1387" s="12"/>
      <c r="AW1387" s="12"/>
      <c r="AX1387" s="12"/>
      <c r="AY1387" s="12"/>
      <c r="AZ1387" s="12"/>
      <c r="BA1387" s="12"/>
      <c r="BB1387" s="12"/>
      <c r="BC1387" s="12"/>
      <c r="BE1387" s="12"/>
      <c r="BF1387" s="12"/>
      <c r="BG1387" s="12"/>
      <c r="BH1387" s="12"/>
      <c r="BI1387" s="12"/>
      <c r="BJ1387" s="12"/>
      <c r="BK1387" s="12"/>
    </row>
    <row r="1388" spans="33:63" x14ac:dyDescent="0.15">
      <c r="AG1388" s="12"/>
      <c r="AH1388" s="12"/>
      <c r="AI1388" s="12"/>
      <c r="AJ1388" s="12"/>
      <c r="AK1388" s="12"/>
      <c r="AL1388" s="12"/>
      <c r="AM1388" s="12"/>
      <c r="AN1388" s="12"/>
      <c r="AO1388" s="12"/>
      <c r="AP1388" s="12"/>
      <c r="AQ1388" s="12"/>
      <c r="AR1388" s="12"/>
      <c r="AS1388" s="12"/>
      <c r="AT1388" s="12"/>
      <c r="AU1388" s="12"/>
      <c r="AV1388" s="12"/>
      <c r="AW1388" s="12"/>
      <c r="AX1388" s="12"/>
      <c r="AY1388" s="12"/>
      <c r="AZ1388" s="12"/>
      <c r="BA1388" s="12"/>
      <c r="BB1388" s="12"/>
      <c r="BC1388" s="12"/>
      <c r="BE1388" s="12"/>
      <c r="BF1388" s="12"/>
      <c r="BG1388" s="12"/>
      <c r="BH1388" s="12"/>
      <c r="BI1388" s="12"/>
      <c r="BJ1388" s="12"/>
      <c r="BK1388" s="12"/>
    </row>
    <row r="1389" spans="33:63" x14ac:dyDescent="0.15">
      <c r="AG1389" s="12"/>
      <c r="AH1389" s="12"/>
      <c r="AI1389" s="12"/>
      <c r="AJ1389" s="12"/>
      <c r="AK1389" s="12"/>
      <c r="AL1389" s="12"/>
      <c r="AM1389" s="12"/>
      <c r="AN1389" s="12"/>
      <c r="AO1389" s="12"/>
      <c r="AP1389" s="12"/>
      <c r="AQ1389" s="12"/>
      <c r="AR1389" s="12"/>
      <c r="AS1389" s="12"/>
      <c r="AT1389" s="12"/>
      <c r="AU1389" s="12"/>
      <c r="AV1389" s="12"/>
      <c r="AW1389" s="12"/>
      <c r="AX1389" s="12"/>
      <c r="AY1389" s="12"/>
      <c r="AZ1389" s="12"/>
      <c r="BA1389" s="12"/>
      <c r="BB1389" s="12"/>
      <c r="BC1389" s="12"/>
      <c r="BE1389" s="12"/>
      <c r="BF1389" s="12"/>
      <c r="BG1389" s="12"/>
      <c r="BH1389" s="12"/>
      <c r="BI1389" s="12"/>
      <c r="BJ1389" s="12"/>
      <c r="BK1389" s="12"/>
    </row>
    <row r="1390" spans="33:63" x14ac:dyDescent="0.15">
      <c r="AG1390" s="12"/>
      <c r="AH1390" s="12"/>
      <c r="AI1390" s="12"/>
      <c r="AJ1390" s="12"/>
      <c r="AK1390" s="12"/>
      <c r="AL1390" s="12"/>
      <c r="AM1390" s="12"/>
      <c r="AN1390" s="12"/>
      <c r="AO1390" s="12"/>
      <c r="AP1390" s="12"/>
      <c r="AQ1390" s="12"/>
      <c r="AR1390" s="12"/>
      <c r="AS1390" s="12"/>
      <c r="AT1390" s="12"/>
      <c r="AU1390" s="12"/>
      <c r="AV1390" s="12"/>
      <c r="AW1390" s="12"/>
      <c r="AX1390" s="12"/>
      <c r="AY1390" s="12"/>
      <c r="AZ1390" s="12"/>
      <c r="BA1390" s="12"/>
      <c r="BB1390" s="12"/>
      <c r="BC1390" s="12"/>
      <c r="BE1390" s="12"/>
      <c r="BF1390" s="12"/>
      <c r="BG1390" s="12"/>
      <c r="BH1390" s="12"/>
      <c r="BI1390" s="12"/>
      <c r="BJ1390" s="12"/>
      <c r="BK1390" s="12"/>
    </row>
    <row r="1391" spans="33:63" x14ac:dyDescent="0.15">
      <c r="AG1391" s="12"/>
      <c r="AH1391" s="12"/>
      <c r="AI1391" s="12"/>
      <c r="AJ1391" s="12"/>
      <c r="AK1391" s="12"/>
      <c r="AL1391" s="12"/>
      <c r="AM1391" s="12"/>
      <c r="AN1391" s="12"/>
      <c r="AO1391" s="12"/>
      <c r="AP1391" s="12"/>
      <c r="AQ1391" s="12"/>
      <c r="AR1391" s="12"/>
      <c r="AS1391" s="12"/>
      <c r="AT1391" s="12"/>
      <c r="AU1391" s="12"/>
      <c r="AV1391" s="12"/>
      <c r="AW1391" s="12"/>
      <c r="AX1391" s="12"/>
      <c r="AY1391" s="12"/>
      <c r="AZ1391" s="12"/>
      <c r="BA1391" s="12"/>
      <c r="BB1391" s="12"/>
      <c r="BC1391" s="12"/>
      <c r="BE1391" s="12"/>
      <c r="BF1391" s="12"/>
      <c r="BG1391" s="12"/>
      <c r="BH1391" s="12"/>
      <c r="BI1391" s="12"/>
      <c r="BJ1391" s="12"/>
      <c r="BK1391" s="12"/>
    </row>
    <row r="1392" spans="33:63" x14ac:dyDescent="0.15">
      <c r="AG1392" s="12"/>
      <c r="AH1392" s="12"/>
      <c r="AI1392" s="12"/>
      <c r="AJ1392" s="12"/>
      <c r="AK1392" s="12"/>
      <c r="AL1392" s="12"/>
      <c r="AM1392" s="12"/>
      <c r="AN1392" s="12"/>
      <c r="AO1392" s="12"/>
      <c r="AP1392" s="12"/>
      <c r="AQ1392" s="12"/>
      <c r="AR1392" s="12"/>
      <c r="AS1392" s="12"/>
      <c r="AT1392" s="12"/>
      <c r="AU1392" s="12"/>
      <c r="AV1392" s="12"/>
      <c r="AW1392" s="12"/>
      <c r="AX1392" s="12"/>
      <c r="AY1392" s="12"/>
      <c r="AZ1392" s="12"/>
      <c r="BA1392" s="12"/>
      <c r="BB1392" s="12"/>
      <c r="BC1392" s="12"/>
      <c r="BE1392" s="12"/>
      <c r="BF1392" s="12"/>
      <c r="BG1392" s="12"/>
      <c r="BH1392" s="12"/>
      <c r="BI1392" s="12"/>
      <c r="BJ1392" s="12"/>
      <c r="BK1392" s="12"/>
    </row>
    <row r="1393" spans="33:63" x14ac:dyDescent="0.15">
      <c r="AG1393" s="12"/>
      <c r="AH1393" s="12"/>
      <c r="AI1393" s="12"/>
      <c r="AJ1393" s="12"/>
      <c r="AK1393" s="12"/>
      <c r="AL1393" s="12"/>
      <c r="AM1393" s="12"/>
      <c r="AN1393" s="12"/>
      <c r="AO1393" s="12"/>
      <c r="AP1393" s="12"/>
      <c r="AQ1393" s="12"/>
      <c r="AR1393" s="12"/>
      <c r="AS1393" s="12"/>
      <c r="AT1393" s="12"/>
      <c r="AU1393" s="12"/>
      <c r="AV1393" s="12"/>
      <c r="AW1393" s="12"/>
      <c r="AX1393" s="12"/>
      <c r="AY1393" s="12"/>
      <c r="AZ1393" s="12"/>
      <c r="BA1393" s="12"/>
      <c r="BB1393" s="12"/>
      <c r="BC1393" s="12"/>
      <c r="BE1393" s="12"/>
      <c r="BF1393" s="12"/>
      <c r="BG1393" s="12"/>
      <c r="BH1393" s="12"/>
      <c r="BI1393" s="12"/>
      <c r="BJ1393" s="12"/>
      <c r="BK1393" s="12"/>
    </row>
    <row r="1394" spans="33:63" x14ac:dyDescent="0.15">
      <c r="AG1394" s="12"/>
      <c r="AH1394" s="12"/>
      <c r="AI1394" s="12"/>
      <c r="AJ1394" s="12"/>
      <c r="AK1394" s="12"/>
      <c r="AL1394" s="12"/>
      <c r="AM1394" s="12"/>
      <c r="AN1394" s="12"/>
      <c r="AO1394" s="12"/>
      <c r="AP1394" s="12"/>
      <c r="AQ1394" s="12"/>
      <c r="AR1394" s="12"/>
      <c r="AS1394" s="12"/>
      <c r="AT1394" s="12"/>
      <c r="AU1394" s="12"/>
      <c r="AV1394" s="12"/>
      <c r="AW1394" s="12"/>
      <c r="AX1394" s="12"/>
      <c r="AY1394" s="12"/>
      <c r="AZ1394" s="12"/>
      <c r="BA1394" s="12"/>
      <c r="BB1394" s="12"/>
      <c r="BC1394" s="12"/>
      <c r="BE1394" s="12"/>
      <c r="BF1394" s="12"/>
      <c r="BG1394" s="12"/>
      <c r="BH1394" s="12"/>
      <c r="BI1394" s="12"/>
      <c r="BJ1394" s="12"/>
      <c r="BK1394" s="12"/>
    </row>
    <row r="1395" spans="33:63" x14ac:dyDescent="0.15">
      <c r="AG1395" s="12"/>
      <c r="AH1395" s="12"/>
      <c r="AI1395" s="12"/>
      <c r="AJ1395" s="12"/>
      <c r="AK1395" s="12"/>
      <c r="AL1395" s="12"/>
      <c r="AM1395" s="12"/>
      <c r="AN1395" s="12"/>
      <c r="AO1395" s="12"/>
      <c r="AP1395" s="12"/>
      <c r="AQ1395" s="12"/>
      <c r="AR1395" s="12"/>
      <c r="AS1395" s="12"/>
      <c r="AT1395" s="12"/>
      <c r="AU1395" s="12"/>
      <c r="AV1395" s="12"/>
      <c r="AW1395" s="12"/>
      <c r="AX1395" s="12"/>
      <c r="AY1395" s="12"/>
      <c r="AZ1395" s="12"/>
      <c r="BA1395" s="12"/>
      <c r="BB1395" s="12"/>
      <c r="BC1395" s="12"/>
      <c r="BE1395" s="12"/>
      <c r="BF1395" s="12"/>
      <c r="BG1395" s="12"/>
      <c r="BH1395" s="12"/>
      <c r="BI1395" s="12"/>
      <c r="BJ1395" s="12"/>
      <c r="BK1395" s="12"/>
    </row>
    <row r="1396" spans="33:63" x14ac:dyDescent="0.15">
      <c r="AG1396" s="12"/>
      <c r="AH1396" s="12"/>
      <c r="AI1396" s="12"/>
      <c r="AJ1396" s="12"/>
      <c r="AK1396" s="12"/>
      <c r="AL1396" s="12"/>
      <c r="AM1396" s="12"/>
      <c r="AN1396" s="12"/>
      <c r="AO1396" s="12"/>
      <c r="AP1396" s="12"/>
      <c r="AQ1396" s="12"/>
      <c r="AR1396" s="12"/>
      <c r="AS1396" s="12"/>
      <c r="AT1396" s="12"/>
      <c r="AU1396" s="12"/>
      <c r="AV1396" s="12"/>
      <c r="AW1396" s="12"/>
      <c r="AX1396" s="12"/>
      <c r="AY1396" s="12"/>
      <c r="AZ1396" s="12"/>
      <c r="BA1396" s="12"/>
      <c r="BB1396" s="12"/>
      <c r="BC1396" s="12"/>
      <c r="BE1396" s="12"/>
      <c r="BF1396" s="12"/>
      <c r="BG1396" s="12"/>
      <c r="BH1396" s="12"/>
      <c r="BI1396" s="12"/>
      <c r="BJ1396" s="12"/>
      <c r="BK1396" s="12"/>
    </row>
    <row r="1397" spans="33:63" x14ac:dyDescent="0.15">
      <c r="AG1397" s="12"/>
      <c r="AH1397" s="12"/>
      <c r="AI1397" s="12"/>
      <c r="AJ1397" s="12"/>
      <c r="AK1397" s="12"/>
      <c r="AL1397" s="12"/>
      <c r="AM1397" s="12"/>
      <c r="AN1397" s="12"/>
      <c r="AO1397" s="12"/>
      <c r="AP1397" s="12"/>
      <c r="AQ1397" s="12"/>
      <c r="AR1397" s="12"/>
      <c r="AS1397" s="12"/>
      <c r="AT1397" s="12"/>
      <c r="AU1397" s="12"/>
      <c r="AV1397" s="12"/>
      <c r="AW1397" s="12"/>
      <c r="AX1397" s="12"/>
      <c r="AY1397" s="12"/>
      <c r="AZ1397" s="12"/>
      <c r="BA1397" s="12"/>
      <c r="BB1397" s="12"/>
      <c r="BC1397" s="12"/>
      <c r="BE1397" s="12"/>
      <c r="BF1397" s="12"/>
      <c r="BG1397" s="12"/>
      <c r="BH1397" s="12"/>
      <c r="BI1397" s="12"/>
      <c r="BJ1397" s="12"/>
      <c r="BK1397" s="12"/>
    </row>
    <row r="1398" spans="33:63" x14ac:dyDescent="0.15">
      <c r="AG1398" s="12"/>
      <c r="AH1398" s="12"/>
      <c r="AI1398" s="12"/>
      <c r="AJ1398" s="12"/>
      <c r="AK1398" s="12"/>
      <c r="AL1398" s="12"/>
      <c r="AM1398" s="12"/>
      <c r="AN1398" s="12"/>
      <c r="AO1398" s="12"/>
      <c r="AP1398" s="12"/>
      <c r="AQ1398" s="12"/>
      <c r="AR1398" s="12"/>
      <c r="AS1398" s="12"/>
      <c r="AT1398" s="12"/>
      <c r="AU1398" s="12"/>
      <c r="AV1398" s="12"/>
      <c r="AW1398" s="12"/>
      <c r="AX1398" s="12"/>
      <c r="AY1398" s="12"/>
      <c r="AZ1398" s="12"/>
      <c r="BA1398" s="12"/>
      <c r="BB1398" s="12"/>
      <c r="BC1398" s="12"/>
      <c r="BE1398" s="12"/>
      <c r="BF1398" s="12"/>
      <c r="BG1398" s="12"/>
      <c r="BH1398" s="12"/>
      <c r="BI1398" s="12"/>
      <c r="BJ1398" s="12"/>
      <c r="BK1398" s="12"/>
    </row>
    <row r="1399" spans="33:63" x14ac:dyDescent="0.15">
      <c r="AG1399" s="12"/>
      <c r="AH1399" s="12"/>
      <c r="AI1399" s="12"/>
      <c r="AJ1399" s="12"/>
      <c r="AK1399" s="12"/>
      <c r="AL1399" s="12"/>
      <c r="AM1399" s="12"/>
      <c r="AN1399" s="12"/>
      <c r="AO1399" s="12"/>
      <c r="AP1399" s="12"/>
      <c r="AQ1399" s="12"/>
      <c r="AR1399" s="12"/>
      <c r="AS1399" s="12"/>
      <c r="AT1399" s="12"/>
      <c r="AU1399" s="12"/>
      <c r="AV1399" s="12"/>
      <c r="AW1399" s="12"/>
      <c r="AX1399" s="12"/>
      <c r="AY1399" s="12"/>
      <c r="AZ1399" s="12"/>
      <c r="BA1399" s="12"/>
      <c r="BB1399" s="12"/>
      <c r="BC1399" s="12"/>
      <c r="BE1399" s="12"/>
      <c r="BF1399" s="12"/>
      <c r="BG1399" s="12"/>
      <c r="BH1399" s="12"/>
      <c r="BI1399" s="12"/>
      <c r="BJ1399" s="12"/>
      <c r="BK1399" s="12"/>
    </row>
    <row r="1400" spans="33:63" x14ac:dyDescent="0.15">
      <c r="AG1400" s="12"/>
      <c r="AH1400" s="12"/>
      <c r="AI1400" s="12"/>
      <c r="AJ1400" s="12"/>
      <c r="AK1400" s="12"/>
      <c r="AL1400" s="12"/>
      <c r="AM1400" s="12"/>
      <c r="AN1400" s="12"/>
      <c r="AO1400" s="12"/>
      <c r="AP1400" s="12"/>
      <c r="AQ1400" s="12"/>
      <c r="AR1400" s="12"/>
      <c r="AS1400" s="12"/>
      <c r="AT1400" s="12"/>
      <c r="AU1400" s="12"/>
      <c r="AV1400" s="12"/>
      <c r="AW1400" s="12"/>
      <c r="AX1400" s="12"/>
      <c r="AY1400" s="12"/>
      <c r="AZ1400" s="12"/>
      <c r="BA1400" s="12"/>
      <c r="BB1400" s="12"/>
      <c r="BC1400" s="12"/>
      <c r="BE1400" s="12"/>
      <c r="BF1400" s="12"/>
      <c r="BG1400" s="12"/>
      <c r="BH1400" s="12"/>
      <c r="BI1400" s="12"/>
      <c r="BJ1400" s="12"/>
      <c r="BK1400" s="12"/>
    </row>
    <row r="1401" spans="33:63" x14ac:dyDescent="0.15">
      <c r="AG1401" s="12"/>
      <c r="AH1401" s="12"/>
      <c r="AI1401" s="12"/>
      <c r="AJ1401" s="12"/>
      <c r="AK1401" s="12"/>
      <c r="AL1401" s="12"/>
      <c r="AM1401" s="12"/>
      <c r="AN1401" s="12"/>
      <c r="AO1401" s="12"/>
      <c r="AP1401" s="12"/>
      <c r="AQ1401" s="12"/>
      <c r="AR1401" s="12"/>
      <c r="AS1401" s="12"/>
      <c r="AT1401" s="12"/>
      <c r="AU1401" s="12"/>
      <c r="AV1401" s="12"/>
      <c r="AW1401" s="12"/>
      <c r="AX1401" s="12"/>
      <c r="AY1401" s="12"/>
      <c r="AZ1401" s="12"/>
      <c r="BA1401" s="12"/>
      <c r="BB1401" s="12"/>
      <c r="BC1401" s="12"/>
      <c r="BE1401" s="12"/>
      <c r="BF1401" s="12"/>
      <c r="BG1401" s="12"/>
      <c r="BH1401" s="12"/>
      <c r="BI1401" s="12"/>
      <c r="BJ1401" s="12"/>
      <c r="BK1401" s="12"/>
    </row>
    <row r="1402" spans="33:63" x14ac:dyDescent="0.15">
      <c r="AG1402" s="12"/>
      <c r="AH1402" s="12"/>
      <c r="AI1402" s="12"/>
      <c r="AJ1402" s="12"/>
      <c r="AK1402" s="12"/>
      <c r="AL1402" s="12"/>
      <c r="AM1402" s="12"/>
      <c r="AN1402" s="12"/>
      <c r="AO1402" s="12"/>
      <c r="AP1402" s="12"/>
      <c r="AQ1402" s="12"/>
      <c r="AR1402" s="12"/>
      <c r="AS1402" s="12"/>
      <c r="AT1402" s="12"/>
      <c r="AU1402" s="12"/>
      <c r="AV1402" s="12"/>
      <c r="AW1402" s="12"/>
      <c r="AX1402" s="12"/>
      <c r="AY1402" s="12"/>
      <c r="AZ1402" s="12"/>
      <c r="BA1402" s="12"/>
      <c r="BB1402" s="12"/>
      <c r="BC1402" s="12"/>
      <c r="BE1402" s="12"/>
      <c r="BF1402" s="12"/>
      <c r="BG1402" s="12"/>
      <c r="BH1402" s="12"/>
      <c r="BI1402" s="12"/>
      <c r="BJ1402" s="12"/>
      <c r="BK1402" s="12"/>
    </row>
    <row r="1403" spans="33:63" x14ac:dyDescent="0.15">
      <c r="AG1403" s="12"/>
      <c r="AH1403" s="12"/>
      <c r="AI1403" s="12"/>
      <c r="AJ1403" s="12"/>
      <c r="AK1403" s="12"/>
      <c r="AL1403" s="12"/>
      <c r="AM1403" s="12"/>
      <c r="AN1403" s="12"/>
      <c r="AO1403" s="12"/>
      <c r="AP1403" s="12"/>
      <c r="AQ1403" s="12"/>
      <c r="AR1403" s="12"/>
      <c r="AS1403" s="12"/>
      <c r="AT1403" s="12"/>
      <c r="AU1403" s="12"/>
      <c r="AV1403" s="12"/>
      <c r="AW1403" s="12"/>
      <c r="AX1403" s="12"/>
      <c r="AY1403" s="12"/>
      <c r="AZ1403" s="12"/>
      <c r="BA1403" s="12"/>
      <c r="BB1403" s="12"/>
      <c r="BC1403" s="12"/>
      <c r="BE1403" s="12"/>
      <c r="BF1403" s="12"/>
      <c r="BG1403" s="12"/>
      <c r="BH1403" s="12"/>
      <c r="BI1403" s="12"/>
      <c r="BJ1403" s="12"/>
      <c r="BK1403" s="12"/>
    </row>
    <row r="1404" spans="33:63" x14ac:dyDescent="0.15">
      <c r="AG1404" s="12"/>
      <c r="AH1404" s="12"/>
      <c r="AI1404" s="12"/>
      <c r="AJ1404" s="12"/>
      <c r="AK1404" s="12"/>
      <c r="AL1404" s="12"/>
      <c r="AM1404" s="12"/>
      <c r="AN1404" s="12"/>
      <c r="AO1404" s="12"/>
      <c r="AP1404" s="12"/>
      <c r="AQ1404" s="12"/>
      <c r="AR1404" s="12"/>
      <c r="AS1404" s="12"/>
      <c r="AT1404" s="12"/>
      <c r="AU1404" s="12"/>
      <c r="AV1404" s="12"/>
      <c r="AW1404" s="12"/>
      <c r="AX1404" s="12"/>
      <c r="AY1404" s="12"/>
      <c r="AZ1404" s="12"/>
      <c r="BA1404" s="12"/>
      <c r="BB1404" s="12"/>
      <c r="BC1404" s="12"/>
      <c r="BE1404" s="12"/>
      <c r="BF1404" s="12"/>
      <c r="BG1404" s="12"/>
      <c r="BH1404" s="12"/>
      <c r="BI1404" s="12"/>
      <c r="BJ1404" s="12"/>
      <c r="BK1404" s="12"/>
    </row>
    <row r="1405" spans="33:63" x14ac:dyDescent="0.15">
      <c r="AG1405" s="12"/>
      <c r="AH1405" s="12"/>
      <c r="AI1405" s="12"/>
      <c r="AJ1405" s="12"/>
      <c r="AK1405" s="12"/>
      <c r="AL1405" s="12"/>
      <c r="AM1405" s="12"/>
      <c r="AN1405" s="12"/>
      <c r="AO1405" s="12"/>
      <c r="AP1405" s="12"/>
      <c r="AQ1405" s="12"/>
      <c r="AR1405" s="12"/>
      <c r="AS1405" s="12"/>
      <c r="AT1405" s="12"/>
      <c r="AU1405" s="12"/>
      <c r="AV1405" s="12"/>
      <c r="AW1405" s="12"/>
      <c r="AX1405" s="12"/>
      <c r="AY1405" s="12"/>
      <c r="AZ1405" s="12"/>
      <c r="BA1405" s="12"/>
      <c r="BB1405" s="12"/>
      <c r="BC1405" s="12"/>
      <c r="BE1405" s="12"/>
      <c r="BF1405" s="12"/>
      <c r="BG1405" s="12"/>
      <c r="BH1405" s="12"/>
      <c r="BI1405" s="12"/>
      <c r="BJ1405" s="12"/>
      <c r="BK1405" s="12"/>
    </row>
    <row r="1406" spans="33:63" x14ac:dyDescent="0.15">
      <c r="AG1406" s="12"/>
      <c r="AH1406" s="12"/>
      <c r="AI1406" s="12"/>
      <c r="AJ1406" s="12"/>
      <c r="AK1406" s="12"/>
      <c r="AL1406" s="12"/>
      <c r="AM1406" s="12"/>
      <c r="AN1406" s="12"/>
      <c r="AO1406" s="12"/>
      <c r="AP1406" s="12"/>
      <c r="AQ1406" s="12"/>
      <c r="AR1406" s="12"/>
      <c r="AS1406" s="12"/>
      <c r="AT1406" s="12"/>
      <c r="AU1406" s="12"/>
      <c r="AV1406" s="12"/>
      <c r="AW1406" s="12"/>
      <c r="AX1406" s="12"/>
      <c r="AY1406" s="12"/>
      <c r="AZ1406" s="12"/>
      <c r="BA1406" s="12"/>
      <c r="BB1406" s="12"/>
      <c r="BC1406" s="12"/>
      <c r="BE1406" s="12"/>
      <c r="BF1406" s="12"/>
      <c r="BG1406" s="12"/>
      <c r="BH1406" s="12"/>
      <c r="BI1406" s="12"/>
      <c r="BJ1406" s="12"/>
      <c r="BK1406" s="12"/>
    </row>
    <row r="1407" spans="33:63" x14ac:dyDescent="0.15">
      <c r="AG1407" s="12"/>
      <c r="AH1407" s="12"/>
      <c r="AI1407" s="12"/>
      <c r="AJ1407" s="12"/>
      <c r="AK1407" s="12"/>
      <c r="AL1407" s="12"/>
      <c r="AM1407" s="12"/>
      <c r="AN1407" s="12"/>
      <c r="AO1407" s="12"/>
      <c r="AP1407" s="12"/>
      <c r="AQ1407" s="12"/>
      <c r="AR1407" s="12"/>
      <c r="AS1407" s="12"/>
      <c r="AT1407" s="12"/>
      <c r="AU1407" s="12"/>
      <c r="AV1407" s="12"/>
      <c r="AW1407" s="12"/>
      <c r="AX1407" s="12"/>
      <c r="AY1407" s="12"/>
      <c r="AZ1407" s="12"/>
      <c r="BA1407" s="12"/>
      <c r="BB1407" s="12"/>
      <c r="BC1407" s="12"/>
      <c r="BE1407" s="12"/>
      <c r="BF1407" s="12"/>
      <c r="BG1407" s="12"/>
      <c r="BH1407" s="12"/>
      <c r="BI1407" s="12"/>
      <c r="BJ1407" s="12"/>
      <c r="BK1407" s="12"/>
    </row>
    <row r="1408" spans="33:63" x14ac:dyDescent="0.15">
      <c r="AG1408" s="12"/>
      <c r="AH1408" s="12"/>
      <c r="AI1408" s="12"/>
      <c r="AJ1408" s="12"/>
      <c r="AK1408" s="12"/>
      <c r="AL1408" s="12"/>
      <c r="AM1408" s="12"/>
      <c r="AN1408" s="12"/>
      <c r="AO1408" s="12"/>
      <c r="AP1408" s="12"/>
      <c r="AQ1408" s="12"/>
      <c r="AR1408" s="12"/>
      <c r="AS1408" s="12"/>
      <c r="AT1408" s="12"/>
      <c r="AU1408" s="12"/>
      <c r="AV1408" s="12"/>
      <c r="AW1408" s="12"/>
      <c r="AX1408" s="12"/>
      <c r="AY1408" s="12"/>
      <c r="AZ1408" s="12"/>
      <c r="BA1408" s="12"/>
      <c r="BB1408" s="12"/>
      <c r="BC1408" s="12"/>
      <c r="BE1408" s="12"/>
      <c r="BF1408" s="12"/>
      <c r="BG1408" s="12"/>
      <c r="BH1408" s="12"/>
      <c r="BI1408" s="12"/>
      <c r="BJ1408" s="12"/>
      <c r="BK1408" s="12"/>
    </row>
    <row r="1409" spans="33:63" x14ac:dyDescent="0.15">
      <c r="AG1409" s="12"/>
      <c r="AH1409" s="12"/>
      <c r="AI1409" s="12"/>
      <c r="AJ1409" s="12"/>
      <c r="AK1409" s="12"/>
      <c r="AL1409" s="12"/>
      <c r="AM1409" s="12"/>
      <c r="AN1409" s="12"/>
      <c r="AO1409" s="12"/>
      <c r="AP1409" s="12"/>
      <c r="AQ1409" s="12"/>
      <c r="AR1409" s="12"/>
      <c r="AS1409" s="12"/>
      <c r="AT1409" s="12"/>
      <c r="AU1409" s="12"/>
      <c r="AV1409" s="12"/>
      <c r="AW1409" s="12"/>
      <c r="AX1409" s="12"/>
      <c r="AY1409" s="12"/>
      <c r="AZ1409" s="12"/>
      <c r="BA1409" s="12"/>
      <c r="BB1409" s="12"/>
      <c r="BC1409" s="12"/>
      <c r="BE1409" s="12"/>
      <c r="BF1409" s="12"/>
      <c r="BG1409" s="12"/>
      <c r="BH1409" s="12"/>
      <c r="BI1409" s="12"/>
      <c r="BJ1409" s="12"/>
      <c r="BK1409" s="12"/>
    </row>
    <row r="1410" spans="33:63" x14ac:dyDescent="0.15">
      <c r="AG1410" s="12"/>
      <c r="AH1410" s="12"/>
      <c r="AI1410" s="12"/>
      <c r="AJ1410" s="12"/>
      <c r="AK1410" s="12"/>
      <c r="AL1410" s="12"/>
      <c r="AM1410" s="12"/>
      <c r="AN1410" s="12"/>
      <c r="AO1410" s="12"/>
      <c r="AP1410" s="12"/>
      <c r="AQ1410" s="12"/>
      <c r="AR1410" s="12"/>
      <c r="AS1410" s="12"/>
      <c r="AT1410" s="12"/>
      <c r="AU1410" s="12"/>
      <c r="AV1410" s="12"/>
      <c r="AW1410" s="12"/>
      <c r="AX1410" s="12"/>
      <c r="AY1410" s="12"/>
      <c r="AZ1410" s="12"/>
      <c r="BA1410" s="12"/>
      <c r="BB1410" s="12"/>
      <c r="BC1410" s="12"/>
      <c r="BE1410" s="12"/>
      <c r="BF1410" s="12"/>
      <c r="BG1410" s="12"/>
      <c r="BH1410" s="12"/>
      <c r="BI1410" s="12"/>
      <c r="BJ1410" s="12"/>
      <c r="BK1410" s="12"/>
    </row>
    <row r="1411" spans="33:63" x14ac:dyDescent="0.15">
      <c r="AG1411" s="12"/>
      <c r="AH1411" s="12"/>
      <c r="AI1411" s="12"/>
      <c r="AJ1411" s="12"/>
      <c r="AK1411" s="12"/>
      <c r="AL1411" s="12"/>
      <c r="AM1411" s="12"/>
      <c r="AN1411" s="12"/>
      <c r="AO1411" s="12"/>
      <c r="AP1411" s="12"/>
      <c r="AQ1411" s="12"/>
      <c r="AR1411" s="12"/>
      <c r="AS1411" s="12"/>
      <c r="AT1411" s="12"/>
      <c r="AU1411" s="12"/>
      <c r="AV1411" s="12"/>
      <c r="AW1411" s="12"/>
      <c r="AX1411" s="12"/>
      <c r="AY1411" s="12"/>
      <c r="AZ1411" s="12"/>
      <c r="BA1411" s="12"/>
      <c r="BB1411" s="12"/>
      <c r="BC1411" s="12"/>
      <c r="BE1411" s="12"/>
      <c r="BF1411" s="12"/>
      <c r="BG1411" s="12"/>
      <c r="BH1411" s="12"/>
      <c r="BI1411" s="12"/>
      <c r="BJ1411" s="12"/>
      <c r="BK1411" s="12"/>
    </row>
    <row r="1412" spans="33:63" x14ac:dyDescent="0.15">
      <c r="AG1412" s="12"/>
      <c r="AH1412" s="12"/>
      <c r="AI1412" s="12"/>
      <c r="AJ1412" s="12"/>
      <c r="AK1412" s="12"/>
      <c r="AL1412" s="12"/>
      <c r="AM1412" s="12"/>
      <c r="AN1412" s="12"/>
      <c r="AO1412" s="12"/>
      <c r="AP1412" s="12"/>
      <c r="AQ1412" s="12"/>
      <c r="AR1412" s="12"/>
      <c r="AS1412" s="12"/>
      <c r="AT1412" s="12"/>
      <c r="AU1412" s="12"/>
      <c r="AV1412" s="12"/>
      <c r="AW1412" s="12"/>
      <c r="AX1412" s="12"/>
      <c r="AY1412" s="12"/>
      <c r="AZ1412" s="12"/>
      <c r="BA1412" s="12"/>
      <c r="BB1412" s="12"/>
      <c r="BC1412" s="12"/>
      <c r="BE1412" s="12"/>
      <c r="BF1412" s="12"/>
      <c r="BG1412" s="12"/>
      <c r="BH1412" s="12"/>
      <c r="BI1412" s="12"/>
      <c r="BJ1412" s="12"/>
      <c r="BK1412" s="12"/>
    </row>
    <row r="1413" spans="33:63" x14ac:dyDescent="0.15">
      <c r="AG1413" s="12"/>
      <c r="AH1413" s="12"/>
      <c r="AI1413" s="12"/>
      <c r="AJ1413" s="12"/>
      <c r="AK1413" s="12"/>
      <c r="AL1413" s="12"/>
      <c r="AM1413" s="12"/>
      <c r="AN1413" s="12"/>
      <c r="AO1413" s="12"/>
      <c r="AP1413" s="12"/>
      <c r="AQ1413" s="12"/>
      <c r="AR1413" s="12"/>
      <c r="AS1413" s="12"/>
      <c r="AT1413" s="12"/>
      <c r="AU1413" s="12"/>
      <c r="AV1413" s="12"/>
      <c r="AW1413" s="12"/>
      <c r="AX1413" s="12"/>
      <c r="AY1413" s="12"/>
      <c r="AZ1413" s="12"/>
      <c r="BA1413" s="12"/>
      <c r="BB1413" s="12"/>
      <c r="BC1413" s="12"/>
      <c r="BE1413" s="12"/>
      <c r="BF1413" s="12"/>
      <c r="BG1413" s="12"/>
      <c r="BH1413" s="12"/>
      <c r="BI1413" s="12"/>
      <c r="BJ1413" s="12"/>
      <c r="BK1413" s="12"/>
    </row>
    <row r="1414" spans="33:63" x14ac:dyDescent="0.15">
      <c r="AG1414" s="12"/>
      <c r="AH1414" s="12"/>
      <c r="AI1414" s="12"/>
      <c r="AJ1414" s="12"/>
      <c r="AK1414" s="12"/>
      <c r="AL1414" s="12"/>
      <c r="AM1414" s="12"/>
      <c r="AN1414" s="12"/>
      <c r="AO1414" s="12"/>
      <c r="AP1414" s="12"/>
      <c r="AQ1414" s="12"/>
      <c r="AR1414" s="12"/>
      <c r="AS1414" s="12"/>
      <c r="AT1414" s="12"/>
      <c r="AU1414" s="12"/>
      <c r="AV1414" s="12"/>
      <c r="AW1414" s="12"/>
      <c r="AX1414" s="12"/>
      <c r="AY1414" s="12"/>
      <c r="AZ1414" s="12"/>
      <c r="BA1414" s="12"/>
      <c r="BB1414" s="12"/>
      <c r="BC1414" s="12"/>
      <c r="BE1414" s="12"/>
      <c r="BF1414" s="12"/>
      <c r="BG1414" s="12"/>
      <c r="BH1414" s="12"/>
      <c r="BI1414" s="12"/>
      <c r="BJ1414" s="12"/>
      <c r="BK1414" s="12"/>
    </row>
    <row r="1415" spans="33:63" x14ac:dyDescent="0.15">
      <c r="AG1415" s="12"/>
      <c r="AH1415" s="12"/>
      <c r="AI1415" s="12"/>
      <c r="AJ1415" s="12"/>
      <c r="AK1415" s="12"/>
      <c r="AL1415" s="12"/>
      <c r="AM1415" s="12"/>
      <c r="AN1415" s="12"/>
      <c r="AO1415" s="12"/>
      <c r="AP1415" s="12"/>
      <c r="AQ1415" s="12"/>
      <c r="AR1415" s="12"/>
      <c r="AS1415" s="12"/>
      <c r="AT1415" s="12"/>
      <c r="AU1415" s="12"/>
      <c r="AV1415" s="12"/>
      <c r="AW1415" s="12"/>
      <c r="AX1415" s="12"/>
      <c r="AY1415" s="12"/>
      <c r="AZ1415" s="12"/>
      <c r="BA1415" s="12"/>
      <c r="BB1415" s="12"/>
      <c r="BC1415" s="12"/>
      <c r="BE1415" s="12"/>
      <c r="BF1415" s="12"/>
      <c r="BG1415" s="12"/>
      <c r="BH1415" s="12"/>
      <c r="BI1415" s="12"/>
      <c r="BJ1415" s="12"/>
      <c r="BK1415" s="12"/>
    </row>
    <row r="1416" spans="33:63" x14ac:dyDescent="0.15">
      <c r="AG1416" s="12"/>
      <c r="AH1416" s="12"/>
      <c r="AI1416" s="12"/>
      <c r="AJ1416" s="12"/>
      <c r="AK1416" s="12"/>
      <c r="AL1416" s="12"/>
      <c r="AM1416" s="12"/>
      <c r="AN1416" s="12"/>
      <c r="AO1416" s="12"/>
      <c r="AP1416" s="12"/>
      <c r="AQ1416" s="12"/>
      <c r="AR1416" s="12"/>
      <c r="AS1416" s="12"/>
      <c r="AT1416" s="12"/>
      <c r="AU1416" s="12"/>
      <c r="AV1416" s="12"/>
      <c r="AW1416" s="12"/>
      <c r="AX1416" s="12"/>
      <c r="AY1416" s="12"/>
      <c r="AZ1416" s="12"/>
      <c r="BA1416" s="12"/>
      <c r="BB1416" s="12"/>
      <c r="BC1416" s="12"/>
      <c r="BE1416" s="12"/>
      <c r="BF1416" s="12"/>
      <c r="BG1416" s="12"/>
      <c r="BH1416" s="12"/>
      <c r="BI1416" s="12"/>
      <c r="BJ1416" s="12"/>
      <c r="BK1416" s="12"/>
    </row>
    <row r="1417" spans="33:63" x14ac:dyDescent="0.15">
      <c r="AG1417" s="12"/>
      <c r="AH1417" s="12"/>
      <c r="AI1417" s="12"/>
      <c r="AJ1417" s="12"/>
      <c r="AK1417" s="12"/>
      <c r="AL1417" s="12"/>
      <c r="AM1417" s="12"/>
      <c r="AN1417" s="12"/>
      <c r="AO1417" s="12"/>
      <c r="AP1417" s="12"/>
      <c r="AQ1417" s="12"/>
      <c r="AR1417" s="12"/>
      <c r="AS1417" s="12"/>
      <c r="AT1417" s="12"/>
      <c r="AU1417" s="12"/>
      <c r="AV1417" s="12"/>
      <c r="AW1417" s="12"/>
      <c r="AX1417" s="12"/>
      <c r="AY1417" s="12"/>
      <c r="AZ1417" s="12"/>
      <c r="BA1417" s="12"/>
      <c r="BB1417" s="12"/>
      <c r="BC1417" s="12"/>
      <c r="BE1417" s="12"/>
      <c r="BF1417" s="12"/>
      <c r="BG1417" s="12"/>
      <c r="BH1417" s="12"/>
      <c r="BI1417" s="12"/>
      <c r="BJ1417" s="12"/>
      <c r="BK1417" s="12"/>
    </row>
    <row r="1418" spans="33:63" x14ac:dyDescent="0.15">
      <c r="AG1418" s="12"/>
      <c r="AH1418" s="12"/>
      <c r="AI1418" s="12"/>
      <c r="AJ1418" s="12"/>
      <c r="AK1418" s="12"/>
      <c r="AL1418" s="12"/>
      <c r="AM1418" s="12"/>
      <c r="AN1418" s="12"/>
      <c r="AO1418" s="12"/>
      <c r="AP1418" s="12"/>
      <c r="AQ1418" s="12"/>
      <c r="AR1418" s="12"/>
      <c r="AS1418" s="12"/>
      <c r="AT1418" s="12"/>
      <c r="AU1418" s="12"/>
      <c r="AV1418" s="12"/>
      <c r="AW1418" s="12"/>
      <c r="AX1418" s="12"/>
      <c r="AY1418" s="12"/>
      <c r="AZ1418" s="12"/>
      <c r="BA1418" s="12"/>
      <c r="BB1418" s="12"/>
      <c r="BC1418" s="12"/>
      <c r="BE1418" s="12"/>
      <c r="BF1418" s="12"/>
      <c r="BG1418" s="12"/>
      <c r="BH1418" s="12"/>
      <c r="BI1418" s="12"/>
      <c r="BJ1418" s="12"/>
      <c r="BK1418" s="12"/>
    </row>
    <row r="1419" spans="33:63" x14ac:dyDescent="0.15">
      <c r="AG1419" s="12"/>
      <c r="AH1419" s="12"/>
      <c r="AI1419" s="12"/>
      <c r="AJ1419" s="12"/>
      <c r="AK1419" s="12"/>
      <c r="AL1419" s="12"/>
      <c r="AM1419" s="12"/>
      <c r="AN1419" s="12"/>
      <c r="AO1419" s="12"/>
      <c r="AP1419" s="12"/>
      <c r="AQ1419" s="12"/>
      <c r="AR1419" s="12"/>
      <c r="AS1419" s="12"/>
      <c r="AT1419" s="12"/>
      <c r="AU1419" s="12"/>
      <c r="AV1419" s="12"/>
      <c r="AW1419" s="12"/>
      <c r="AX1419" s="12"/>
      <c r="AY1419" s="12"/>
      <c r="AZ1419" s="12"/>
      <c r="BA1419" s="12"/>
      <c r="BB1419" s="12"/>
      <c r="BC1419" s="12"/>
      <c r="BE1419" s="12"/>
      <c r="BF1419" s="12"/>
      <c r="BG1419" s="12"/>
      <c r="BH1419" s="12"/>
      <c r="BI1419" s="12"/>
      <c r="BJ1419" s="12"/>
      <c r="BK1419" s="12"/>
    </row>
    <row r="1420" spans="33:63" x14ac:dyDescent="0.15">
      <c r="AG1420" s="12"/>
      <c r="AH1420" s="12"/>
      <c r="AI1420" s="12"/>
      <c r="AJ1420" s="12"/>
      <c r="AK1420" s="12"/>
      <c r="AL1420" s="12"/>
      <c r="AM1420" s="12"/>
      <c r="AN1420" s="12"/>
      <c r="AO1420" s="12"/>
      <c r="AP1420" s="12"/>
      <c r="AQ1420" s="12"/>
      <c r="AR1420" s="12"/>
      <c r="AS1420" s="12"/>
      <c r="AT1420" s="12"/>
      <c r="AU1420" s="12"/>
      <c r="AV1420" s="12"/>
      <c r="AW1420" s="12"/>
      <c r="AX1420" s="12"/>
      <c r="AY1420" s="12"/>
      <c r="AZ1420" s="12"/>
      <c r="BA1420" s="12"/>
      <c r="BB1420" s="12"/>
      <c r="BC1420" s="12"/>
      <c r="BE1420" s="12"/>
      <c r="BF1420" s="12"/>
      <c r="BG1420" s="12"/>
      <c r="BH1420" s="12"/>
      <c r="BI1420" s="12"/>
      <c r="BJ1420" s="12"/>
      <c r="BK1420" s="12"/>
    </row>
    <row r="1421" spans="33:63" x14ac:dyDescent="0.15">
      <c r="AG1421" s="12"/>
      <c r="AH1421" s="12"/>
      <c r="AI1421" s="12"/>
      <c r="AJ1421" s="12"/>
      <c r="AK1421" s="12"/>
      <c r="AL1421" s="12"/>
      <c r="AM1421" s="12"/>
      <c r="AN1421" s="12"/>
      <c r="AO1421" s="12"/>
      <c r="AP1421" s="12"/>
      <c r="AQ1421" s="12"/>
      <c r="AR1421" s="12"/>
      <c r="AS1421" s="12"/>
      <c r="AT1421" s="12"/>
      <c r="AU1421" s="12"/>
      <c r="AV1421" s="12"/>
      <c r="AW1421" s="12"/>
      <c r="AX1421" s="12"/>
      <c r="AY1421" s="12"/>
      <c r="AZ1421" s="12"/>
      <c r="BA1421" s="12"/>
      <c r="BB1421" s="12"/>
      <c r="BC1421" s="12"/>
      <c r="BE1421" s="12"/>
      <c r="BF1421" s="12"/>
      <c r="BG1421" s="12"/>
      <c r="BH1421" s="12"/>
      <c r="BI1421" s="12"/>
      <c r="BJ1421" s="12"/>
      <c r="BK1421" s="12"/>
    </row>
    <row r="1422" spans="33:63" x14ac:dyDescent="0.15">
      <c r="AG1422" s="12"/>
      <c r="AH1422" s="12"/>
      <c r="AI1422" s="12"/>
      <c r="AJ1422" s="12"/>
      <c r="AK1422" s="12"/>
      <c r="AL1422" s="12"/>
      <c r="AM1422" s="12"/>
      <c r="AN1422" s="12"/>
      <c r="AO1422" s="12"/>
      <c r="AP1422" s="12"/>
      <c r="AQ1422" s="12"/>
      <c r="AR1422" s="12"/>
      <c r="AS1422" s="12"/>
      <c r="AT1422" s="12"/>
      <c r="AU1422" s="12"/>
      <c r="AV1422" s="12"/>
      <c r="AW1422" s="12"/>
      <c r="AX1422" s="12"/>
      <c r="AY1422" s="12"/>
      <c r="AZ1422" s="12"/>
      <c r="BA1422" s="12"/>
      <c r="BB1422" s="12"/>
      <c r="BC1422" s="12"/>
      <c r="BE1422" s="12"/>
      <c r="BF1422" s="12"/>
      <c r="BG1422" s="12"/>
      <c r="BH1422" s="12"/>
      <c r="BI1422" s="12"/>
      <c r="BJ1422" s="12"/>
      <c r="BK1422" s="12"/>
    </row>
    <row r="1423" spans="33:63" x14ac:dyDescent="0.15">
      <c r="AG1423" s="12"/>
      <c r="AH1423" s="12"/>
      <c r="AI1423" s="12"/>
      <c r="AJ1423" s="12"/>
      <c r="AK1423" s="12"/>
      <c r="AL1423" s="12"/>
      <c r="AM1423" s="12"/>
      <c r="AN1423" s="12"/>
      <c r="AO1423" s="12"/>
      <c r="AP1423" s="12"/>
      <c r="AQ1423" s="12"/>
      <c r="AR1423" s="12"/>
      <c r="AS1423" s="12"/>
      <c r="AT1423" s="12"/>
      <c r="AU1423" s="12"/>
      <c r="AV1423" s="12"/>
      <c r="AW1423" s="12"/>
      <c r="AX1423" s="12"/>
      <c r="AY1423" s="12"/>
      <c r="AZ1423" s="12"/>
      <c r="BA1423" s="12"/>
      <c r="BB1423" s="12"/>
      <c r="BC1423" s="12"/>
      <c r="BE1423" s="12"/>
      <c r="BF1423" s="12"/>
      <c r="BG1423" s="12"/>
      <c r="BH1423" s="12"/>
      <c r="BI1423" s="12"/>
      <c r="BJ1423" s="12"/>
      <c r="BK1423" s="12"/>
    </row>
    <row r="1424" spans="33:63" x14ac:dyDescent="0.15">
      <c r="AG1424" s="12"/>
      <c r="AH1424" s="12"/>
      <c r="AI1424" s="12"/>
      <c r="AJ1424" s="12"/>
      <c r="AK1424" s="12"/>
      <c r="AL1424" s="12"/>
      <c r="AM1424" s="12"/>
      <c r="AN1424" s="12"/>
      <c r="AO1424" s="12"/>
      <c r="AP1424" s="12"/>
      <c r="AQ1424" s="12"/>
      <c r="AR1424" s="12"/>
      <c r="AS1424" s="12"/>
      <c r="AT1424" s="12"/>
      <c r="AU1424" s="12"/>
      <c r="AV1424" s="12"/>
      <c r="AW1424" s="12"/>
      <c r="AX1424" s="12"/>
      <c r="AY1424" s="12"/>
      <c r="AZ1424" s="12"/>
      <c r="BA1424" s="12"/>
      <c r="BB1424" s="12"/>
      <c r="BC1424" s="12"/>
      <c r="BE1424" s="12"/>
      <c r="BF1424" s="12"/>
      <c r="BG1424" s="12"/>
      <c r="BH1424" s="12"/>
      <c r="BI1424" s="12"/>
      <c r="BJ1424" s="12"/>
      <c r="BK1424" s="12"/>
    </row>
    <row r="1425" spans="33:63" x14ac:dyDescent="0.15">
      <c r="AG1425" s="12"/>
      <c r="AH1425" s="12"/>
      <c r="AI1425" s="12"/>
      <c r="AJ1425" s="12"/>
      <c r="AK1425" s="12"/>
      <c r="AL1425" s="12"/>
      <c r="AM1425" s="12"/>
      <c r="AN1425" s="12"/>
      <c r="AO1425" s="12"/>
      <c r="AP1425" s="12"/>
      <c r="AQ1425" s="12"/>
      <c r="AR1425" s="12"/>
      <c r="AS1425" s="12"/>
      <c r="AT1425" s="12"/>
      <c r="AU1425" s="12"/>
      <c r="AV1425" s="12"/>
      <c r="AW1425" s="12"/>
      <c r="AX1425" s="12"/>
      <c r="AY1425" s="12"/>
      <c r="AZ1425" s="12"/>
      <c r="BA1425" s="12"/>
      <c r="BB1425" s="12"/>
      <c r="BC1425" s="12"/>
      <c r="BE1425" s="12"/>
      <c r="BF1425" s="12"/>
      <c r="BG1425" s="12"/>
      <c r="BH1425" s="12"/>
      <c r="BI1425" s="12"/>
      <c r="BJ1425" s="12"/>
      <c r="BK1425" s="12"/>
    </row>
    <row r="1426" spans="33:63" x14ac:dyDescent="0.15">
      <c r="AG1426" s="12"/>
      <c r="AH1426" s="12"/>
      <c r="AI1426" s="12"/>
      <c r="AJ1426" s="12"/>
      <c r="AK1426" s="12"/>
      <c r="AL1426" s="12"/>
      <c r="AM1426" s="12"/>
      <c r="AN1426" s="12"/>
      <c r="AO1426" s="12"/>
      <c r="AP1426" s="12"/>
      <c r="AQ1426" s="12"/>
      <c r="AR1426" s="12"/>
      <c r="AS1426" s="12"/>
      <c r="AT1426" s="12"/>
      <c r="AU1426" s="12"/>
      <c r="AV1426" s="12"/>
      <c r="AW1426" s="12"/>
      <c r="AX1426" s="12"/>
      <c r="AY1426" s="12"/>
      <c r="AZ1426" s="12"/>
      <c r="BA1426" s="12"/>
      <c r="BB1426" s="12"/>
      <c r="BC1426" s="12"/>
      <c r="BE1426" s="12"/>
      <c r="BF1426" s="12"/>
      <c r="BG1426" s="12"/>
      <c r="BH1426" s="12"/>
      <c r="BI1426" s="12"/>
      <c r="BJ1426" s="12"/>
      <c r="BK1426" s="12"/>
    </row>
    <row r="1427" spans="33:63" x14ac:dyDescent="0.15">
      <c r="AG1427" s="12"/>
      <c r="AH1427" s="12"/>
      <c r="AI1427" s="12"/>
      <c r="AJ1427" s="12"/>
      <c r="AK1427" s="12"/>
      <c r="AL1427" s="12"/>
      <c r="AM1427" s="12"/>
      <c r="AN1427" s="12"/>
      <c r="AO1427" s="12"/>
      <c r="AP1427" s="12"/>
      <c r="AQ1427" s="12"/>
      <c r="AR1427" s="12"/>
      <c r="AS1427" s="12"/>
      <c r="AT1427" s="12"/>
      <c r="AU1427" s="12"/>
      <c r="AV1427" s="12"/>
      <c r="AW1427" s="12"/>
      <c r="AX1427" s="12"/>
      <c r="AY1427" s="12"/>
      <c r="AZ1427" s="12"/>
      <c r="BA1427" s="12"/>
      <c r="BB1427" s="12"/>
      <c r="BC1427" s="12"/>
      <c r="BE1427" s="12"/>
      <c r="BF1427" s="12"/>
      <c r="BG1427" s="12"/>
      <c r="BH1427" s="12"/>
      <c r="BI1427" s="12"/>
      <c r="BJ1427" s="12"/>
      <c r="BK1427" s="12"/>
    </row>
    <row r="1428" spans="33:63" x14ac:dyDescent="0.15">
      <c r="AG1428" s="12"/>
      <c r="AH1428" s="12"/>
      <c r="AI1428" s="12"/>
      <c r="AJ1428" s="12"/>
      <c r="AK1428" s="12"/>
      <c r="AL1428" s="12"/>
      <c r="AM1428" s="12"/>
      <c r="AN1428" s="12"/>
      <c r="AO1428" s="12"/>
      <c r="AP1428" s="12"/>
      <c r="AQ1428" s="12"/>
      <c r="AR1428" s="12"/>
      <c r="AS1428" s="12"/>
      <c r="AT1428" s="12"/>
      <c r="AU1428" s="12"/>
      <c r="AV1428" s="12"/>
      <c r="AW1428" s="12"/>
      <c r="AX1428" s="12"/>
      <c r="AY1428" s="12"/>
      <c r="AZ1428" s="12"/>
      <c r="BA1428" s="12"/>
      <c r="BB1428" s="12"/>
      <c r="BC1428" s="12"/>
      <c r="BE1428" s="12"/>
      <c r="BF1428" s="12"/>
      <c r="BG1428" s="12"/>
      <c r="BH1428" s="12"/>
      <c r="BI1428" s="12"/>
      <c r="BJ1428" s="12"/>
      <c r="BK1428" s="12"/>
    </row>
    <row r="1429" spans="33:63" x14ac:dyDescent="0.15">
      <c r="AG1429" s="12"/>
      <c r="AH1429" s="12"/>
      <c r="AI1429" s="12"/>
      <c r="AJ1429" s="12"/>
      <c r="AK1429" s="12"/>
      <c r="AL1429" s="12"/>
      <c r="AM1429" s="12"/>
      <c r="AN1429" s="12"/>
      <c r="AO1429" s="12"/>
      <c r="AP1429" s="12"/>
      <c r="AQ1429" s="12"/>
      <c r="AR1429" s="12"/>
      <c r="AS1429" s="12"/>
      <c r="AT1429" s="12"/>
      <c r="AU1429" s="12"/>
      <c r="AV1429" s="12"/>
      <c r="AW1429" s="12"/>
      <c r="AX1429" s="12"/>
      <c r="AY1429" s="12"/>
      <c r="AZ1429" s="12"/>
      <c r="BA1429" s="12"/>
      <c r="BB1429" s="12"/>
      <c r="BC1429" s="12"/>
      <c r="BE1429" s="12"/>
      <c r="BF1429" s="12"/>
      <c r="BG1429" s="12"/>
      <c r="BH1429" s="12"/>
      <c r="BI1429" s="12"/>
      <c r="BJ1429" s="12"/>
      <c r="BK1429" s="12"/>
    </row>
    <row r="1430" spans="33:63" x14ac:dyDescent="0.15">
      <c r="AG1430" s="12"/>
      <c r="AH1430" s="12"/>
      <c r="AI1430" s="12"/>
      <c r="AJ1430" s="12"/>
      <c r="AK1430" s="12"/>
      <c r="AL1430" s="12"/>
      <c r="AM1430" s="12"/>
      <c r="AN1430" s="12"/>
      <c r="AO1430" s="12"/>
      <c r="AP1430" s="12"/>
      <c r="AQ1430" s="12"/>
      <c r="AR1430" s="12"/>
      <c r="AS1430" s="12"/>
      <c r="AT1430" s="12"/>
      <c r="AU1430" s="12"/>
      <c r="AV1430" s="12"/>
      <c r="AW1430" s="12"/>
      <c r="AX1430" s="12"/>
      <c r="AY1430" s="12"/>
      <c r="AZ1430" s="12"/>
      <c r="BA1430" s="12"/>
      <c r="BB1430" s="12"/>
      <c r="BC1430" s="12"/>
      <c r="BE1430" s="12"/>
      <c r="BF1430" s="12"/>
      <c r="BG1430" s="12"/>
      <c r="BH1430" s="12"/>
      <c r="BI1430" s="12"/>
      <c r="BJ1430" s="12"/>
      <c r="BK1430" s="12"/>
    </row>
    <row r="1431" spans="33:63" x14ac:dyDescent="0.15">
      <c r="AG1431" s="12"/>
      <c r="AH1431" s="12"/>
      <c r="AI1431" s="12"/>
      <c r="AJ1431" s="12"/>
      <c r="AK1431" s="12"/>
      <c r="AL1431" s="12"/>
      <c r="AM1431" s="12"/>
      <c r="AN1431" s="12"/>
      <c r="AO1431" s="12"/>
      <c r="AP1431" s="12"/>
      <c r="AQ1431" s="12"/>
      <c r="AR1431" s="12"/>
      <c r="AS1431" s="12"/>
      <c r="AT1431" s="12"/>
      <c r="AU1431" s="12"/>
      <c r="AV1431" s="12"/>
      <c r="AW1431" s="12"/>
      <c r="AX1431" s="12"/>
      <c r="AY1431" s="12"/>
      <c r="AZ1431" s="12"/>
      <c r="BA1431" s="12"/>
      <c r="BB1431" s="12"/>
      <c r="BC1431" s="12"/>
      <c r="BE1431" s="12"/>
      <c r="BF1431" s="12"/>
      <c r="BG1431" s="12"/>
      <c r="BH1431" s="12"/>
      <c r="BI1431" s="12"/>
      <c r="BJ1431" s="12"/>
      <c r="BK1431" s="12"/>
    </row>
    <row r="1432" spans="33:63" x14ac:dyDescent="0.15">
      <c r="AG1432" s="12"/>
      <c r="AH1432" s="12"/>
      <c r="AI1432" s="12"/>
      <c r="AJ1432" s="12"/>
      <c r="AK1432" s="12"/>
      <c r="AL1432" s="12"/>
      <c r="AM1432" s="12"/>
      <c r="AN1432" s="12"/>
      <c r="AO1432" s="12"/>
      <c r="AP1432" s="12"/>
      <c r="AQ1432" s="12"/>
      <c r="AR1432" s="12"/>
      <c r="AS1432" s="12"/>
      <c r="AT1432" s="12"/>
      <c r="AU1432" s="12"/>
      <c r="AV1432" s="12"/>
      <c r="AW1432" s="12"/>
      <c r="AX1432" s="12"/>
      <c r="AY1432" s="12"/>
      <c r="AZ1432" s="12"/>
      <c r="BA1432" s="12"/>
      <c r="BB1432" s="12"/>
      <c r="BC1432" s="12"/>
      <c r="BE1432" s="12"/>
      <c r="BF1432" s="12"/>
      <c r="BG1432" s="12"/>
      <c r="BH1432" s="12"/>
      <c r="BI1432" s="12"/>
      <c r="BJ1432" s="12"/>
      <c r="BK1432" s="12"/>
    </row>
    <row r="1433" spans="33:63" x14ac:dyDescent="0.15">
      <c r="AG1433" s="12"/>
      <c r="AH1433" s="12"/>
      <c r="AI1433" s="12"/>
      <c r="AJ1433" s="12"/>
      <c r="AK1433" s="12"/>
      <c r="AL1433" s="12"/>
      <c r="AM1433" s="12"/>
      <c r="AN1433" s="12"/>
      <c r="AO1433" s="12"/>
      <c r="AP1433" s="12"/>
      <c r="AQ1433" s="12"/>
      <c r="AR1433" s="12"/>
      <c r="AS1433" s="12"/>
      <c r="AT1433" s="12"/>
      <c r="AU1433" s="12"/>
      <c r="AV1433" s="12"/>
      <c r="AW1433" s="12"/>
      <c r="AX1433" s="12"/>
      <c r="AY1433" s="12"/>
      <c r="AZ1433" s="12"/>
      <c r="BA1433" s="12"/>
      <c r="BB1433" s="12"/>
      <c r="BC1433" s="12"/>
      <c r="BE1433" s="12"/>
      <c r="BF1433" s="12"/>
      <c r="BG1433" s="12"/>
      <c r="BH1433" s="12"/>
      <c r="BI1433" s="12"/>
      <c r="BJ1433" s="12"/>
      <c r="BK1433" s="12"/>
    </row>
    <row r="1434" spans="33:63" x14ac:dyDescent="0.15">
      <c r="AG1434" s="12"/>
      <c r="AH1434" s="12"/>
      <c r="AI1434" s="12"/>
      <c r="AJ1434" s="12"/>
      <c r="AK1434" s="12"/>
      <c r="AL1434" s="12"/>
      <c r="AM1434" s="12"/>
      <c r="AN1434" s="12"/>
      <c r="AO1434" s="12"/>
      <c r="AP1434" s="12"/>
      <c r="AQ1434" s="12"/>
      <c r="AR1434" s="12"/>
      <c r="AS1434" s="12"/>
      <c r="AT1434" s="12"/>
      <c r="AU1434" s="12"/>
      <c r="AV1434" s="12"/>
      <c r="AW1434" s="12"/>
      <c r="AX1434" s="12"/>
      <c r="AY1434" s="12"/>
      <c r="AZ1434" s="12"/>
      <c r="BA1434" s="12"/>
      <c r="BB1434" s="12"/>
      <c r="BC1434" s="12"/>
      <c r="BE1434" s="12"/>
      <c r="BF1434" s="12"/>
      <c r="BG1434" s="12"/>
      <c r="BH1434" s="12"/>
      <c r="BI1434" s="12"/>
      <c r="BJ1434" s="12"/>
      <c r="BK1434" s="12"/>
    </row>
    <row r="1435" spans="33:63" x14ac:dyDescent="0.15">
      <c r="AG1435" s="12"/>
      <c r="AH1435" s="12"/>
      <c r="AI1435" s="12"/>
      <c r="AJ1435" s="12"/>
      <c r="AK1435" s="12"/>
      <c r="AL1435" s="12"/>
      <c r="AM1435" s="12"/>
      <c r="AN1435" s="12"/>
      <c r="AO1435" s="12"/>
      <c r="AP1435" s="12"/>
      <c r="AQ1435" s="12"/>
      <c r="AR1435" s="12"/>
      <c r="AS1435" s="12"/>
      <c r="AT1435" s="12"/>
      <c r="AU1435" s="12"/>
      <c r="AV1435" s="12"/>
      <c r="AW1435" s="12"/>
      <c r="AX1435" s="12"/>
      <c r="AY1435" s="12"/>
      <c r="AZ1435" s="12"/>
      <c r="BA1435" s="12"/>
      <c r="BB1435" s="12"/>
      <c r="BC1435" s="12"/>
      <c r="BE1435" s="12"/>
      <c r="BF1435" s="12"/>
      <c r="BG1435" s="12"/>
      <c r="BH1435" s="12"/>
      <c r="BI1435" s="12"/>
      <c r="BJ1435" s="12"/>
      <c r="BK1435" s="12"/>
    </row>
    <row r="1436" spans="33:63" x14ac:dyDescent="0.15">
      <c r="AG1436" s="12"/>
      <c r="AH1436" s="12"/>
      <c r="AI1436" s="12"/>
      <c r="AJ1436" s="12"/>
      <c r="AK1436" s="12"/>
      <c r="AL1436" s="12"/>
      <c r="AM1436" s="12"/>
      <c r="AN1436" s="12"/>
      <c r="AO1436" s="12"/>
      <c r="AP1436" s="12"/>
      <c r="AQ1436" s="12"/>
      <c r="AR1436" s="12"/>
      <c r="AS1436" s="12"/>
      <c r="AT1436" s="12"/>
      <c r="AU1436" s="12"/>
      <c r="AV1436" s="12"/>
      <c r="AW1436" s="12"/>
      <c r="AX1436" s="12"/>
      <c r="AY1436" s="12"/>
      <c r="AZ1436" s="12"/>
      <c r="BA1436" s="12"/>
      <c r="BB1436" s="12"/>
      <c r="BC1436" s="12"/>
      <c r="BE1436" s="12"/>
      <c r="BF1436" s="12"/>
      <c r="BG1436" s="12"/>
      <c r="BH1436" s="12"/>
      <c r="BI1436" s="12"/>
      <c r="BJ1436" s="12"/>
      <c r="BK1436" s="12"/>
    </row>
    <row r="1437" spans="33:63" x14ac:dyDescent="0.15">
      <c r="AG1437" s="12"/>
      <c r="AH1437" s="12"/>
      <c r="AI1437" s="12"/>
      <c r="AJ1437" s="12"/>
      <c r="AK1437" s="12"/>
      <c r="AL1437" s="12"/>
      <c r="AM1437" s="12"/>
      <c r="AN1437" s="12"/>
      <c r="AO1437" s="12"/>
      <c r="AP1437" s="12"/>
      <c r="AQ1437" s="12"/>
      <c r="AR1437" s="12"/>
      <c r="AS1437" s="12"/>
      <c r="AT1437" s="12"/>
      <c r="AU1437" s="12"/>
      <c r="AV1437" s="12"/>
      <c r="AW1437" s="12"/>
      <c r="AX1437" s="12"/>
      <c r="AY1437" s="12"/>
      <c r="AZ1437" s="12"/>
      <c r="BA1437" s="12"/>
      <c r="BB1437" s="12"/>
      <c r="BC1437" s="12"/>
      <c r="BE1437" s="12"/>
      <c r="BF1437" s="12"/>
      <c r="BG1437" s="12"/>
      <c r="BH1437" s="12"/>
      <c r="BI1437" s="12"/>
      <c r="BJ1437" s="12"/>
      <c r="BK1437" s="12"/>
    </row>
    <row r="1438" spans="33:63" x14ac:dyDescent="0.15">
      <c r="AG1438" s="12"/>
      <c r="AH1438" s="12"/>
      <c r="AI1438" s="12"/>
      <c r="AJ1438" s="12"/>
      <c r="AK1438" s="12"/>
      <c r="AL1438" s="12"/>
      <c r="AM1438" s="12"/>
      <c r="AN1438" s="12"/>
      <c r="AO1438" s="12"/>
      <c r="AP1438" s="12"/>
      <c r="AQ1438" s="12"/>
      <c r="AR1438" s="12"/>
      <c r="AS1438" s="12"/>
      <c r="AT1438" s="12"/>
      <c r="AU1438" s="12"/>
      <c r="AV1438" s="12"/>
      <c r="AW1438" s="12"/>
      <c r="AX1438" s="12"/>
      <c r="AY1438" s="12"/>
      <c r="AZ1438" s="12"/>
      <c r="BA1438" s="12"/>
      <c r="BB1438" s="12"/>
      <c r="BC1438" s="12"/>
      <c r="BE1438" s="12"/>
      <c r="BF1438" s="12"/>
      <c r="BG1438" s="12"/>
      <c r="BH1438" s="12"/>
      <c r="BI1438" s="12"/>
      <c r="BJ1438" s="12"/>
      <c r="BK1438" s="12"/>
    </row>
    <row r="1439" spans="33:63" x14ac:dyDescent="0.15">
      <c r="AG1439" s="12"/>
      <c r="AH1439" s="12"/>
      <c r="AI1439" s="12"/>
      <c r="AJ1439" s="12"/>
      <c r="AK1439" s="12"/>
      <c r="AL1439" s="12"/>
      <c r="AM1439" s="12"/>
      <c r="AN1439" s="12"/>
      <c r="AO1439" s="12"/>
      <c r="AP1439" s="12"/>
      <c r="AQ1439" s="12"/>
      <c r="AR1439" s="12"/>
      <c r="AS1439" s="12"/>
      <c r="AT1439" s="12"/>
      <c r="AU1439" s="12"/>
      <c r="AV1439" s="12"/>
      <c r="AW1439" s="12"/>
      <c r="AX1439" s="12"/>
      <c r="AY1439" s="12"/>
      <c r="AZ1439" s="12"/>
      <c r="BA1439" s="12"/>
      <c r="BB1439" s="12"/>
      <c r="BC1439" s="12"/>
      <c r="BE1439" s="12"/>
      <c r="BF1439" s="12"/>
      <c r="BG1439" s="12"/>
      <c r="BH1439" s="12"/>
      <c r="BI1439" s="12"/>
      <c r="BJ1439" s="12"/>
      <c r="BK1439" s="12"/>
    </row>
    <row r="1440" spans="33:63" x14ac:dyDescent="0.15">
      <c r="AG1440" s="12"/>
      <c r="AH1440" s="12"/>
      <c r="AI1440" s="12"/>
      <c r="AJ1440" s="12"/>
      <c r="AK1440" s="12"/>
      <c r="AL1440" s="12"/>
      <c r="AM1440" s="12"/>
      <c r="AN1440" s="12"/>
      <c r="AO1440" s="12"/>
      <c r="AP1440" s="12"/>
      <c r="AQ1440" s="12"/>
      <c r="AR1440" s="12"/>
      <c r="AS1440" s="12"/>
      <c r="AT1440" s="12"/>
      <c r="AU1440" s="12"/>
      <c r="AV1440" s="12"/>
      <c r="AW1440" s="12"/>
      <c r="AX1440" s="12"/>
      <c r="AY1440" s="12"/>
      <c r="AZ1440" s="12"/>
      <c r="BA1440" s="12"/>
      <c r="BB1440" s="12"/>
      <c r="BC1440" s="12"/>
      <c r="BE1440" s="12"/>
      <c r="BF1440" s="12"/>
      <c r="BG1440" s="12"/>
      <c r="BH1440" s="12"/>
      <c r="BI1440" s="12"/>
      <c r="BJ1440" s="12"/>
      <c r="BK1440" s="12"/>
    </row>
    <row r="1441" spans="33:63" x14ac:dyDescent="0.15">
      <c r="AG1441" s="12"/>
      <c r="AH1441" s="12"/>
      <c r="AI1441" s="12"/>
      <c r="AJ1441" s="12"/>
      <c r="AK1441" s="12"/>
      <c r="AL1441" s="12"/>
      <c r="AM1441" s="12"/>
      <c r="AN1441" s="12"/>
      <c r="AO1441" s="12"/>
      <c r="AP1441" s="12"/>
      <c r="AQ1441" s="12"/>
      <c r="AR1441" s="12"/>
      <c r="AS1441" s="12"/>
      <c r="AT1441" s="12"/>
      <c r="AU1441" s="12"/>
      <c r="AV1441" s="12"/>
      <c r="AW1441" s="12"/>
      <c r="AX1441" s="12"/>
      <c r="AY1441" s="12"/>
      <c r="AZ1441" s="12"/>
      <c r="BA1441" s="12"/>
      <c r="BB1441" s="12"/>
      <c r="BC1441" s="12"/>
      <c r="BE1441" s="12"/>
      <c r="BF1441" s="12"/>
      <c r="BG1441" s="12"/>
      <c r="BH1441" s="12"/>
      <c r="BI1441" s="12"/>
      <c r="BJ1441" s="12"/>
      <c r="BK1441" s="12"/>
    </row>
    <row r="1442" spans="33:63" x14ac:dyDescent="0.15">
      <c r="AG1442" s="12"/>
      <c r="AH1442" s="12"/>
      <c r="AI1442" s="12"/>
      <c r="AJ1442" s="12"/>
      <c r="AK1442" s="12"/>
      <c r="AL1442" s="12"/>
      <c r="AM1442" s="12"/>
      <c r="AN1442" s="12"/>
      <c r="AO1442" s="12"/>
      <c r="AP1442" s="12"/>
      <c r="AQ1442" s="12"/>
      <c r="AR1442" s="12"/>
      <c r="AS1442" s="12"/>
      <c r="AT1442" s="12"/>
      <c r="AU1442" s="12"/>
      <c r="AV1442" s="12"/>
      <c r="AW1442" s="12"/>
      <c r="AX1442" s="12"/>
      <c r="AY1442" s="12"/>
      <c r="AZ1442" s="12"/>
      <c r="BA1442" s="12"/>
      <c r="BB1442" s="12"/>
      <c r="BC1442" s="12"/>
      <c r="BE1442" s="12"/>
      <c r="BF1442" s="12"/>
      <c r="BG1442" s="12"/>
      <c r="BH1442" s="12"/>
      <c r="BI1442" s="12"/>
      <c r="BJ1442" s="12"/>
      <c r="BK1442" s="12"/>
    </row>
    <row r="1443" spans="33:63" x14ac:dyDescent="0.15">
      <c r="AG1443" s="12"/>
      <c r="AH1443" s="12"/>
      <c r="AI1443" s="12"/>
      <c r="AJ1443" s="12"/>
      <c r="AK1443" s="12"/>
      <c r="AL1443" s="12"/>
      <c r="AM1443" s="12"/>
      <c r="AN1443" s="12"/>
      <c r="AO1443" s="12"/>
      <c r="AP1443" s="12"/>
      <c r="AQ1443" s="12"/>
      <c r="AR1443" s="12"/>
      <c r="AS1443" s="12"/>
      <c r="AT1443" s="12"/>
      <c r="AU1443" s="12"/>
      <c r="AV1443" s="12"/>
      <c r="AW1443" s="12"/>
      <c r="AX1443" s="12"/>
      <c r="AY1443" s="12"/>
      <c r="AZ1443" s="12"/>
      <c r="BA1443" s="12"/>
      <c r="BB1443" s="12"/>
      <c r="BC1443" s="12"/>
      <c r="BE1443" s="12"/>
      <c r="BF1443" s="12"/>
      <c r="BG1443" s="12"/>
      <c r="BH1443" s="12"/>
      <c r="BI1443" s="12"/>
      <c r="BJ1443" s="12"/>
      <c r="BK1443" s="12"/>
    </row>
    <row r="1444" spans="33:63" x14ac:dyDescent="0.15">
      <c r="AG1444" s="12"/>
      <c r="AH1444" s="12"/>
      <c r="AI1444" s="12"/>
      <c r="AJ1444" s="12"/>
      <c r="AK1444" s="12"/>
      <c r="AL1444" s="12"/>
      <c r="AM1444" s="12"/>
      <c r="AN1444" s="12"/>
      <c r="AO1444" s="12"/>
      <c r="AP1444" s="12"/>
      <c r="AQ1444" s="12"/>
      <c r="AR1444" s="12"/>
      <c r="AS1444" s="12"/>
      <c r="AT1444" s="12"/>
      <c r="AU1444" s="12"/>
      <c r="AV1444" s="12"/>
      <c r="AW1444" s="12"/>
      <c r="AX1444" s="12"/>
      <c r="AY1444" s="12"/>
      <c r="AZ1444" s="12"/>
      <c r="BA1444" s="12"/>
      <c r="BB1444" s="12"/>
      <c r="BC1444" s="12"/>
      <c r="BE1444" s="12"/>
      <c r="BF1444" s="12"/>
      <c r="BG1444" s="12"/>
      <c r="BH1444" s="12"/>
      <c r="BI1444" s="12"/>
      <c r="BJ1444" s="12"/>
      <c r="BK1444" s="12"/>
    </row>
    <row r="1445" spans="33:63" x14ac:dyDescent="0.15">
      <c r="AG1445" s="12"/>
      <c r="AH1445" s="12"/>
      <c r="AI1445" s="12"/>
      <c r="AJ1445" s="12"/>
      <c r="AK1445" s="12"/>
      <c r="AL1445" s="12"/>
      <c r="AM1445" s="12"/>
      <c r="AN1445" s="12"/>
      <c r="AO1445" s="12"/>
      <c r="AP1445" s="12"/>
      <c r="AQ1445" s="12"/>
      <c r="AR1445" s="12"/>
      <c r="AS1445" s="12"/>
      <c r="AT1445" s="12"/>
      <c r="AU1445" s="12"/>
      <c r="AV1445" s="12"/>
      <c r="AW1445" s="12"/>
      <c r="AX1445" s="12"/>
      <c r="AY1445" s="12"/>
      <c r="AZ1445" s="12"/>
      <c r="BA1445" s="12"/>
      <c r="BB1445" s="12"/>
      <c r="BC1445" s="12"/>
      <c r="BE1445" s="12"/>
      <c r="BF1445" s="12"/>
      <c r="BG1445" s="12"/>
      <c r="BH1445" s="12"/>
      <c r="BI1445" s="12"/>
      <c r="BJ1445" s="12"/>
      <c r="BK1445" s="12"/>
    </row>
    <row r="1446" spans="33:63" x14ac:dyDescent="0.15">
      <c r="AG1446" s="12"/>
      <c r="AH1446" s="12"/>
      <c r="AI1446" s="12"/>
      <c r="AJ1446" s="12"/>
      <c r="AK1446" s="12"/>
      <c r="AL1446" s="12"/>
      <c r="AM1446" s="12"/>
      <c r="AN1446" s="12"/>
      <c r="AO1446" s="12"/>
      <c r="AP1446" s="12"/>
      <c r="AQ1446" s="12"/>
      <c r="AR1446" s="12"/>
      <c r="AS1446" s="12"/>
      <c r="AT1446" s="12"/>
      <c r="AU1446" s="12"/>
      <c r="AV1446" s="12"/>
      <c r="AW1446" s="12"/>
      <c r="AX1446" s="12"/>
      <c r="AY1446" s="12"/>
      <c r="AZ1446" s="12"/>
      <c r="BA1446" s="12"/>
      <c r="BB1446" s="12"/>
      <c r="BC1446" s="12"/>
      <c r="BE1446" s="12"/>
      <c r="BF1446" s="12"/>
      <c r="BG1446" s="12"/>
      <c r="BH1446" s="12"/>
      <c r="BI1446" s="12"/>
      <c r="BJ1446" s="12"/>
      <c r="BK1446" s="12"/>
    </row>
    <row r="1447" spans="33:63" x14ac:dyDescent="0.15">
      <c r="AG1447" s="12"/>
      <c r="AH1447" s="12"/>
      <c r="AI1447" s="12"/>
      <c r="AJ1447" s="12"/>
      <c r="AK1447" s="12"/>
      <c r="AL1447" s="12"/>
      <c r="AM1447" s="12"/>
      <c r="AN1447" s="12"/>
      <c r="AO1447" s="12"/>
      <c r="AP1447" s="12"/>
      <c r="AQ1447" s="12"/>
      <c r="AR1447" s="12"/>
      <c r="AS1447" s="12"/>
      <c r="AT1447" s="12"/>
      <c r="AU1447" s="12"/>
      <c r="AV1447" s="12"/>
      <c r="AW1447" s="12"/>
      <c r="AX1447" s="12"/>
      <c r="AY1447" s="12"/>
      <c r="AZ1447" s="12"/>
      <c r="BA1447" s="12"/>
      <c r="BB1447" s="12"/>
      <c r="BC1447" s="12"/>
      <c r="BE1447" s="12"/>
      <c r="BF1447" s="12"/>
      <c r="BG1447" s="12"/>
      <c r="BH1447" s="12"/>
      <c r="BI1447" s="12"/>
      <c r="BJ1447" s="12"/>
      <c r="BK1447" s="12"/>
    </row>
    <row r="1448" spans="33:63" x14ac:dyDescent="0.15">
      <c r="AG1448" s="12"/>
      <c r="AH1448" s="12"/>
      <c r="AI1448" s="12"/>
      <c r="AJ1448" s="12"/>
      <c r="AK1448" s="12"/>
      <c r="AL1448" s="12"/>
      <c r="AM1448" s="12"/>
      <c r="AN1448" s="12"/>
      <c r="AO1448" s="12"/>
      <c r="AP1448" s="12"/>
      <c r="AQ1448" s="12"/>
      <c r="AR1448" s="12"/>
      <c r="AS1448" s="12"/>
      <c r="AT1448" s="12"/>
      <c r="AU1448" s="12"/>
      <c r="AV1448" s="12"/>
      <c r="AW1448" s="12"/>
      <c r="AX1448" s="12"/>
      <c r="AY1448" s="12"/>
      <c r="AZ1448" s="12"/>
      <c r="BA1448" s="12"/>
      <c r="BB1448" s="12"/>
      <c r="BC1448" s="12"/>
      <c r="BE1448" s="12"/>
      <c r="BF1448" s="12"/>
      <c r="BG1448" s="12"/>
      <c r="BH1448" s="12"/>
      <c r="BI1448" s="12"/>
      <c r="BJ1448" s="12"/>
      <c r="BK1448" s="12"/>
    </row>
    <row r="1449" spans="33:63" x14ac:dyDescent="0.15">
      <c r="AG1449" s="12"/>
      <c r="AH1449" s="12"/>
      <c r="AI1449" s="12"/>
      <c r="AJ1449" s="12"/>
      <c r="AK1449" s="12"/>
      <c r="AL1449" s="12"/>
      <c r="AM1449" s="12"/>
      <c r="AN1449" s="12"/>
      <c r="AO1449" s="12"/>
      <c r="AP1449" s="12"/>
      <c r="AQ1449" s="12"/>
      <c r="AR1449" s="12"/>
      <c r="AS1449" s="12"/>
      <c r="AT1449" s="12"/>
      <c r="AU1449" s="12"/>
      <c r="AV1449" s="12"/>
      <c r="AW1449" s="12"/>
      <c r="AX1449" s="12"/>
      <c r="AY1449" s="12"/>
      <c r="AZ1449" s="12"/>
      <c r="BA1449" s="12"/>
      <c r="BB1449" s="12"/>
      <c r="BC1449" s="12"/>
      <c r="BE1449" s="12"/>
      <c r="BF1449" s="12"/>
      <c r="BG1449" s="12"/>
      <c r="BH1449" s="12"/>
      <c r="BI1449" s="12"/>
      <c r="BJ1449" s="12"/>
      <c r="BK1449" s="12"/>
    </row>
    <row r="1450" spans="33:63" x14ac:dyDescent="0.15">
      <c r="AG1450" s="12"/>
      <c r="AH1450" s="12"/>
      <c r="AI1450" s="12"/>
      <c r="AJ1450" s="12"/>
      <c r="AK1450" s="12"/>
      <c r="AL1450" s="12"/>
      <c r="AM1450" s="12"/>
      <c r="AN1450" s="12"/>
      <c r="AO1450" s="12"/>
      <c r="AP1450" s="12"/>
      <c r="AQ1450" s="12"/>
      <c r="AR1450" s="12"/>
      <c r="AS1450" s="12"/>
      <c r="AT1450" s="12"/>
      <c r="AU1450" s="12"/>
      <c r="AV1450" s="12"/>
      <c r="AW1450" s="12"/>
      <c r="AX1450" s="12"/>
      <c r="AY1450" s="12"/>
      <c r="AZ1450" s="12"/>
      <c r="BA1450" s="12"/>
      <c r="BB1450" s="12"/>
      <c r="BC1450" s="12"/>
      <c r="BE1450" s="12"/>
      <c r="BF1450" s="12"/>
      <c r="BG1450" s="12"/>
      <c r="BH1450" s="12"/>
      <c r="BI1450" s="12"/>
      <c r="BJ1450" s="12"/>
      <c r="BK1450" s="12"/>
    </row>
    <row r="1451" spans="33:63" x14ac:dyDescent="0.15">
      <c r="AG1451" s="12"/>
      <c r="AH1451" s="12"/>
      <c r="AI1451" s="12"/>
      <c r="AJ1451" s="12"/>
      <c r="AK1451" s="12"/>
      <c r="AL1451" s="12"/>
      <c r="AM1451" s="12"/>
      <c r="AN1451" s="12"/>
      <c r="AO1451" s="12"/>
      <c r="AP1451" s="12"/>
      <c r="AQ1451" s="12"/>
      <c r="AR1451" s="12"/>
      <c r="AS1451" s="12"/>
      <c r="AT1451" s="12"/>
      <c r="AU1451" s="12"/>
      <c r="AV1451" s="12"/>
      <c r="AW1451" s="12"/>
      <c r="AX1451" s="12"/>
      <c r="AY1451" s="12"/>
      <c r="AZ1451" s="12"/>
      <c r="BA1451" s="12"/>
      <c r="BB1451" s="12"/>
      <c r="BC1451" s="12"/>
      <c r="BE1451" s="12"/>
      <c r="BF1451" s="12"/>
      <c r="BG1451" s="12"/>
      <c r="BH1451" s="12"/>
      <c r="BI1451" s="12"/>
      <c r="BJ1451" s="12"/>
      <c r="BK1451" s="12"/>
    </row>
    <row r="1452" spans="33:63" x14ac:dyDescent="0.15">
      <c r="AG1452" s="12"/>
      <c r="AH1452" s="12"/>
      <c r="AI1452" s="12"/>
      <c r="AJ1452" s="12"/>
      <c r="AK1452" s="12"/>
      <c r="AL1452" s="12"/>
      <c r="AM1452" s="12"/>
      <c r="AN1452" s="12"/>
      <c r="AO1452" s="12"/>
      <c r="AP1452" s="12"/>
      <c r="AQ1452" s="12"/>
      <c r="AR1452" s="12"/>
      <c r="AS1452" s="12"/>
      <c r="AT1452" s="12"/>
      <c r="AU1452" s="12"/>
      <c r="AV1452" s="12"/>
      <c r="AW1452" s="12"/>
      <c r="AX1452" s="12"/>
      <c r="AY1452" s="12"/>
      <c r="AZ1452" s="12"/>
      <c r="BA1452" s="12"/>
      <c r="BB1452" s="12"/>
      <c r="BC1452" s="12"/>
      <c r="BE1452" s="12"/>
      <c r="BF1452" s="12"/>
      <c r="BG1452" s="12"/>
      <c r="BH1452" s="12"/>
      <c r="BI1452" s="12"/>
      <c r="BJ1452" s="12"/>
      <c r="BK1452" s="12"/>
    </row>
    <row r="1453" spans="33:63" x14ac:dyDescent="0.15">
      <c r="AG1453" s="12"/>
      <c r="AH1453" s="12"/>
      <c r="AI1453" s="12"/>
      <c r="AJ1453" s="12"/>
      <c r="AK1453" s="12"/>
      <c r="AL1453" s="12"/>
      <c r="AM1453" s="12"/>
      <c r="AN1453" s="12"/>
      <c r="AO1453" s="12"/>
      <c r="AP1453" s="12"/>
      <c r="AQ1453" s="12"/>
      <c r="AR1453" s="12"/>
      <c r="AS1453" s="12"/>
      <c r="AT1453" s="12"/>
      <c r="AU1453" s="12"/>
      <c r="AV1453" s="12"/>
      <c r="AW1453" s="12"/>
      <c r="AX1453" s="12"/>
      <c r="AY1453" s="12"/>
      <c r="AZ1453" s="12"/>
      <c r="BA1453" s="12"/>
      <c r="BB1453" s="12"/>
      <c r="BC1453" s="12"/>
      <c r="BE1453" s="12"/>
      <c r="BF1453" s="12"/>
      <c r="BG1453" s="12"/>
      <c r="BH1453" s="12"/>
      <c r="BI1453" s="12"/>
      <c r="BJ1453" s="12"/>
      <c r="BK1453" s="12"/>
    </row>
    <row r="1454" spans="33:63" x14ac:dyDescent="0.15">
      <c r="AG1454" s="12"/>
      <c r="AH1454" s="12"/>
      <c r="AI1454" s="12"/>
      <c r="AJ1454" s="12"/>
      <c r="AK1454" s="12"/>
      <c r="AL1454" s="12"/>
      <c r="AM1454" s="12"/>
      <c r="AN1454" s="12"/>
      <c r="AO1454" s="12"/>
      <c r="AP1454" s="12"/>
      <c r="AQ1454" s="12"/>
      <c r="AR1454" s="12"/>
      <c r="AS1454" s="12"/>
      <c r="AT1454" s="12"/>
      <c r="AU1454" s="12"/>
      <c r="AV1454" s="12"/>
      <c r="AW1454" s="12"/>
      <c r="AX1454" s="12"/>
      <c r="AY1454" s="12"/>
      <c r="AZ1454" s="12"/>
      <c r="BA1454" s="12"/>
      <c r="BB1454" s="12"/>
      <c r="BC1454" s="12"/>
      <c r="BE1454" s="12"/>
      <c r="BF1454" s="12"/>
      <c r="BG1454" s="12"/>
      <c r="BH1454" s="12"/>
      <c r="BI1454" s="12"/>
      <c r="BJ1454" s="12"/>
      <c r="BK1454" s="12"/>
    </row>
    <row r="1455" spans="33:63" x14ac:dyDescent="0.15">
      <c r="AG1455" s="12"/>
      <c r="AH1455" s="12"/>
      <c r="AI1455" s="12"/>
      <c r="AJ1455" s="12"/>
      <c r="AK1455" s="12"/>
      <c r="AL1455" s="12"/>
      <c r="AM1455" s="12"/>
      <c r="AN1455" s="12"/>
      <c r="AO1455" s="12"/>
      <c r="AP1455" s="12"/>
      <c r="AQ1455" s="12"/>
      <c r="AR1455" s="12"/>
      <c r="AS1455" s="12"/>
      <c r="AT1455" s="12"/>
      <c r="AU1455" s="12"/>
      <c r="AV1455" s="12"/>
      <c r="AW1455" s="12"/>
      <c r="AX1455" s="12"/>
      <c r="AY1455" s="12"/>
      <c r="AZ1455" s="12"/>
      <c r="BA1455" s="12"/>
      <c r="BB1455" s="12"/>
      <c r="BC1455" s="12"/>
      <c r="BE1455" s="12"/>
      <c r="BF1455" s="12"/>
      <c r="BG1455" s="12"/>
      <c r="BH1455" s="12"/>
      <c r="BI1455" s="12"/>
      <c r="BJ1455" s="12"/>
      <c r="BK1455" s="12"/>
    </row>
    <row r="1456" spans="33:63" x14ac:dyDescent="0.15">
      <c r="AG1456" s="12"/>
      <c r="AH1456" s="12"/>
      <c r="AI1456" s="12"/>
      <c r="AJ1456" s="12"/>
      <c r="AK1456" s="12"/>
      <c r="AL1456" s="12"/>
      <c r="AM1456" s="12"/>
      <c r="AN1456" s="12"/>
      <c r="AO1456" s="12"/>
      <c r="AP1456" s="12"/>
      <c r="AQ1456" s="12"/>
      <c r="AR1456" s="12"/>
      <c r="AS1456" s="12"/>
      <c r="AT1456" s="12"/>
      <c r="AU1456" s="12"/>
      <c r="AV1456" s="12"/>
      <c r="AW1456" s="12"/>
      <c r="AX1456" s="12"/>
      <c r="AY1456" s="12"/>
      <c r="AZ1456" s="12"/>
      <c r="BA1456" s="12"/>
      <c r="BB1456" s="12"/>
      <c r="BC1456" s="12"/>
      <c r="BE1456" s="12"/>
      <c r="BF1456" s="12"/>
      <c r="BG1456" s="12"/>
      <c r="BH1456" s="12"/>
      <c r="BI1456" s="12"/>
      <c r="BJ1456" s="12"/>
      <c r="BK1456" s="12"/>
    </row>
    <row r="1457" spans="33:63" x14ac:dyDescent="0.15">
      <c r="AG1457" s="12"/>
      <c r="AH1457" s="12"/>
      <c r="AI1457" s="12"/>
      <c r="AJ1457" s="12"/>
      <c r="AK1457" s="12"/>
      <c r="AL1457" s="12"/>
      <c r="AM1457" s="12"/>
      <c r="AN1457" s="12"/>
      <c r="AO1457" s="12"/>
      <c r="AP1457" s="12"/>
      <c r="AQ1457" s="12"/>
      <c r="AR1457" s="12"/>
      <c r="AS1457" s="12"/>
      <c r="AT1457" s="12"/>
      <c r="AU1457" s="12"/>
      <c r="AV1457" s="12"/>
      <c r="AW1457" s="12"/>
      <c r="AX1457" s="12"/>
      <c r="AY1457" s="12"/>
      <c r="AZ1457" s="12"/>
      <c r="BA1457" s="12"/>
      <c r="BB1457" s="12"/>
      <c r="BC1457" s="12"/>
      <c r="BE1457" s="12"/>
      <c r="BF1457" s="12"/>
      <c r="BG1457" s="12"/>
      <c r="BH1457" s="12"/>
      <c r="BI1457" s="12"/>
      <c r="BJ1457" s="12"/>
      <c r="BK1457" s="12"/>
    </row>
    <row r="1458" spans="33:63" x14ac:dyDescent="0.15">
      <c r="AG1458" s="12"/>
      <c r="AH1458" s="12"/>
      <c r="AI1458" s="12"/>
      <c r="AJ1458" s="12"/>
      <c r="AK1458" s="12"/>
      <c r="AL1458" s="12"/>
      <c r="AM1458" s="12"/>
      <c r="AN1458" s="12"/>
      <c r="AO1458" s="12"/>
      <c r="AP1458" s="12"/>
      <c r="AQ1458" s="12"/>
      <c r="AR1458" s="12"/>
      <c r="AS1458" s="12"/>
      <c r="AT1458" s="12"/>
      <c r="AU1458" s="12"/>
      <c r="AV1458" s="12"/>
      <c r="AW1458" s="12"/>
      <c r="AX1458" s="12"/>
      <c r="AY1458" s="12"/>
      <c r="AZ1458" s="12"/>
      <c r="BA1458" s="12"/>
      <c r="BB1458" s="12"/>
      <c r="BC1458" s="12"/>
      <c r="BE1458" s="12"/>
      <c r="BF1458" s="12"/>
      <c r="BG1458" s="12"/>
      <c r="BH1458" s="12"/>
      <c r="BI1458" s="12"/>
      <c r="BJ1458" s="12"/>
      <c r="BK1458" s="12"/>
    </row>
    <row r="1459" spans="33:63" x14ac:dyDescent="0.15">
      <c r="AG1459" s="12"/>
      <c r="AH1459" s="12"/>
      <c r="AI1459" s="12"/>
      <c r="AJ1459" s="12"/>
      <c r="AK1459" s="12"/>
      <c r="AL1459" s="12"/>
      <c r="AM1459" s="12"/>
      <c r="AN1459" s="12"/>
      <c r="AO1459" s="12"/>
      <c r="AP1459" s="12"/>
      <c r="AQ1459" s="12"/>
      <c r="AR1459" s="12"/>
      <c r="AS1459" s="12"/>
      <c r="AT1459" s="12"/>
      <c r="AU1459" s="12"/>
      <c r="AV1459" s="12"/>
      <c r="AW1459" s="12"/>
      <c r="AX1459" s="12"/>
      <c r="AY1459" s="12"/>
      <c r="AZ1459" s="12"/>
      <c r="BA1459" s="12"/>
      <c r="BB1459" s="12"/>
      <c r="BC1459" s="12"/>
      <c r="BE1459" s="12"/>
      <c r="BF1459" s="12"/>
      <c r="BG1459" s="12"/>
      <c r="BH1459" s="12"/>
      <c r="BI1459" s="12"/>
      <c r="BJ1459" s="12"/>
      <c r="BK1459" s="12"/>
    </row>
    <row r="1460" spans="33:63" x14ac:dyDescent="0.15">
      <c r="AG1460" s="12"/>
      <c r="AH1460" s="12"/>
      <c r="AI1460" s="12"/>
      <c r="AJ1460" s="12"/>
      <c r="AK1460" s="12"/>
      <c r="AL1460" s="12"/>
      <c r="AM1460" s="12"/>
      <c r="AN1460" s="12"/>
      <c r="AO1460" s="12"/>
      <c r="AP1460" s="12"/>
      <c r="AQ1460" s="12"/>
      <c r="AR1460" s="12"/>
      <c r="AS1460" s="12"/>
      <c r="AT1460" s="12"/>
      <c r="AU1460" s="12"/>
      <c r="AV1460" s="12"/>
      <c r="AW1460" s="12"/>
      <c r="AX1460" s="12"/>
      <c r="AY1460" s="12"/>
      <c r="AZ1460" s="12"/>
      <c r="BA1460" s="12"/>
      <c r="BB1460" s="12"/>
      <c r="BC1460" s="12"/>
      <c r="BE1460" s="12"/>
      <c r="BF1460" s="12"/>
      <c r="BG1460" s="12"/>
      <c r="BH1460" s="12"/>
      <c r="BI1460" s="12"/>
      <c r="BJ1460" s="12"/>
      <c r="BK1460" s="12"/>
    </row>
    <row r="1461" spans="33:63" x14ac:dyDescent="0.15">
      <c r="AG1461" s="12"/>
      <c r="AH1461" s="12"/>
      <c r="AI1461" s="12"/>
      <c r="AJ1461" s="12"/>
      <c r="AK1461" s="12"/>
      <c r="AL1461" s="12"/>
      <c r="AM1461" s="12"/>
      <c r="AN1461" s="12"/>
      <c r="AO1461" s="12"/>
      <c r="AP1461" s="12"/>
      <c r="AQ1461" s="12"/>
      <c r="AR1461" s="12"/>
      <c r="AS1461" s="12"/>
      <c r="AT1461" s="12"/>
      <c r="AU1461" s="12"/>
      <c r="AV1461" s="12"/>
      <c r="AW1461" s="12"/>
      <c r="AX1461" s="12"/>
      <c r="AY1461" s="12"/>
      <c r="AZ1461" s="12"/>
      <c r="BA1461" s="12"/>
      <c r="BB1461" s="12"/>
      <c r="BC1461" s="12"/>
      <c r="BE1461" s="12"/>
      <c r="BF1461" s="12"/>
      <c r="BG1461" s="12"/>
      <c r="BH1461" s="12"/>
      <c r="BI1461" s="12"/>
      <c r="BJ1461" s="12"/>
      <c r="BK1461" s="12"/>
    </row>
    <row r="1462" spans="33:63" x14ac:dyDescent="0.15">
      <c r="AG1462" s="12"/>
      <c r="AH1462" s="12"/>
      <c r="AI1462" s="12"/>
      <c r="AJ1462" s="12"/>
      <c r="AK1462" s="12"/>
      <c r="AL1462" s="12"/>
      <c r="AM1462" s="12"/>
      <c r="AN1462" s="12"/>
      <c r="AO1462" s="12"/>
      <c r="AP1462" s="12"/>
      <c r="AQ1462" s="12"/>
      <c r="AR1462" s="12"/>
      <c r="AS1462" s="12"/>
      <c r="AT1462" s="12"/>
      <c r="AU1462" s="12"/>
      <c r="AV1462" s="12"/>
      <c r="AW1462" s="12"/>
      <c r="AX1462" s="12"/>
      <c r="AY1462" s="12"/>
      <c r="AZ1462" s="12"/>
      <c r="BA1462" s="12"/>
      <c r="BB1462" s="12"/>
      <c r="BC1462" s="12"/>
      <c r="BE1462" s="12"/>
      <c r="BF1462" s="12"/>
      <c r="BG1462" s="12"/>
      <c r="BH1462" s="12"/>
      <c r="BI1462" s="12"/>
      <c r="BJ1462" s="12"/>
      <c r="BK1462" s="12"/>
    </row>
    <row r="1463" spans="33:63" x14ac:dyDescent="0.15">
      <c r="AG1463" s="12"/>
      <c r="AH1463" s="12"/>
      <c r="AI1463" s="12"/>
      <c r="AJ1463" s="12"/>
      <c r="AK1463" s="12"/>
      <c r="AL1463" s="12"/>
      <c r="AM1463" s="12"/>
      <c r="AN1463" s="12"/>
      <c r="AO1463" s="12"/>
      <c r="AP1463" s="12"/>
      <c r="AQ1463" s="12"/>
      <c r="AR1463" s="12"/>
      <c r="AS1463" s="12"/>
      <c r="AT1463" s="12"/>
      <c r="AU1463" s="12"/>
      <c r="AV1463" s="12"/>
      <c r="AW1463" s="12"/>
      <c r="AX1463" s="12"/>
      <c r="AY1463" s="12"/>
      <c r="AZ1463" s="12"/>
      <c r="BA1463" s="12"/>
      <c r="BB1463" s="12"/>
      <c r="BC1463" s="12"/>
      <c r="BE1463" s="12"/>
      <c r="BF1463" s="12"/>
      <c r="BG1463" s="12"/>
      <c r="BH1463" s="12"/>
      <c r="BI1463" s="12"/>
      <c r="BJ1463" s="12"/>
      <c r="BK1463" s="12"/>
    </row>
    <row r="1464" spans="33:63" x14ac:dyDescent="0.15">
      <c r="AG1464" s="12"/>
      <c r="AH1464" s="12"/>
      <c r="AI1464" s="12"/>
      <c r="AJ1464" s="12"/>
      <c r="AK1464" s="12"/>
      <c r="AL1464" s="12"/>
      <c r="AM1464" s="12"/>
      <c r="AN1464" s="12"/>
      <c r="AO1464" s="12"/>
      <c r="AP1464" s="12"/>
      <c r="AQ1464" s="12"/>
      <c r="AR1464" s="12"/>
      <c r="AS1464" s="12"/>
      <c r="AT1464" s="12"/>
      <c r="AU1464" s="12"/>
      <c r="AV1464" s="12"/>
      <c r="AW1464" s="12"/>
      <c r="AX1464" s="12"/>
      <c r="AY1464" s="12"/>
      <c r="AZ1464" s="12"/>
      <c r="BA1464" s="12"/>
      <c r="BB1464" s="12"/>
      <c r="BC1464" s="12"/>
      <c r="BE1464" s="12"/>
      <c r="BF1464" s="12"/>
      <c r="BG1464" s="12"/>
      <c r="BH1464" s="12"/>
      <c r="BI1464" s="12"/>
      <c r="BJ1464" s="12"/>
      <c r="BK1464" s="12"/>
    </row>
    <row r="1465" spans="33:63" x14ac:dyDescent="0.15">
      <c r="AG1465" s="12"/>
      <c r="AH1465" s="12"/>
      <c r="AI1465" s="12"/>
      <c r="AJ1465" s="12"/>
      <c r="AK1465" s="12"/>
      <c r="AL1465" s="12"/>
      <c r="AM1465" s="12"/>
      <c r="AN1465" s="12"/>
      <c r="AO1465" s="12"/>
      <c r="AP1465" s="12"/>
      <c r="AQ1465" s="12"/>
      <c r="AR1465" s="12"/>
      <c r="AS1465" s="12"/>
      <c r="AT1465" s="12"/>
      <c r="AU1465" s="12"/>
      <c r="AV1465" s="12"/>
      <c r="AW1465" s="12"/>
      <c r="AX1465" s="12"/>
      <c r="AY1465" s="12"/>
      <c r="AZ1465" s="12"/>
      <c r="BA1465" s="12"/>
      <c r="BB1465" s="12"/>
      <c r="BC1465" s="12"/>
      <c r="BE1465" s="12"/>
      <c r="BF1465" s="12"/>
      <c r="BG1465" s="12"/>
      <c r="BH1465" s="12"/>
      <c r="BI1465" s="12"/>
      <c r="BJ1465" s="12"/>
      <c r="BK1465" s="12"/>
    </row>
    <row r="1466" spans="33:63" x14ac:dyDescent="0.15">
      <c r="AG1466" s="12"/>
      <c r="AH1466" s="12"/>
      <c r="AI1466" s="12"/>
      <c r="AJ1466" s="12"/>
      <c r="AK1466" s="12"/>
      <c r="AL1466" s="12"/>
      <c r="AM1466" s="12"/>
      <c r="AN1466" s="12"/>
      <c r="AO1466" s="12"/>
      <c r="AP1466" s="12"/>
      <c r="AQ1466" s="12"/>
      <c r="AR1466" s="12"/>
      <c r="AS1466" s="12"/>
      <c r="AT1466" s="12"/>
      <c r="AU1466" s="12"/>
      <c r="AV1466" s="12"/>
      <c r="AW1466" s="12"/>
      <c r="AX1466" s="12"/>
      <c r="AY1466" s="12"/>
      <c r="AZ1466" s="12"/>
      <c r="BA1466" s="12"/>
      <c r="BB1466" s="12"/>
      <c r="BC1466" s="12"/>
      <c r="BE1466" s="12"/>
      <c r="BF1466" s="12"/>
      <c r="BG1466" s="12"/>
      <c r="BH1466" s="12"/>
      <c r="BI1466" s="12"/>
      <c r="BJ1466" s="12"/>
      <c r="BK1466" s="12"/>
    </row>
    <row r="1467" spans="33:63" x14ac:dyDescent="0.15">
      <c r="AG1467" s="12"/>
      <c r="AH1467" s="12"/>
      <c r="AI1467" s="12"/>
      <c r="AJ1467" s="12"/>
      <c r="AK1467" s="12"/>
      <c r="AL1467" s="12"/>
      <c r="AM1467" s="12"/>
      <c r="AN1467" s="12"/>
      <c r="AO1467" s="12"/>
      <c r="AP1467" s="12"/>
      <c r="AQ1467" s="12"/>
      <c r="AR1467" s="12"/>
      <c r="AS1467" s="12"/>
      <c r="AT1467" s="12"/>
      <c r="AU1467" s="12"/>
      <c r="AV1467" s="12"/>
      <c r="AW1467" s="12"/>
      <c r="AX1467" s="12"/>
      <c r="AY1467" s="12"/>
      <c r="AZ1467" s="12"/>
      <c r="BA1467" s="12"/>
      <c r="BB1467" s="12"/>
      <c r="BC1467" s="12"/>
      <c r="BE1467" s="12"/>
      <c r="BF1467" s="12"/>
      <c r="BG1467" s="12"/>
      <c r="BH1467" s="12"/>
      <c r="BI1467" s="12"/>
      <c r="BJ1467" s="12"/>
      <c r="BK1467" s="12"/>
    </row>
    <row r="1468" spans="33:63" x14ac:dyDescent="0.15">
      <c r="AG1468" s="12"/>
      <c r="AH1468" s="12"/>
      <c r="AI1468" s="12"/>
      <c r="AJ1468" s="12"/>
      <c r="AK1468" s="12"/>
      <c r="AL1468" s="12"/>
      <c r="AM1468" s="12"/>
      <c r="AN1468" s="12"/>
      <c r="AO1468" s="12"/>
      <c r="AP1468" s="12"/>
      <c r="AQ1468" s="12"/>
      <c r="AR1468" s="12"/>
      <c r="AS1468" s="12"/>
      <c r="AT1468" s="12"/>
      <c r="AU1468" s="12"/>
      <c r="AV1468" s="12"/>
      <c r="AW1468" s="12"/>
      <c r="AX1468" s="12"/>
      <c r="AY1468" s="12"/>
      <c r="AZ1468" s="12"/>
      <c r="BA1468" s="12"/>
      <c r="BB1468" s="12"/>
      <c r="BC1468" s="12"/>
      <c r="BE1468" s="12"/>
      <c r="BF1468" s="12"/>
      <c r="BG1468" s="12"/>
      <c r="BH1468" s="12"/>
      <c r="BI1468" s="12"/>
      <c r="BJ1468" s="12"/>
      <c r="BK1468" s="12"/>
    </row>
    <row r="1469" spans="33:63" x14ac:dyDescent="0.15">
      <c r="AG1469" s="12"/>
      <c r="AH1469" s="12"/>
      <c r="AI1469" s="12"/>
      <c r="AJ1469" s="12"/>
      <c r="AK1469" s="12"/>
      <c r="AL1469" s="12"/>
      <c r="AM1469" s="12"/>
      <c r="AN1469" s="12"/>
      <c r="AO1469" s="12"/>
      <c r="AP1469" s="12"/>
      <c r="AQ1469" s="12"/>
      <c r="AR1469" s="12"/>
      <c r="AS1469" s="12"/>
      <c r="AT1469" s="12"/>
      <c r="AU1469" s="12"/>
      <c r="AV1469" s="12"/>
      <c r="AW1469" s="12"/>
      <c r="AX1469" s="12"/>
      <c r="AY1469" s="12"/>
      <c r="AZ1469" s="12"/>
      <c r="BA1469" s="12"/>
      <c r="BB1469" s="12"/>
      <c r="BC1469" s="12"/>
      <c r="BE1469" s="12"/>
      <c r="BF1469" s="12"/>
      <c r="BG1469" s="12"/>
      <c r="BH1469" s="12"/>
      <c r="BI1469" s="12"/>
      <c r="BJ1469" s="12"/>
      <c r="BK1469" s="12"/>
    </row>
    <row r="1470" spans="33:63" x14ac:dyDescent="0.15">
      <c r="AG1470" s="12"/>
      <c r="AH1470" s="12"/>
      <c r="AI1470" s="12"/>
      <c r="AJ1470" s="12"/>
      <c r="AK1470" s="12"/>
      <c r="AL1470" s="12"/>
      <c r="AM1470" s="12"/>
      <c r="AN1470" s="12"/>
      <c r="AO1470" s="12"/>
      <c r="AP1470" s="12"/>
      <c r="AQ1470" s="12"/>
      <c r="AR1470" s="12"/>
      <c r="AS1470" s="12"/>
      <c r="AT1470" s="12"/>
      <c r="AU1470" s="12"/>
      <c r="AV1470" s="12"/>
      <c r="AW1470" s="12"/>
      <c r="AX1470" s="12"/>
      <c r="AY1470" s="12"/>
      <c r="AZ1470" s="12"/>
      <c r="BA1470" s="12"/>
      <c r="BB1470" s="12"/>
      <c r="BC1470" s="12"/>
      <c r="BE1470" s="12"/>
      <c r="BF1470" s="12"/>
      <c r="BG1470" s="12"/>
      <c r="BH1470" s="12"/>
      <c r="BI1470" s="12"/>
      <c r="BJ1470" s="12"/>
      <c r="BK1470" s="12"/>
    </row>
    <row r="1471" spans="33:63" x14ac:dyDescent="0.15">
      <c r="AG1471" s="12"/>
      <c r="AH1471" s="12"/>
      <c r="AI1471" s="12"/>
      <c r="AJ1471" s="12"/>
      <c r="AK1471" s="12"/>
      <c r="AL1471" s="12"/>
      <c r="AM1471" s="12"/>
      <c r="AN1471" s="12"/>
      <c r="AO1471" s="12"/>
      <c r="AP1471" s="12"/>
      <c r="AQ1471" s="12"/>
      <c r="AR1471" s="12"/>
      <c r="AS1471" s="12"/>
      <c r="AT1471" s="12"/>
      <c r="AU1471" s="12"/>
      <c r="AV1471" s="12"/>
      <c r="AW1471" s="12"/>
      <c r="AX1471" s="12"/>
      <c r="AY1471" s="12"/>
      <c r="AZ1471" s="12"/>
      <c r="BA1471" s="12"/>
      <c r="BB1471" s="12"/>
      <c r="BC1471" s="12"/>
      <c r="BE1471" s="12"/>
      <c r="BF1471" s="12"/>
      <c r="BG1471" s="12"/>
      <c r="BH1471" s="12"/>
      <c r="BI1471" s="12"/>
      <c r="BJ1471" s="12"/>
      <c r="BK1471" s="12"/>
    </row>
    <row r="1472" spans="33:63" x14ac:dyDescent="0.15">
      <c r="AG1472" s="12"/>
      <c r="AH1472" s="12"/>
      <c r="AI1472" s="12"/>
      <c r="AJ1472" s="12"/>
      <c r="AK1472" s="12"/>
      <c r="AL1472" s="12"/>
      <c r="AM1472" s="12"/>
      <c r="AN1472" s="12"/>
      <c r="AO1472" s="12"/>
      <c r="AP1472" s="12"/>
      <c r="AQ1472" s="12"/>
      <c r="AR1472" s="12"/>
      <c r="AS1472" s="12"/>
      <c r="AT1472" s="12"/>
      <c r="AU1472" s="12"/>
      <c r="AV1472" s="12"/>
      <c r="AW1472" s="12"/>
      <c r="AX1472" s="12"/>
      <c r="AY1472" s="12"/>
      <c r="AZ1472" s="12"/>
      <c r="BA1472" s="12"/>
      <c r="BB1472" s="12"/>
      <c r="BC1472" s="12"/>
      <c r="BE1472" s="12"/>
      <c r="BF1472" s="12"/>
      <c r="BG1472" s="12"/>
      <c r="BH1472" s="12"/>
      <c r="BI1472" s="12"/>
      <c r="BJ1472" s="12"/>
      <c r="BK1472" s="12"/>
    </row>
    <row r="1473" spans="33:63" x14ac:dyDescent="0.15">
      <c r="AG1473" s="12"/>
      <c r="AH1473" s="12"/>
      <c r="AI1473" s="12"/>
      <c r="AJ1473" s="12"/>
      <c r="AK1473" s="12"/>
      <c r="AL1473" s="12"/>
      <c r="AM1473" s="12"/>
      <c r="AN1473" s="12"/>
      <c r="AO1473" s="12"/>
      <c r="AP1473" s="12"/>
      <c r="AQ1473" s="12"/>
      <c r="AR1473" s="12"/>
      <c r="AS1473" s="12"/>
      <c r="AT1473" s="12"/>
      <c r="AU1473" s="12"/>
      <c r="AV1473" s="12"/>
      <c r="AW1473" s="12"/>
      <c r="AX1473" s="12"/>
      <c r="AY1473" s="12"/>
      <c r="AZ1473" s="12"/>
      <c r="BA1473" s="12"/>
      <c r="BB1473" s="12"/>
      <c r="BC1473" s="12"/>
      <c r="BE1473" s="12"/>
      <c r="BF1473" s="12"/>
      <c r="BG1473" s="12"/>
      <c r="BH1473" s="12"/>
      <c r="BI1473" s="12"/>
      <c r="BJ1473" s="12"/>
      <c r="BK1473" s="12"/>
    </row>
    <row r="1474" spans="33:63" x14ac:dyDescent="0.15">
      <c r="AG1474" s="12"/>
      <c r="AH1474" s="12"/>
      <c r="AI1474" s="12"/>
      <c r="AJ1474" s="12"/>
      <c r="AK1474" s="12"/>
      <c r="AL1474" s="12"/>
      <c r="AM1474" s="12"/>
      <c r="AN1474" s="12"/>
      <c r="AO1474" s="12"/>
      <c r="AP1474" s="12"/>
      <c r="AQ1474" s="12"/>
      <c r="AR1474" s="12"/>
      <c r="AS1474" s="12"/>
      <c r="AT1474" s="12"/>
      <c r="AU1474" s="12"/>
      <c r="AV1474" s="12"/>
      <c r="AW1474" s="12"/>
      <c r="AX1474" s="12"/>
      <c r="AY1474" s="12"/>
      <c r="AZ1474" s="12"/>
      <c r="BA1474" s="12"/>
      <c r="BB1474" s="12"/>
      <c r="BC1474" s="12"/>
      <c r="BE1474" s="12"/>
      <c r="BF1474" s="12"/>
      <c r="BG1474" s="12"/>
      <c r="BH1474" s="12"/>
      <c r="BI1474" s="12"/>
      <c r="BJ1474" s="12"/>
      <c r="BK1474" s="12"/>
    </row>
    <row r="1475" spans="33:63" x14ac:dyDescent="0.15">
      <c r="AG1475" s="12"/>
      <c r="AH1475" s="12"/>
      <c r="AI1475" s="12"/>
      <c r="AJ1475" s="12"/>
      <c r="AK1475" s="12"/>
      <c r="AL1475" s="12"/>
      <c r="AM1475" s="12"/>
      <c r="AN1475" s="12"/>
      <c r="AO1475" s="12"/>
      <c r="AP1475" s="12"/>
      <c r="AQ1475" s="12"/>
      <c r="AR1475" s="12"/>
      <c r="AS1475" s="12"/>
      <c r="AT1475" s="12"/>
      <c r="AU1475" s="12"/>
      <c r="AV1475" s="12"/>
      <c r="AW1475" s="12"/>
      <c r="AX1475" s="12"/>
      <c r="AY1475" s="12"/>
      <c r="AZ1475" s="12"/>
      <c r="BA1475" s="12"/>
      <c r="BB1475" s="12"/>
      <c r="BC1475" s="12"/>
      <c r="BE1475" s="12"/>
      <c r="BF1475" s="12"/>
      <c r="BG1475" s="12"/>
      <c r="BH1475" s="12"/>
      <c r="BI1475" s="12"/>
      <c r="BJ1475" s="12"/>
      <c r="BK1475" s="12"/>
    </row>
    <row r="1476" spans="33:63" x14ac:dyDescent="0.15">
      <c r="AG1476" s="12"/>
      <c r="AH1476" s="12"/>
      <c r="AI1476" s="12"/>
      <c r="AJ1476" s="12"/>
      <c r="AK1476" s="12"/>
      <c r="AL1476" s="12"/>
      <c r="AM1476" s="12"/>
      <c r="AN1476" s="12"/>
      <c r="AO1476" s="12"/>
      <c r="AP1476" s="12"/>
      <c r="AQ1476" s="12"/>
      <c r="AR1476" s="12"/>
      <c r="AS1476" s="12"/>
      <c r="AT1476" s="12"/>
      <c r="AU1476" s="12"/>
      <c r="AV1476" s="12"/>
      <c r="AW1476" s="12"/>
      <c r="AX1476" s="12"/>
      <c r="AY1476" s="12"/>
      <c r="AZ1476" s="12"/>
      <c r="BA1476" s="12"/>
      <c r="BB1476" s="12"/>
      <c r="BC1476" s="12"/>
      <c r="BE1476" s="12"/>
      <c r="BF1476" s="12"/>
      <c r="BG1476" s="12"/>
      <c r="BH1476" s="12"/>
      <c r="BI1476" s="12"/>
      <c r="BJ1476" s="12"/>
      <c r="BK1476" s="12"/>
    </row>
    <row r="1477" spans="33:63" x14ac:dyDescent="0.15">
      <c r="AG1477" s="12"/>
      <c r="AH1477" s="12"/>
      <c r="AI1477" s="12"/>
      <c r="AJ1477" s="12"/>
      <c r="AK1477" s="12"/>
      <c r="AL1477" s="12"/>
      <c r="AM1477" s="12"/>
      <c r="AN1477" s="12"/>
      <c r="AO1477" s="12"/>
      <c r="AP1477" s="12"/>
      <c r="AQ1477" s="12"/>
      <c r="AR1477" s="12"/>
      <c r="AS1477" s="12"/>
      <c r="AT1477" s="12"/>
      <c r="AU1477" s="12"/>
      <c r="AV1477" s="12"/>
      <c r="AW1477" s="12"/>
      <c r="AX1477" s="12"/>
      <c r="AY1477" s="12"/>
      <c r="AZ1477" s="12"/>
      <c r="BA1477" s="12"/>
      <c r="BB1477" s="12"/>
      <c r="BC1477" s="12"/>
      <c r="BE1477" s="12"/>
      <c r="BF1477" s="12"/>
      <c r="BG1477" s="12"/>
      <c r="BH1477" s="12"/>
      <c r="BI1477" s="12"/>
      <c r="BJ1477" s="12"/>
      <c r="BK1477" s="12"/>
    </row>
    <row r="1478" spans="33:63" x14ac:dyDescent="0.15">
      <c r="AG1478" s="12"/>
      <c r="AH1478" s="12"/>
      <c r="AI1478" s="12"/>
      <c r="AJ1478" s="12"/>
      <c r="AK1478" s="12"/>
      <c r="AL1478" s="12"/>
      <c r="AM1478" s="12"/>
      <c r="AN1478" s="12"/>
      <c r="AO1478" s="12"/>
      <c r="AP1478" s="12"/>
      <c r="AQ1478" s="12"/>
      <c r="AR1478" s="12"/>
      <c r="AS1478" s="12"/>
      <c r="AT1478" s="12"/>
      <c r="AU1478" s="12"/>
      <c r="AV1478" s="12"/>
      <c r="AW1478" s="12"/>
      <c r="AX1478" s="12"/>
      <c r="AY1478" s="12"/>
      <c r="AZ1478" s="12"/>
      <c r="BA1478" s="12"/>
      <c r="BB1478" s="12"/>
      <c r="BC1478" s="12"/>
      <c r="BE1478" s="12"/>
      <c r="BF1478" s="12"/>
      <c r="BG1478" s="12"/>
      <c r="BH1478" s="12"/>
      <c r="BI1478" s="12"/>
      <c r="BJ1478" s="12"/>
      <c r="BK1478" s="12"/>
    </row>
    <row r="1479" spans="33:63" x14ac:dyDescent="0.15">
      <c r="AG1479" s="12"/>
      <c r="AH1479" s="12"/>
      <c r="AI1479" s="12"/>
      <c r="AJ1479" s="12"/>
      <c r="AK1479" s="12"/>
      <c r="AL1479" s="12"/>
      <c r="AM1479" s="12"/>
      <c r="AN1479" s="12"/>
      <c r="AO1479" s="12"/>
      <c r="AP1479" s="12"/>
      <c r="AQ1479" s="12"/>
      <c r="AR1479" s="12"/>
      <c r="AS1479" s="12"/>
      <c r="AT1479" s="12"/>
      <c r="AU1479" s="12"/>
      <c r="AV1479" s="12"/>
      <c r="AW1479" s="12"/>
      <c r="AX1479" s="12"/>
      <c r="AY1479" s="12"/>
      <c r="AZ1479" s="12"/>
      <c r="BA1479" s="12"/>
      <c r="BB1479" s="12"/>
      <c r="BC1479" s="12"/>
      <c r="BE1479" s="12"/>
      <c r="BF1479" s="12"/>
      <c r="BG1479" s="12"/>
      <c r="BH1479" s="12"/>
      <c r="BI1479" s="12"/>
      <c r="BJ1479" s="12"/>
      <c r="BK1479" s="12"/>
    </row>
    <row r="1480" spans="33:63" x14ac:dyDescent="0.15">
      <c r="AG1480" s="12"/>
      <c r="AH1480" s="12"/>
      <c r="AI1480" s="12"/>
      <c r="AJ1480" s="12"/>
      <c r="AK1480" s="12"/>
      <c r="AL1480" s="12"/>
      <c r="AM1480" s="12"/>
      <c r="AN1480" s="12"/>
      <c r="AO1480" s="12"/>
      <c r="AP1480" s="12"/>
      <c r="AQ1480" s="12"/>
      <c r="AR1480" s="12"/>
      <c r="AS1480" s="12"/>
      <c r="AT1480" s="12"/>
      <c r="AU1480" s="12"/>
      <c r="AV1480" s="12"/>
      <c r="AW1480" s="12"/>
      <c r="AX1480" s="12"/>
      <c r="AY1480" s="12"/>
      <c r="AZ1480" s="12"/>
      <c r="BA1480" s="12"/>
      <c r="BB1480" s="12"/>
      <c r="BC1480" s="12"/>
      <c r="BE1480" s="12"/>
      <c r="BF1480" s="12"/>
      <c r="BG1480" s="12"/>
      <c r="BH1480" s="12"/>
      <c r="BI1480" s="12"/>
      <c r="BJ1480" s="12"/>
      <c r="BK1480" s="12"/>
    </row>
    <row r="1481" spans="33:63" x14ac:dyDescent="0.15">
      <c r="AG1481" s="12"/>
      <c r="AH1481" s="12"/>
      <c r="AI1481" s="12"/>
      <c r="AJ1481" s="12"/>
      <c r="AK1481" s="12"/>
      <c r="AL1481" s="12"/>
      <c r="AM1481" s="12"/>
      <c r="AN1481" s="12"/>
      <c r="AO1481" s="12"/>
      <c r="AP1481" s="12"/>
      <c r="AQ1481" s="12"/>
      <c r="AR1481" s="12"/>
      <c r="AS1481" s="12"/>
      <c r="AT1481" s="12"/>
      <c r="AU1481" s="12"/>
      <c r="AV1481" s="12"/>
      <c r="AW1481" s="12"/>
      <c r="AX1481" s="12"/>
      <c r="AY1481" s="12"/>
      <c r="AZ1481" s="12"/>
      <c r="BA1481" s="12"/>
      <c r="BB1481" s="12"/>
      <c r="BC1481" s="12"/>
      <c r="BE1481" s="12"/>
      <c r="BF1481" s="12"/>
      <c r="BG1481" s="12"/>
      <c r="BH1481" s="12"/>
      <c r="BI1481" s="12"/>
      <c r="BJ1481" s="12"/>
      <c r="BK1481" s="12"/>
    </row>
    <row r="1482" spans="33:63" x14ac:dyDescent="0.15">
      <c r="AG1482" s="12"/>
      <c r="AH1482" s="12"/>
      <c r="AI1482" s="12"/>
      <c r="AJ1482" s="12"/>
      <c r="AK1482" s="12"/>
      <c r="AL1482" s="12"/>
      <c r="AM1482" s="12"/>
      <c r="AN1482" s="12"/>
      <c r="AO1482" s="12"/>
      <c r="AP1482" s="12"/>
      <c r="AQ1482" s="12"/>
      <c r="AR1482" s="12"/>
      <c r="AS1482" s="12"/>
      <c r="AT1482" s="12"/>
      <c r="AU1482" s="12"/>
      <c r="AV1482" s="12"/>
      <c r="AW1482" s="12"/>
      <c r="AX1482" s="12"/>
      <c r="AY1482" s="12"/>
      <c r="AZ1482" s="12"/>
      <c r="BA1482" s="12"/>
      <c r="BB1482" s="12"/>
      <c r="BC1482" s="12"/>
      <c r="BE1482" s="12"/>
      <c r="BF1482" s="12"/>
      <c r="BG1482" s="12"/>
      <c r="BH1482" s="12"/>
      <c r="BI1482" s="12"/>
      <c r="BJ1482" s="12"/>
      <c r="BK1482" s="12"/>
    </row>
    <row r="1483" spans="33:63" x14ac:dyDescent="0.15">
      <c r="AG1483" s="12"/>
      <c r="AH1483" s="12"/>
      <c r="AI1483" s="12"/>
      <c r="AJ1483" s="12"/>
      <c r="AK1483" s="12"/>
      <c r="AL1483" s="12"/>
      <c r="AM1483" s="12"/>
      <c r="AN1483" s="12"/>
      <c r="AO1483" s="12"/>
      <c r="AP1483" s="12"/>
      <c r="AQ1483" s="12"/>
      <c r="AR1483" s="12"/>
      <c r="AS1483" s="12"/>
      <c r="AT1483" s="12"/>
      <c r="AU1483" s="12"/>
      <c r="AV1483" s="12"/>
      <c r="AW1483" s="12"/>
      <c r="AX1483" s="12"/>
      <c r="AY1483" s="12"/>
      <c r="AZ1483" s="12"/>
      <c r="BA1483" s="12"/>
      <c r="BB1483" s="12"/>
      <c r="BC1483" s="12"/>
      <c r="BE1483" s="12"/>
      <c r="BF1483" s="12"/>
      <c r="BG1483" s="12"/>
      <c r="BH1483" s="12"/>
      <c r="BI1483" s="12"/>
      <c r="BJ1483" s="12"/>
      <c r="BK1483" s="12"/>
    </row>
    <row r="1484" spans="33:63" x14ac:dyDescent="0.15">
      <c r="AG1484" s="12"/>
      <c r="AH1484" s="12"/>
      <c r="AI1484" s="12"/>
      <c r="AJ1484" s="12"/>
      <c r="AK1484" s="12"/>
      <c r="AL1484" s="12"/>
      <c r="AM1484" s="12"/>
      <c r="AN1484" s="12"/>
      <c r="AO1484" s="12"/>
      <c r="AP1484" s="12"/>
      <c r="AQ1484" s="12"/>
      <c r="AR1484" s="12"/>
      <c r="AS1484" s="12"/>
      <c r="AT1484" s="12"/>
      <c r="AU1484" s="12"/>
      <c r="AV1484" s="12"/>
      <c r="AW1484" s="12"/>
      <c r="AX1484" s="12"/>
      <c r="AY1484" s="12"/>
      <c r="AZ1484" s="12"/>
      <c r="BA1484" s="12"/>
      <c r="BB1484" s="12"/>
      <c r="BC1484" s="12"/>
      <c r="BE1484" s="12"/>
      <c r="BF1484" s="12"/>
      <c r="BG1484" s="12"/>
      <c r="BH1484" s="12"/>
      <c r="BI1484" s="12"/>
      <c r="BJ1484" s="12"/>
      <c r="BK1484" s="12"/>
    </row>
    <row r="1485" spans="33:63" x14ac:dyDescent="0.15">
      <c r="AG1485" s="12"/>
      <c r="AH1485" s="12"/>
      <c r="AI1485" s="12"/>
      <c r="AJ1485" s="12"/>
      <c r="AK1485" s="12"/>
      <c r="AL1485" s="12"/>
      <c r="AM1485" s="12"/>
      <c r="AN1485" s="12"/>
      <c r="AO1485" s="12"/>
      <c r="AP1485" s="12"/>
      <c r="AQ1485" s="12"/>
      <c r="AR1485" s="12"/>
      <c r="AS1485" s="12"/>
      <c r="AT1485" s="12"/>
      <c r="AU1485" s="12"/>
      <c r="AV1485" s="12"/>
      <c r="AW1485" s="12"/>
      <c r="AX1485" s="12"/>
      <c r="AY1485" s="12"/>
      <c r="AZ1485" s="12"/>
      <c r="BA1485" s="12"/>
      <c r="BB1485" s="12"/>
      <c r="BC1485" s="12"/>
      <c r="BE1485" s="12"/>
      <c r="BF1485" s="12"/>
      <c r="BG1485" s="12"/>
      <c r="BH1485" s="12"/>
      <c r="BI1485" s="12"/>
      <c r="BJ1485" s="12"/>
      <c r="BK1485" s="12"/>
    </row>
    <row r="1486" spans="33:63" x14ac:dyDescent="0.15">
      <c r="AG1486" s="12"/>
      <c r="AH1486" s="12"/>
      <c r="AI1486" s="12"/>
      <c r="AJ1486" s="12"/>
      <c r="AK1486" s="12"/>
      <c r="AL1486" s="12"/>
      <c r="AM1486" s="12"/>
      <c r="AN1486" s="12"/>
      <c r="AO1486" s="12"/>
      <c r="AP1486" s="12"/>
      <c r="AQ1486" s="12"/>
      <c r="AR1486" s="12"/>
      <c r="AS1486" s="12"/>
      <c r="AT1486" s="12"/>
      <c r="AU1486" s="12"/>
      <c r="AV1486" s="12"/>
      <c r="AW1486" s="12"/>
      <c r="AX1486" s="12"/>
      <c r="AY1486" s="12"/>
      <c r="AZ1486" s="12"/>
      <c r="BA1486" s="12"/>
      <c r="BB1486" s="12"/>
      <c r="BC1486" s="12"/>
      <c r="BE1486" s="12"/>
      <c r="BF1486" s="12"/>
      <c r="BG1486" s="12"/>
      <c r="BH1486" s="12"/>
      <c r="BI1486" s="12"/>
      <c r="BJ1486" s="12"/>
      <c r="BK1486" s="12"/>
    </row>
    <row r="1487" spans="33:63" x14ac:dyDescent="0.15">
      <c r="AG1487" s="12"/>
      <c r="AH1487" s="12"/>
      <c r="AI1487" s="12"/>
      <c r="AJ1487" s="12"/>
      <c r="AK1487" s="12"/>
      <c r="AL1487" s="12"/>
      <c r="AM1487" s="12"/>
      <c r="AN1487" s="12"/>
      <c r="AO1487" s="12"/>
      <c r="AP1487" s="12"/>
      <c r="AQ1487" s="12"/>
      <c r="AR1487" s="12"/>
      <c r="AS1487" s="12"/>
      <c r="AT1487" s="12"/>
      <c r="AU1487" s="12"/>
      <c r="AV1487" s="12"/>
      <c r="AW1487" s="12"/>
      <c r="AX1487" s="12"/>
      <c r="AY1487" s="12"/>
      <c r="AZ1487" s="12"/>
      <c r="BA1487" s="12"/>
      <c r="BB1487" s="12"/>
      <c r="BC1487" s="12"/>
      <c r="BE1487" s="12"/>
      <c r="BF1487" s="12"/>
      <c r="BG1487" s="12"/>
      <c r="BH1487" s="12"/>
      <c r="BI1487" s="12"/>
      <c r="BJ1487" s="12"/>
      <c r="BK1487" s="12"/>
    </row>
    <row r="1488" spans="33:63" x14ac:dyDescent="0.15">
      <c r="AG1488" s="12"/>
      <c r="AH1488" s="12"/>
      <c r="AI1488" s="12"/>
      <c r="AJ1488" s="12"/>
      <c r="AK1488" s="12"/>
      <c r="AL1488" s="12"/>
      <c r="AM1488" s="12"/>
      <c r="AN1488" s="12"/>
      <c r="AO1488" s="12"/>
      <c r="AP1488" s="12"/>
      <c r="AQ1488" s="12"/>
      <c r="AR1488" s="12"/>
      <c r="AS1488" s="12"/>
      <c r="AT1488" s="12"/>
      <c r="AU1488" s="12"/>
      <c r="AV1488" s="12"/>
      <c r="AW1488" s="12"/>
      <c r="AX1488" s="12"/>
      <c r="AY1488" s="12"/>
      <c r="AZ1488" s="12"/>
      <c r="BA1488" s="12"/>
      <c r="BB1488" s="12"/>
      <c r="BC1488" s="12"/>
      <c r="BE1488" s="12"/>
      <c r="BF1488" s="12"/>
      <c r="BG1488" s="12"/>
      <c r="BH1488" s="12"/>
      <c r="BI1488" s="12"/>
      <c r="BJ1488" s="12"/>
      <c r="BK1488" s="12"/>
    </row>
    <row r="1489" spans="33:63" x14ac:dyDescent="0.15">
      <c r="AG1489" s="12"/>
      <c r="AH1489" s="12"/>
      <c r="AI1489" s="12"/>
      <c r="AJ1489" s="12"/>
      <c r="AK1489" s="12"/>
      <c r="AL1489" s="12"/>
      <c r="AM1489" s="12"/>
      <c r="AN1489" s="12"/>
      <c r="AO1489" s="12"/>
      <c r="AP1489" s="12"/>
      <c r="AQ1489" s="12"/>
      <c r="AR1489" s="12"/>
      <c r="AS1489" s="12"/>
      <c r="AT1489" s="12"/>
      <c r="AU1489" s="12"/>
      <c r="AV1489" s="12"/>
      <c r="AW1489" s="12"/>
      <c r="AX1489" s="12"/>
      <c r="AY1489" s="12"/>
      <c r="AZ1489" s="12"/>
      <c r="BA1489" s="12"/>
      <c r="BB1489" s="12"/>
      <c r="BC1489" s="12"/>
      <c r="BE1489" s="12"/>
      <c r="BF1489" s="12"/>
      <c r="BG1489" s="12"/>
      <c r="BH1489" s="12"/>
      <c r="BI1489" s="12"/>
      <c r="BJ1489" s="12"/>
      <c r="BK1489" s="12"/>
    </row>
    <row r="1490" spans="33:63" x14ac:dyDescent="0.15">
      <c r="AG1490" s="12"/>
      <c r="AH1490" s="12"/>
      <c r="AI1490" s="12"/>
      <c r="AJ1490" s="12"/>
      <c r="AK1490" s="12"/>
      <c r="AL1490" s="12"/>
      <c r="AM1490" s="12"/>
      <c r="AN1490" s="12"/>
      <c r="AO1490" s="12"/>
      <c r="AP1490" s="12"/>
      <c r="AQ1490" s="12"/>
      <c r="AR1490" s="12"/>
      <c r="AS1490" s="12"/>
      <c r="AT1490" s="12"/>
      <c r="AU1490" s="12"/>
      <c r="AV1490" s="12"/>
      <c r="AW1490" s="12"/>
      <c r="AX1490" s="12"/>
      <c r="AY1490" s="12"/>
      <c r="AZ1490" s="12"/>
      <c r="BA1490" s="12"/>
      <c r="BB1490" s="12"/>
      <c r="BC1490" s="12"/>
      <c r="BE1490" s="12"/>
      <c r="BF1490" s="12"/>
      <c r="BG1490" s="12"/>
      <c r="BH1490" s="12"/>
      <c r="BI1490" s="12"/>
      <c r="BJ1490" s="12"/>
      <c r="BK1490" s="12"/>
    </row>
    <row r="1491" spans="33:63" x14ac:dyDescent="0.15">
      <c r="AG1491" s="12"/>
      <c r="AH1491" s="12"/>
      <c r="AI1491" s="12"/>
      <c r="AJ1491" s="12"/>
      <c r="AK1491" s="12"/>
      <c r="AL1491" s="12"/>
      <c r="AM1491" s="12"/>
      <c r="AN1491" s="12"/>
      <c r="AO1491" s="12"/>
      <c r="AP1491" s="12"/>
      <c r="AQ1491" s="12"/>
      <c r="AR1491" s="12"/>
      <c r="AS1491" s="12"/>
      <c r="AT1491" s="12"/>
      <c r="AU1491" s="12"/>
      <c r="AV1491" s="12"/>
      <c r="AW1491" s="12"/>
      <c r="AX1491" s="12"/>
      <c r="AY1491" s="12"/>
      <c r="AZ1491" s="12"/>
      <c r="BA1491" s="12"/>
      <c r="BB1491" s="12"/>
      <c r="BC1491" s="12"/>
      <c r="BE1491" s="12"/>
      <c r="BF1491" s="12"/>
      <c r="BG1491" s="12"/>
      <c r="BH1491" s="12"/>
      <c r="BI1491" s="12"/>
      <c r="BJ1491" s="12"/>
      <c r="BK1491" s="12"/>
    </row>
    <row r="1492" spans="33:63" x14ac:dyDescent="0.15">
      <c r="AG1492" s="12"/>
      <c r="AH1492" s="12"/>
      <c r="AI1492" s="12"/>
      <c r="AJ1492" s="12"/>
      <c r="AK1492" s="12"/>
      <c r="AL1492" s="12"/>
      <c r="AM1492" s="12"/>
      <c r="AN1492" s="12"/>
      <c r="AO1492" s="12"/>
      <c r="AP1492" s="12"/>
      <c r="AQ1492" s="12"/>
      <c r="AR1492" s="12"/>
      <c r="AS1492" s="12"/>
      <c r="AT1492" s="12"/>
      <c r="AU1492" s="12"/>
      <c r="AV1492" s="12"/>
      <c r="AW1492" s="12"/>
      <c r="AX1492" s="12"/>
      <c r="AY1492" s="12"/>
      <c r="AZ1492" s="12"/>
      <c r="BA1492" s="12"/>
      <c r="BB1492" s="12"/>
      <c r="BC1492" s="12"/>
      <c r="BE1492" s="12"/>
      <c r="BF1492" s="12"/>
      <c r="BG1492" s="12"/>
      <c r="BH1492" s="12"/>
      <c r="BI1492" s="12"/>
      <c r="BJ1492" s="12"/>
      <c r="BK1492" s="12"/>
    </row>
    <row r="1493" spans="33:63" x14ac:dyDescent="0.15">
      <c r="AG1493" s="12"/>
      <c r="AH1493" s="12"/>
      <c r="AI1493" s="12"/>
      <c r="AJ1493" s="12"/>
      <c r="AK1493" s="12"/>
      <c r="AL1493" s="12"/>
      <c r="AM1493" s="12"/>
      <c r="AN1493" s="12"/>
      <c r="AO1493" s="12"/>
      <c r="AP1493" s="12"/>
      <c r="AQ1493" s="12"/>
      <c r="AR1493" s="12"/>
      <c r="AS1493" s="12"/>
      <c r="AT1493" s="12"/>
      <c r="AU1493" s="12"/>
      <c r="AV1493" s="12"/>
      <c r="AW1493" s="12"/>
      <c r="AX1493" s="12"/>
      <c r="AY1493" s="12"/>
      <c r="AZ1493" s="12"/>
      <c r="BA1493" s="12"/>
      <c r="BB1493" s="12"/>
      <c r="BC1493" s="12"/>
      <c r="BE1493" s="12"/>
      <c r="BF1493" s="12"/>
      <c r="BG1493" s="12"/>
      <c r="BH1493" s="12"/>
      <c r="BI1493" s="12"/>
      <c r="BJ1493" s="12"/>
      <c r="BK1493" s="12"/>
    </row>
    <row r="1494" spans="33:63" x14ac:dyDescent="0.15">
      <c r="AG1494" s="12"/>
      <c r="AH1494" s="12"/>
      <c r="AI1494" s="12"/>
      <c r="AJ1494" s="12"/>
      <c r="AK1494" s="12"/>
      <c r="AL1494" s="12"/>
      <c r="AM1494" s="12"/>
      <c r="AN1494" s="12"/>
      <c r="AO1494" s="12"/>
      <c r="AP1494" s="12"/>
      <c r="AQ1494" s="12"/>
      <c r="AR1494" s="12"/>
      <c r="AS1494" s="12"/>
      <c r="AT1494" s="12"/>
      <c r="AU1494" s="12"/>
      <c r="AV1494" s="12"/>
      <c r="AW1494" s="12"/>
      <c r="AX1494" s="12"/>
      <c r="AY1494" s="12"/>
      <c r="AZ1494" s="12"/>
      <c r="BA1494" s="12"/>
      <c r="BB1494" s="12"/>
      <c r="BC1494" s="12"/>
      <c r="BE1494" s="12"/>
      <c r="BF1494" s="12"/>
      <c r="BG1494" s="12"/>
      <c r="BH1494" s="12"/>
      <c r="BI1494" s="12"/>
      <c r="BJ1494" s="12"/>
      <c r="BK1494" s="12"/>
    </row>
    <row r="1495" spans="33:63" x14ac:dyDescent="0.15">
      <c r="AG1495" s="12"/>
      <c r="AH1495" s="12"/>
      <c r="AI1495" s="12"/>
      <c r="AJ1495" s="12"/>
      <c r="AK1495" s="12"/>
      <c r="AL1495" s="12"/>
      <c r="AM1495" s="12"/>
      <c r="AN1495" s="12"/>
      <c r="AO1495" s="12"/>
      <c r="AP1495" s="12"/>
      <c r="AQ1495" s="12"/>
      <c r="AR1495" s="12"/>
      <c r="AS1495" s="12"/>
      <c r="AT1495" s="12"/>
      <c r="AU1495" s="12"/>
      <c r="AV1495" s="12"/>
      <c r="AW1495" s="12"/>
      <c r="AX1495" s="12"/>
      <c r="AY1495" s="12"/>
      <c r="AZ1495" s="12"/>
      <c r="BA1495" s="12"/>
      <c r="BB1495" s="12"/>
      <c r="BC1495" s="12"/>
      <c r="BE1495" s="12"/>
      <c r="BF1495" s="12"/>
      <c r="BG1495" s="12"/>
      <c r="BH1495" s="12"/>
      <c r="BI1495" s="12"/>
      <c r="BJ1495" s="12"/>
      <c r="BK1495" s="12"/>
    </row>
    <row r="1496" spans="33:63" x14ac:dyDescent="0.15">
      <c r="AG1496" s="12"/>
      <c r="AH1496" s="12"/>
      <c r="AI1496" s="12"/>
      <c r="AJ1496" s="12"/>
      <c r="AK1496" s="12"/>
      <c r="AL1496" s="12"/>
      <c r="AM1496" s="12"/>
      <c r="AN1496" s="12"/>
      <c r="AO1496" s="12"/>
      <c r="AP1496" s="12"/>
      <c r="AQ1496" s="12"/>
      <c r="AR1496" s="12"/>
      <c r="AS1496" s="12"/>
      <c r="AT1496" s="12"/>
      <c r="AU1496" s="12"/>
      <c r="AV1496" s="12"/>
      <c r="AW1496" s="12"/>
      <c r="AX1496" s="12"/>
      <c r="AY1496" s="12"/>
      <c r="AZ1496" s="12"/>
      <c r="BA1496" s="12"/>
      <c r="BB1496" s="12"/>
      <c r="BC1496" s="12"/>
      <c r="BE1496" s="12"/>
      <c r="BF1496" s="12"/>
      <c r="BG1496" s="12"/>
      <c r="BH1496" s="12"/>
      <c r="BI1496" s="12"/>
      <c r="BJ1496" s="12"/>
      <c r="BK1496" s="12"/>
    </row>
    <row r="1497" spans="33:63" x14ac:dyDescent="0.15">
      <c r="AG1497" s="12"/>
      <c r="AH1497" s="12"/>
      <c r="AI1497" s="12"/>
      <c r="AJ1497" s="12"/>
      <c r="AK1497" s="12"/>
      <c r="AL1497" s="12"/>
      <c r="AM1497" s="12"/>
      <c r="AN1497" s="12"/>
      <c r="AO1497" s="12"/>
      <c r="AP1497" s="12"/>
      <c r="AQ1497" s="12"/>
      <c r="AR1497" s="12"/>
      <c r="AS1497" s="12"/>
      <c r="AT1497" s="12"/>
      <c r="AU1497" s="12"/>
      <c r="AV1497" s="12"/>
      <c r="AW1497" s="12"/>
      <c r="AX1497" s="12"/>
      <c r="AY1497" s="12"/>
      <c r="AZ1497" s="12"/>
      <c r="BA1497" s="12"/>
      <c r="BB1497" s="12"/>
      <c r="BC1497" s="12"/>
      <c r="BE1497" s="12"/>
      <c r="BF1497" s="12"/>
      <c r="BG1497" s="12"/>
      <c r="BH1497" s="12"/>
      <c r="BI1497" s="12"/>
      <c r="BJ1497" s="12"/>
      <c r="BK1497" s="12"/>
    </row>
    <row r="1498" spans="33:63" x14ac:dyDescent="0.15">
      <c r="AG1498" s="12"/>
      <c r="AH1498" s="12"/>
      <c r="AI1498" s="12"/>
      <c r="AJ1498" s="12"/>
      <c r="AK1498" s="12"/>
      <c r="AL1498" s="12"/>
      <c r="AM1498" s="12"/>
      <c r="AN1498" s="12"/>
      <c r="AO1498" s="12"/>
      <c r="AP1498" s="12"/>
      <c r="AQ1498" s="12"/>
      <c r="AR1498" s="12"/>
      <c r="AS1498" s="12"/>
      <c r="AT1498" s="12"/>
      <c r="AU1498" s="12"/>
      <c r="AV1498" s="12"/>
      <c r="AW1498" s="12"/>
      <c r="AX1498" s="12"/>
      <c r="AY1498" s="12"/>
      <c r="AZ1498" s="12"/>
      <c r="BA1498" s="12"/>
      <c r="BB1498" s="12"/>
      <c r="BC1498" s="12"/>
      <c r="BE1498" s="12"/>
      <c r="BF1498" s="12"/>
      <c r="BG1498" s="12"/>
      <c r="BH1498" s="12"/>
      <c r="BI1498" s="12"/>
      <c r="BJ1498" s="12"/>
      <c r="BK1498" s="12"/>
    </row>
    <row r="1499" spans="33:63" x14ac:dyDescent="0.15">
      <c r="AG1499" s="12"/>
      <c r="AH1499" s="12"/>
      <c r="AI1499" s="12"/>
      <c r="AJ1499" s="12"/>
      <c r="AK1499" s="12"/>
      <c r="AL1499" s="12"/>
      <c r="AM1499" s="12"/>
      <c r="AN1499" s="12"/>
      <c r="AO1499" s="12"/>
      <c r="AP1499" s="12"/>
      <c r="AQ1499" s="12"/>
      <c r="AR1499" s="12"/>
      <c r="AS1499" s="12"/>
      <c r="AT1499" s="12"/>
      <c r="AU1499" s="12"/>
      <c r="AV1499" s="12"/>
      <c r="AW1499" s="12"/>
      <c r="AX1499" s="12"/>
      <c r="AY1499" s="12"/>
      <c r="AZ1499" s="12"/>
      <c r="BA1499" s="12"/>
      <c r="BB1499" s="12"/>
      <c r="BC1499" s="12"/>
      <c r="BE1499" s="12"/>
      <c r="BF1499" s="12"/>
      <c r="BG1499" s="12"/>
      <c r="BH1499" s="12"/>
      <c r="BI1499" s="12"/>
      <c r="BJ1499" s="12"/>
      <c r="BK1499" s="12"/>
    </row>
    <row r="1500" spans="33:63" x14ac:dyDescent="0.15">
      <c r="AG1500" s="12"/>
      <c r="AH1500" s="12"/>
      <c r="AI1500" s="12"/>
      <c r="AJ1500" s="12"/>
      <c r="AK1500" s="12"/>
      <c r="AL1500" s="12"/>
      <c r="AM1500" s="12"/>
      <c r="AN1500" s="12"/>
      <c r="AO1500" s="12"/>
      <c r="AP1500" s="12"/>
      <c r="AQ1500" s="12"/>
      <c r="AR1500" s="12"/>
      <c r="AS1500" s="12"/>
      <c r="AT1500" s="12"/>
      <c r="AU1500" s="12"/>
      <c r="AV1500" s="12"/>
      <c r="AW1500" s="12"/>
      <c r="AX1500" s="12"/>
      <c r="AY1500" s="12"/>
      <c r="AZ1500" s="12"/>
      <c r="BA1500" s="12"/>
      <c r="BB1500" s="12"/>
      <c r="BC1500" s="12"/>
      <c r="BE1500" s="12"/>
      <c r="BF1500" s="12"/>
      <c r="BG1500" s="12"/>
      <c r="BH1500" s="12"/>
      <c r="BI1500" s="12"/>
      <c r="BJ1500" s="12"/>
      <c r="BK1500" s="12"/>
    </row>
    <row r="1501" spans="33:63" x14ac:dyDescent="0.15">
      <c r="AG1501" s="12"/>
      <c r="AH1501" s="12"/>
      <c r="AI1501" s="12"/>
      <c r="AJ1501" s="12"/>
      <c r="AK1501" s="12"/>
      <c r="AL1501" s="12"/>
      <c r="AM1501" s="12"/>
      <c r="AN1501" s="12"/>
      <c r="AO1501" s="12"/>
      <c r="AP1501" s="12"/>
      <c r="AQ1501" s="12"/>
      <c r="AR1501" s="12"/>
      <c r="AS1501" s="12"/>
      <c r="AT1501" s="12"/>
      <c r="AU1501" s="12"/>
      <c r="AV1501" s="12"/>
      <c r="AW1501" s="12"/>
      <c r="AX1501" s="12"/>
      <c r="AY1501" s="12"/>
      <c r="AZ1501" s="12"/>
      <c r="BA1501" s="12"/>
      <c r="BB1501" s="12"/>
      <c r="BC1501" s="12"/>
      <c r="BE1501" s="12"/>
      <c r="BF1501" s="12"/>
      <c r="BG1501" s="12"/>
      <c r="BH1501" s="12"/>
      <c r="BI1501" s="12"/>
      <c r="BJ1501" s="12"/>
      <c r="BK1501" s="12"/>
    </row>
    <row r="1502" spans="33:63" x14ac:dyDescent="0.15">
      <c r="AG1502" s="12"/>
      <c r="AH1502" s="12"/>
      <c r="AI1502" s="12"/>
      <c r="AJ1502" s="12"/>
      <c r="AK1502" s="12"/>
      <c r="AL1502" s="12"/>
      <c r="AM1502" s="12"/>
      <c r="AN1502" s="12"/>
      <c r="AO1502" s="12"/>
      <c r="AP1502" s="12"/>
      <c r="AQ1502" s="12"/>
      <c r="AR1502" s="12"/>
      <c r="AS1502" s="12"/>
      <c r="AT1502" s="12"/>
      <c r="AU1502" s="12"/>
      <c r="AV1502" s="12"/>
      <c r="AW1502" s="12"/>
      <c r="AX1502" s="12"/>
      <c r="AY1502" s="12"/>
      <c r="AZ1502" s="12"/>
      <c r="BA1502" s="12"/>
      <c r="BB1502" s="12"/>
      <c r="BC1502" s="12"/>
      <c r="BE1502" s="12"/>
      <c r="BF1502" s="12"/>
      <c r="BG1502" s="12"/>
      <c r="BH1502" s="12"/>
      <c r="BI1502" s="12"/>
      <c r="BJ1502" s="12"/>
      <c r="BK1502" s="12"/>
    </row>
    <row r="1503" spans="33:63" x14ac:dyDescent="0.15">
      <c r="AG1503" s="12"/>
      <c r="AH1503" s="12"/>
      <c r="AI1503" s="12"/>
      <c r="AJ1503" s="12"/>
      <c r="AK1503" s="12"/>
      <c r="AL1503" s="12"/>
      <c r="AM1503" s="12"/>
      <c r="AN1503" s="12"/>
      <c r="AO1503" s="12"/>
      <c r="AP1503" s="12"/>
      <c r="AQ1503" s="12"/>
      <c r="AR1503" s="12"/>
      <c r="AS1503" s="12"/>
      <c r="AT1503" s="12"/>
      <c r="AU1503" s="12"/>
      <c r="AV1503" s="12"/>
      <c r="AW1503" s="12"/>
      <c r="AX1503" s="12"/>
      <c r="AY1503" s="12"/>
      <c r="AZ1503" s="12"/>
      <c r="BA1503" s="12"/>
      <c r="BB1503" s="12"/>
      <c r="BC1503" s="12"/>
      <c r="BE1503" s="12"/>
      <c r="BF1503" s="12"/>
      <c r="BG1503" s="12"/>
      <c r="BH1503" s="12"/>
      <c r="BI1503" s="12"/>
      <c r="BJ1503" s="12"/>
      <c r="BK1503" s="12"/>
    </row>
    <row r="1504" spans="33:63" x14ac:dyDescent="0.15">
      <c r="AG1504" s="12"/>
      <c r="AH1504" s="12"/>
      <c r="AI1504" s="12"/>
      <c r="AJ1504" s="12"/>
      <c r="AK1504" s="12"/>
      <c r="AL1504" s="12"/>
      <c r="AM1504" s="12"/>
      <c r="AN1504" s="12"/>
      <c r="AO1504" s="12"/>
      <c r="AP1504" s="12"/>
      <c r="AQ1504" s="12"/>
      <c r="AR1504" s="12"/>
      <c r="AS1504" s="12"/>
      <c r="AT1504" s="12"/>
      <c r="AU1504" s="12"/>
      <c r="AV1504" s="12"/>
      <c r="AW1504" s="12"/>
      <c r="AX1504" s="12"/>
      <c r="AY1504" s="12"/>
      <c r="AZ1504" s="12"/>
      <c r="BA1504" s="12"/>
      <c r="BB1504" s="12"/>
      <c r="BC1504" s="12"/>
      <c r="BE1504" s="12"/>
      <c r="BF1504" s="12"/>
      <c r="BG1504" s="12"/>
      <c r="BH1504" s="12"/>
      <c r="BI1504" s="12"/>
      <c r="BJ1504" s="12"/>
      <c r="BK1504" s="12"/>
    </row>
    <row r="1505" spans="33:63" x14ac:dyDescent="0.15">
      <c r="AG1505" s="12"/>
      <c r="AH1505" s="12"/>
      <c r="AI1505" s="12"/>
      <c r="AJ1505" s="12"/>
      <c r="AK1505" s="12"/>
      <c r="AL1505" s="12"/>
      <c r="AM1505" s="12"/>
      <c r="AN1505" s="12"/>
      <c r="AO1505" s="12"/>
      <c r="AP1505" s="12"/>
      <c r="AQ1505" s="12"/>
      <c r="AR1505" s="12"/>
      <c r="AS1505" s="12"/>
      <c r="AT1505" s="12"/>
      <c r="AU1505" s="12"/>
      <c r="AV1505" s="12"/>
      <c r="AW1505" s="12"/>
      <c r="AX1505" s="12"/>
      <c r="AY1505" s="12"/>
      <c r="AZ1505" s="12"/>
      <c r="BA1505" s="12"/>
      <c r="BB1505" s="12"/>
      <c r="BC1505" s="12"/>
      <c r="BE1505" s="12"/>
      <c r="BF1505" s="12"/>
      <c r="BG1505" s="12"/>
      <c r="BH1505" s="12"/>
      <c r="BI1505" s="12"/>
      <c r="BJ1505" s="12"/>
      <c r="BK1505" s="12"/>
    </row>
    <row r="1506" spans="33:63" x14ac:dyDescent="0.15">
      <c r="AG1506" s="12"/>
      <c r="AH1506" s="12"/>
      <c r="AI1506" s="12"/>
      <c r="AJ1506" s="12"/>
      <c r="AK1506" s="12"/>
      <c r="AL1506" s="12"/>
      <c r="AM1506" s="12"/>
      <c r="AN1506" s="12"/>
      <c r="AO1506" s="12"/>
      <c r="AP1506" s="12"/>
      <c r="AQ1506" s="12"/>
      <c r="AR1506" s="12"/>
      <c r="AS1506" s="12"/>
      <c r="AT1506" s="12"/>
      <c r="AU1506" s="12"/>
      <c r="AV1506" s="12"/>
      <c r="AW1506" s="12"/>
      <c r="AX1506" s="12"/>
      <c r="AY1506" s="12"/>
      <c r="AZ1506" s="12"/>
      <c r="BA1506" s="12"/>
      <c r="BB1506" s="12"/>
      <c r="BC1506" s="12"/>
      <c r="BE1506" s="12"/>
      <c r="BF1506" s="12"/>
      <c r="BG1506" s="12"/>
      <c r="BH1506" s="12"/>
      <c r="BI1506" s="12"/>
      <c r="BJ1506" s="12"/>
      <c r="BK1506" s="12"/>
    </row>
    <row r="1507" spans="33:63" x14ac:dyDescent="0.15">
      <c r="AG1507" s="12"/>
      <c r="AH1507" s="12"/>
      <c r="AI1507" s="12"/>
      <c r="AJ1507" s="12"/>
      <c r="AK1507" s="12"/>
      <c r="AL1507" s="12"/>
      <c r="AM1507" s="12"/>
      <c r="AN1507" s="12"/>
      <c r="AO1507" s="12"/>
      <c r="AP1507" s="12"/>
      <c r="AQ1507" s="12"/>
      <c r="AR1507" s="12"/>
      <c r="AS1507" s="12"/>
      <c r="AT1507" s="12"/>
      <c r="AU1507" s="12"/>
      <c r="AV1507" s="12"/>
      <c r="AW1507" s="12"/>
      <c r="AX1507" s="12"/>
      <c r="AY1507" s="12"/>
      <c r="AZ1507" s="12"/>
      <c r="BA1507" s="12"/>
      <c r="BB1507" s="12"/>
      <c r="BC1507" s="12"/>
      <c r="BE1507" s="12"/>
      <c r="BF1507" s="12"/>
      <c r="BG1507" s="12"/>
      <c r="BH1507" s="12"/>
      <c r="BI1507" s="12"/>
      <c r="BJ1507" s="12"/>
      <c r="BK1507" s="12"/>
    </row>
    <row r="1508" spans="33:63" x14ac:dyDescent="0.15">
      <c r="AG1508" s="12"/>
      <c r="AH1508" s="12"/>
      <c r="AI1508" s="12"/>
      <c r="AJ1508" s="12"/>
      <c r="AK1508" s="12"/>
      <c r="AL1508" s="12"/>
      <c r="AM1508" s="12"/>
      <c r="AN1508" s="12"/>
      <c r="AO1508" s="12"/>
      <c r="AP1508" s="12"/>
      <c r="AQ1508" s="12"/>
      <c r="AR1508" s="12"/>
      <c r="AS1508" s="12"/>
      <c r="AT1508" s="12"/>
      <c r="AU1508" s="12"/>
      <c r="AV1508" s="12"/>
      <c r="AW1508" s="12"/>
      <c r="AX1508" s="12"/>
      <c r="AY1508" s="12"/>
      <c r="AZ1508" s="12"/>
      <c r="BA1508" s="12"/>
      <c r="BB1508" s="12"/>
      <c r="BC1508" s="12"/>
      <c r="BE1508" s="12"/>
      <c r="BF1508" s="12"/>
      <c r="BG1508" s="12"/>
      <c r="BH1508" s="12"/>
      <c r="BI1508" s="12"/>
      <c r="BJ1508" s="12"/>
      <c r="BK1508" s="12"/>
    </row>
    <row r="1509" spans="33:63" x14ac:dyDescent="0.15">
      <c r="AG1509" s="12"/>
      <c r="AH1509" s="12"/>
      <c r="AI1509" s="12"/>
      <c r="AJ1509" s="12"/>
      <c r="AK1509" s="12"/>
      <c r="AL1509" s="12"/>
      <c r="AM1509" s="12"/>
      <c r="AN1509" s="12"/>
      <c r="AO1509" s="12"/>
      <c r="AP1509" s="12"/>
      <c r="AQ1509" s="12"/>
      <c r="AR1509" s="12"/>
      <c r="AS1509" s="12"/>
      <c r="AT1509" s="12"/>
      <c r="AU1509" s="12"/>
      <c r="AV1509" s="12"/>
      <c r="AW1509" s="12"/>
      <c r="AX1509" s="12"/>
      <c r="AY1509" s="12"/>
      <c r="AZ1509" s="12"/>
      <c r="BA1509" s="12"/>
      <c r="BB1509" s="12"/>
      <c r="BC1509" s="12"/>
      <c r="BE1509" s="12"/>
      <c r="BF1509" s="12"/>
      <c r="BG1509" s="12"/>
      <c r="BH1509" s="12"/>
      <c r="BI1509" s="12"/>
      <c r="BJ1509" s="12"/>
      <c r="BK1509" s="12"/>
    </row>
    <row r="1510" spans="33:63" x14ac:dyDescent="0.15">
      <c r="AG1510" s="12"/>
      <c r="AH1510" s="12"/>
      <c r="AI1510" s="12"/>
      <c r="AJ1510" s="12"/>
      <c r="AK1510" s="12"/>
      <c r="AL1510" s="12"/>
      <c r="AM1510" s="12"/>
      <c r="AN1510" s="12"/>
      <c r="AO1510" s="12"/>
      <c r="AP1510" s="12"/>
      <c r="AQ1510" s="12"/>
      <c r="AR1510" s="12"/>
      <c r="AS1510" s="12"/>
      <c r="AT1510" s="12"/>
      <c r="AU1510" s="12"/>
      <c r="AV1510" s="12"/>
      <c r="AW1510" s="12"/>
      <c r="AX1510" s="12"/>
      <c r="AY1510" s="12"/>
      <c r="AZ1510" s="12"/>
      <c r="BA1510" s="12"/>
      <c r="BB1510" s="12"/>
      <c r="BC1510" s="12"/>
      <c r="BE1510" s="12"/>
      <c r="BF1510" s="12"/>
      <c r="BG1510" s="12"/>
      <c r="BH1510" s="12"/>
      <c r="BI1510" s="12"/>
      <c r="BJ1510" s="12"/>
      <c r="BK1510" s="12"/>
    </row>
    <row r="1511" spans="33:63" x14ac:dyDescent="0.15">
      <c r="AG1511" s="12"/>
      <c r="AH1511" s="12"/>
      <c r="AI1511" s="12"/>
      <c r="AJ1511" s="12"/>
      <c r="AK1511" s="12"/>
      <c r="AL1511" s="12"/>
      <c r="AM1511" s="12"/>
      <c r="AN1511" s="12"/>
      <c r="AO1511" s="12"/>
      <c r="AP1511" s="12"/>
      <c r="AQ1511" s="12"/>
      <c r="AR1511" s="12"/>
      <c r="AS1511" s="12"/>
      <c r="AT1511" s="12"/>
      <c r="AU1511" s="12"/>
      <c r="AV1511" s="12"/>
      <c r="AW1511" s="12"/>
      <c r="AX1511" s="12"/>
      <c r="AY1511" s="12"/>
      <c r="AZ1511" s="12"/>
      <c r="BA1511" s="12"/>
      <c r="BB1511" s="12"/>
      <c r="BC1511" s="12"/>
      <c r="BE1511" s="12"/>
      <c r="BF1511" s="12"/>
      <c r="BG1511" s="12"/>
      <c r="BH1511" s="12"/>
      <c r="BI1511" s="12"/>
      <c r="BJ1511" s="12"/>
      <c r="BK1511" s="12"/>
    </row>
    <row r="1512" spans="33:63" x14ac:dyDescent="0.15">
      <c r="AG1512" s="12"/>
      <c r="AH1512" s="12"/>
      <c r="AI1512" s="12"/>
      <c r="AJ1512" s="12"/>
      <c r="AK1512" s="12"/>
      <c r="AL1512" s="12"/>
      <c r="AM1512" s="12"/>
      <c r="AN1512" s="12"/>
      <c r="AO1512" s="12"/>
      <c r="AP1512" s="12"/>
      <c r="AQ1512" s="12"/>
      <c r="AR1512" s="12"/>
      <c r="AS1512" s="12"/>
      <c r="AT1512" s="12"/>
      <c r="AU1512" s="12"/>
      <c r="AV1512" s="12"/>
      <c r="AW1512" s="12"/>
      <c r="AX1512" s="12"/>
      <c r="AY1512" s="12"/>
      <c r="AZ1512" s="12"/>
      <c r="BA1512" s="12"/>
      <c r="BB1512" s="12"/>
      <c r="BC1512" s="12"/>
      <c r="BE1512" s="12"/>
      <c r="BF1512" s="12"/>
      <c r="BG1512" s="12"/>
      <c r="BH1512" s="12"/>
      <c r="BI1512" s="12"/>
      <c r="BJ1512" s="12"/>
      <c r="BK1512" s="12"/>
    </row>
    <row r="1513" spans="33:63" x14ac:dyDescent="0.15">
      <c r="AG1513" s="12"/>
      <c r="AH1513" s="12"/>
      <c r="AI1513" s="12"/>
      <c r="AJ1513" s="12"/>
      <c r="AK1513" s="12"/>
      <c r="AL1513" s="12"/>
      <c r="AM1513" s="12"/>
      <c r="AN1513" s="12"/>
      <c r="AO1513" s="12"/>
      <c r="AP1513" s="12"/>
      <c r="AQ1513" s="12"/>
      <c r="AR1513" s="12"/>
      <c r="AS1513" s="12"/>
      <c r="AT1513" s="12"/>
      <c r="AU1513" s="12"/>
      <c r="AV1513" s="12"/>
      <c r="AW1513" s="12"/>
      <c r="AX1513" s="12"/>
      <c r="AY1513" s="12"/>
      <c r="AZ1513" s="12"/>
      <c r="BA1513" s="12"/>
      <c r="BB1513" s="12"/>
      <c r="BC1513" s="12"/>
      <c r="BE1513" s="12"/>
      <c r="BF1513" s="12"/>
      <c r="BG1513" s="12"/>
      <c r="BH1513" s="12"/>
      <c r="BI1513" s="12"/>
      <c r="BJ1513" s="12"/>
      <c r="BK1513" s="12"/>
    </row>
    <row r="1514" spans="33:63" x14ac:dyDescent="0.15">
      <c r="AG1514" s="12"/>
      <c r="AH1514" s="12"/>
      <c r="AI1514" s="12"/>
      <c r="AJ1514" s="12"/>
      <c r="AK1514" s="12"/>
      <c r="AL1514" s="12"/>
      <c r="AM1514" s="12"/>
      <c r="AN1514" s="12"/>
      <c r="AO1514" s="12"/>
      <c r="AP1514" s="12"/>
      <c r="AQ1514" s="12"/>
      <c r="AR1514" s="12"/>
      <c r="AS1514" s="12"/>
      <c r="AT1514" s="12"/>
      <c r="AU1514" s="12"/>
      <c r="AV1514" s="12"/>
      <c r="AW1514" s="12"/>
      <c r="AX1514" s="12"/>
      <c r="AY1514" s="12"/>
      <c r="AZ1514" s="12"/>
      <c r="BA1514" s="12"/>
      <c r="BB1514" s="12"/>
      <c r="BC1514" s="12"/>
      <c r="BE1514" s="12"/>
      <c r="BF1514" s="12"/>
      <c r="BG1514" s="12"/>
      <c r="BH1514" s="12"/>
      <c r="BI1514" s="12"/>
      <c r="BJ1514" s="12"/>
      <c r="BK1514" s="12"/>
    </row>
    <row r="1515" spans="33:63" x14ac:dyDescent="0.15">
      <c r="AG1515" s="12"/>
      <c r="AH1515" s="12"/>
      <c r="AI1515" s="12"/>
      <c r="AJ1515" s="12"/>
      <c r="AK1515" s="12"/>
      <c r="AL1515" s="12"/>
      <c r="AM1515" s="12"/>
      <c r="AN1515" s="12"/>
      <c r="AO1515" s="12"/>
      <c r="AP1515" s="12"/>
      <c r="AQ1515" s="12"/>
      <c r="AR1515" s="12"/>
      <c r="AS1515" s="12"/>
      <c r="AT1515" s="12"/>
      <c r="AU1515" s="12"/>
      <c r="AV1515" s="12"/>
      <c r="AW1515" s="12"/>
      <c r="AX1515" s="12"/>
      <c r="AY1515" s="12"/>
      <c r="AZ1515" s="12"/>
      <c r="BA1515" s="12"/>
      <c r="BB1515" s="12"/>
      <c r="BC1515" s="12"/>
      <c r="BE1515" s="12"/>
      <c r="BF1515" s="12"/>
      <c r="BG1515" s="12"/>
      <c r="BH1515" s="12"/>
      <c r="BI1515" s="12"/>
      <c r="BJ1515" s="12"/>
      <c r="BK1515" s="12"/>
    </row>
    <row r="1516" spans="33:63" x14ac:dyDescent="0.15">
      <c r="AG1516" s="12"/>
      <c r="AH1516" s="12"/>
      <c r="AI1516" s="12"/>
      <c r="AJ1516" s="12"/>
      <c r="AK1516" s="12"/>
      <c r="AL1516" s="12"/>
      <c r="AM1516" s="12"/>
      <c r="AN1516" s="12"/>
      <c r="AO1516" s="12"/>
      <c r="AP1516" s="12"/>
      <c r="AQ1516" s="12"/>
      <c r="AR1516" s="12"/>
      <c r="AS1516" s="12"/>
      <c r="AT1516" s="12"/>
      <c r="AU1516" s="12"/>
      <c r="AV1516" s="12"/>
      <c r="AW1516" s="12"/>
      <c r="AX1516" s="12"/>
      <c r="AY1516" s="12"/>
      <c r="AZ1516" s="12"/>
      <c r="BA1516" s="12"/>
      <c r="BB1516" s="12"/>
      <c r="BC1516" s="12"/>
      <c r="BE1516" s="12"/>
      <c r="BF1516" s="12"/>
      <c r="BG1516" s="12"/>
      <c r="BH1516" s="12"/>
      <c r="BI1516" s="12"/>
      <c r="BJ1516" s="12"/>
      <c r="BK1516" s="12"/>
    </row>
    <row r="1517" spans="33:63" x14ac:dyDescent="0.15">
      <c r="AG1517" s="12"/>
      <c r="AH1517" s="12"/>
      <c r="AI1517" s="12"/>
      <c r="AJ1517" s="12"/>
      <c r="AK1517" s="12"/>
      <c r="AL1517" s="12"/>
      <c r="AM1517" s="12"/>
      <c r="AN1517" s="12"/>
      <c r="AO1517" s="12"/>
      <c r="AP1517" s="12"/>
      <c r="AQ1517" s="12"/>
      <c r="AR1517" s="12"/>
      <c r="AS1517" s="12"/>
      <c r="AT1517" s="12"/>
      <c r="AU1517" s="12"/>
      <c r="AV1517" s="12"/>
      <c r="AW1517" s="12"/>
      <c r="AX1517" s="12"/>
      <c r="AY1517" s="12"/>
      <c r="AZ1517" s="12"/>
      <c r="BA1517" s="12"/>
      <c r="BB1517" s="12"/>
      <c r="BC1517" s="12"/>
      <c r="BE1517" s="12"/>
      <c r="BF1517" s="12"/>
      <c r="BG1517" s="12"/>
      <c r="BH1517" s="12"/>
      <c r="BI1517" s="12"/>
      <c r="BJ1517" s="12"/>
      <c r="BK1517" s="12"/>
    </row>
    <row r="1518" spans="33:63" x14ac:dyDescent="0.15">
      <c r="AG1518" s="12"/>
      <c r="AH1518" s="12"/>
      <c r="AI1518" s="12"/>
      <c r="AJ1518" s="12"/>
      <c r="AK1518" s="12"/>
      <c r="AL1518" s="12"/>
      <c r="AM1518" s="12"/>
      <c r="AN1518" s="12"/>
      <c r="AO1518" s="12"/>
      <c r="AP1518" s="12"/>
      <c r="AQ1518" s="12"/>
      <c r="AR1518" s="12"/>
      <c r="AS1518" s="12"/>
      <c r="AT1518" s="12"/>
      <c r="AU1518" s="12"/>
      <c r="AV1518" s="12"/>
      <c r="AW1518" s="12"/>
      <c r="AX1518" s="12"/>
      <c r="AY1518" s="12"/>
      <c r="AZ1518" s="12"/>
      <c r="BA1518" s="12"/>
      <c r="BB1518" s="12"/>
      <c r="BC1518" s="12"/>
      <c r="BE1518" s="12"/>
      <c r="BF1518" s="12"/>
      <c r="BG1518" s="12"/>
      <c r="BH1518" s="12"/>
      <c r="BI1518" s="12"/>
      <c r="BJ1518" s="12"/>
      <c r="BK1518" s="12"/>
    </row>
    <row r="1519" spans="33:63" x14ac:dyDescent="0.15">
      <c r="AG1519" s="12"/>
      <c r="AH1519" s="12"/>
      <c r="AI1519" s="12"/>
      <c r="AJ1519" s="12"/>
      <c r="AK1519" s="12"/>
      <c r="AL1519" s="12"/>
      <c r="AM1519" s="12"/>
      <c r="AN1519" s="12"/>
      <c r="AO1519" s="12"/>
      <c r="AP1519" s="12"/>
      <c r="AQ1519" s="12"/>
      <c r="AR1519" s="12"/>
      <c r="AS1519" s="12"/>
      <c r="AT1519" s="12"/>
      <c r="AU1519" s="12"/>
      <c r="AV1519" s="12"/>
      <c r="AW1519" s="12"/>
      <c r="AX1519" s="12"/>
      <c r="AY1519" s="12"/>
      <c r="AZ1519" s="12"/>
      <c r="BA1519" s="12"/>
      <c r="BB1519" s="12"/>
      <c r="BC1519" s="12"/>
      <c r="BE1519" s="12"/>
      <c r="BF1519" s="12"/>
      <c r="BG1519" s="12"/>
      <c r="BH1519" s="12"/>
      <c r="BI1519" s="12"/>
      <c r="BJ1519" s="12"/>
      <c r="BK1519" s="12"/>
    </row>
    <row r="1520" spans="33:63" x14ac:dyDescent="0.15">
      <c r="AG1520" s="12"/>
      <c r="AH1520" s="12"/>
      <c r="AI1520" s="12"/>
      <c r="AJ1520" s="12"/>
      <c r="AK1520" s="12"/>
      <c r="AL1520" s="12"/>
      <c r="AM1520" s="12"/>
      <c r="AN1520" s="12"/>
      <c r="AO1520" s="12"/>
      <c r="AP1520" s="12"/>
      <c r="AQ1520" s="12"/>
      <c r="AR1520" s="12"/>
      <c r="AS1520" s="12"/>
      <c r="AT1520" s="12"/>
      <c r="AU1520" s="12"/>
      <c r="AV1520" s="12"/>
      <c r="AW1520" s="12"/>
      <c r="AX1520" s="12"/>
      <c r="AY1520" s="12"/>
      <c r="AZ1520" s="12"/>
      <c r="BA1520" s="12"/>
      <c r="BB1520" s="12"/>
      <c r="BC1520" s="12"/>
      <c r="BE1520" s="12"/>
      <c r="BF1520" s="12"/>
      <c r="BG1520" s="12"/>
      <c r="BH1520" s="12"/>
      <c r="BI1520" s="12"/>
      <c r="BJ1520" s="12"/>
      <c r="BK1520" s="12"/>
    </row>
    <row r="1521" spans="33:63" x14ac:dyDescent="0.15">
      <c r="AG1521" s="12"/>
      <c r="AH1521" s="12"/>
      <c r="AI1521" s="12"/>
      <c r="AJ1521" s="12"/>
      <c r="AK1521" s="12"/>
      <c r="AL1521" s="12"/>
      <c r="AM1521" s="12"/>
      <c r="AN1521" s="12"/>
      <c r="AO1521" s="12"/>
      <c r="AP1521" s="12"/>
      <c r="AQ1521" s="12"/>
      <c r="AR1521" s="12"/>
      <c r="AS1521" s="12"/>
      <c r="AT1521" s="12"/>
      <c r="AU1521" s="12"/>
      <c r="AV1521" s="12"/>
      <c r="AW1521" s="12"/>
      <c r="AX1521" s="12"/>
      <c r="AY1521" s="12"/>
      <c r="AZ1521" s="12"/>
      <c r="BA1521" s="12"/>
      <c r="BB1521" s="12"/>
      <c r="BC1521" s="12"/>
      <c r="BE1521" s="12"/>
      <c r="BF1521" s="12"/>
      <c r="BG1521" s="12"/>
      <c r="BH1521" s="12"/>
      <c r="BI1521" s="12"/>
      <c r="BJ1521" s="12"/>
      <c r="BK1521" s="12"/>
    </row>
    <row r="1522" spans="33:63" x14ac:dyDescent="0.15">
      <c r="AG1522" s="12"/>
      <c r="AH1522" s="12"/>
      <c r="AI1522" s="12"/>
      <c r="AJ1522" s="12"/>
      <c r="AK1522" s="12"/>
      <c r="AL1522" s="12"/>
      <c r="AM1522" s="12"/>
      <c r="AN1522" s="12"/>
      <c r="AO1522" s="12"/>
      <c r="AP1522" s="12"/>
      <c r="AQ1522" s="12"/>
      <c r="AR1522" s="12"/>
      <c r="AS1522" s="12"/>
      <c r="AT1522" s="12"/>
      <c r="AU1522" s="12"/>
      <c r="AV1522" s="12"/>
      <c r="AW1522" s="12"/>
      <c r="AX1522" s="12"/>
      <c r="AY1522" s="12"/>
      <c r="AZ1522" s="12"/>
      <c r="BA1522" s="12"/>
      <c r="BB1522" s="12"/>
      <c r="BC1522" s="12"/>
      <c r="BE1522" s="12"/>
      <c r="BF1522" s="12"/>
      <c r="BG1522" s="12"/>
      <c r="BH1522" s="12"/>
      <c r="BI1522" s="12"/>
      <c r="BJ1522" s="12"/>
      <c r="BK1522" s="12"/>
    </row>
    <row r="1523" spans="33:63" x14ac:dyDescent="0.15">
      <c r="AG1523" s="12"/>
      <c r="AH1523" s="12"/>
      <c r="AI1523" s="12"/>
      <c r="AJ1523" s="12"/>
      <c r="AK1523" s="12"/>
      <c r="AL1523" s="12"/>
      <c r="AM1523" s="12"/>
      <c r="AN1523" s="12"/>
      <c r="AO1523" s="12"/>
      <c r="AP1523" s="12"/>
      <c r="AQ1523" s="12"/>
      <c r="AR1523" s="12"/>
      <c r="AS1523" s="12"/>
      <c r="AT1523" s="12"/>
      <c r="AU1523" s="12"/>
      <c r="AV1523" s="12"/>
      <c r="AW1523" s="12"/>
      <c r="AX1523" s="12"/>
      <c r="AY1523" s="12"/>
      <c r="AZ1523" s="12"/>
      <c r="BA1523" s="12"/>
      <c r="BB1523" s="12"/>
      <c r="BC1523" s="12"/>
      <c r="BE1523" s="12"/>
      <c r="BF1523" s="12"/>
      <c r="BG1523" s="12"/>
      <c r="BH1523" s="12"/>
      <c r="BI1523" s="12"/>
      <c r="BJ1523" s="12"/>
      <c r="BK1523" s="12"/>
    </row>
    <row r="1524" spans="33:63" x14ac:dyDescent="0.15">
      <c r="AG1524" s="12"/>
      <c r="AH1524" s="12"/>
      <c r="AI1524" s="12"/>
      <c r="AJ1524" s="12"/>
      <c r="AK1524" s="12"/>
      <c r="AL1524" s="12"/>
      <c r="AM1524" s="12"/>
      <c r="AN1524" s="12"/>
      <c r="AO1524" s="12"/>
      <c r="AP1524" s="12"/>
      <c r="AQ1524" s="12"/>
      <c r="AR1524" s="12"/>
      <c r="AS1524" s="12"/>
      <c r="AT1524" s="12"/>
      <c r="AU1524" s="12"/>
      <c r="AV1524" s="12"/>
      <c r="AW1524" s="12"/>
      <c r="AX1524" s="12"/>
      <c r="AY1524" s="12"/>
      <c r="AZ1524" s="12"/>
      <c r="BA1524" s="12"/>
      <c r="BB1524" s="12"/>
      <c r="BC1524" s="12"/>
      <c r="BE1524" s="12"/>
      <c r="BF1524" s="12"/>
      <c r="BG1524" s="12"/>
      <c r="BH1524" s="12"/>
      <c r="BI1524" s="12"/>
      <c r="BJ1524" s="12"/>
      <c r="BK1524" s="12"/>
    </row>
    <row r="1525" spans="33:63" x14ac:dyDescent="0.15">
      <c r="AG1525" s="12"/>
      <c r="AH1525" s="12"/>
      <c r="AI1525" s="12"/>
      <c r="AJ1525" s="12"/>
      <c r="AK1525" s="12"/>
      <c r="AL1525" s="12"/>
      <c r="AM1525" s="12"/>
      <c r="AN1525" s="12"/>
      <c r="AO1525" s="12"/>
      <c r="AP1525" s="12"/>
      <c r="AQ1525" s="12"/>
      <c r="AR1525" s="12"/>
      <c r="AS1525" s="12"/>
      <c r="AT1525" s="12"/>
      <c r="AU1525" s="12"/>
      <c r="AV1525" s="12"/>
      <c r="AW1525" s="12"/>
      <c r="AX1525" s="12"/>
      <c r="AY1525" s="12"/>
      <c r="AZ1525" s="12"/>
      <c r="BA1525" s="12"/>
      <c r="BB1525" s="12"/>
      <c r="BC1525" s="12"/>
      <c r="BE1525" s="12"/>
      <c r="BF1525" s="12"/>
      <c r="BG1525" s="12"/>
      <c r="BH1525" s="12"/>
      <c r="BI1525" s="12"/>
      <c r="BJ1525" s="12"/>
      <c r="BK1525" s="12"/>
    </row>
    <row r="1526" spans="33:63" x14ac:dyDescent="0.15">
      <c r="AG1526" s="12"/>
      <c r="AH1526" s="12"/>
      <c r="AI1526" s="12"/>
      <c r="AJ1526" s="12"/>
      <c r="AK1526" s="12"/>
      <c r="AL1526" s="12"/>
      <c r="AM1526" s="12"/>
      <c r="AN1526" s="12"/>
      <c r="AO1526" s="12"/>
      <c r="AP1526" s="12"/>
      <c r="AQ1526" s="12"/>
      <c r="AR1526" s="12"/>
      <c r="AS1526" s="12"/>
      <c r="AT1526" s="12"/>
      <c r="AU1526" s="12"/>
      <c r="AV1526" s="12"/>
      <c r="AW1526" s="12"/>
      <c r="AX1526" s="12"/>
      <c r="AY1526" s="12"/>
      <c r="AZ1526" s="12"/>
      <c r="BA1526" s="12"/>
      <c r="BB1526" s="12"/>
      <c r="BC1526" s="12"/>
      <c r="BE1526" s="12"/>
      <c r="BF1526" s="12"/>
      <c r="BG1526" s="12"/>
      <c r="BH1526" s="12"/>
      <c r="BI1526" s="12"/>
      <c r="BJ1526" s="12"/>
      <c r="BK1526" s="12"/>
    </row>
    <row r="1527" spans="33:63" x14ac:dyDescent="0.15">
      <c r="AG1527" s="12"/>
      <c r="AH1527" s="12"/>
      <c r="AI1527" s="12"/>
      <c r="AJ1527" s="12"/>
      <c r="AK1527" s="12"/>
      <c r="AL1527" s="12"/>
      <c r="AM1527" s="12"/>
      <c r="AN1527" s="12"/>
      <c r="AO1527" s="12"/>
      <c r="AP1527" s="12"/>
      <c r="AQ1527" s="12"/>
      <c r="AR1527" s="12"/>
      <c r="AS1527" s="12"/>
      <c r="AT1527" s="12"/>
      <c r="AU1527" s="12"/>
      <c r="AV1527" s="12"/>
      <c r="AW1527" s="12"/>
      <c r="AX1527" s="12"/>
      <c r="AY1527" s="12"/>
      <c r="AZ1527" s="12"/>
      <c r="BA1527" s="12"/>
      <c r="BB1527" s="12"/>
      <c r="BC1527" s="12"/>
      <c r="BE1527" s="12"/>
      <c r="BF1527" s="12"/>
      <c r="BG1527" s="12"/>
      <c r="BH1527" s="12"/>
      <c r="BI1527" s="12"/>
      <c r="BJ1527" s="12"/>
      <c r="BK1527" s="12"/>
    </row>
    <row r="1528" spans="33:63" x14ac:dyDescent="0.15">
      <c r="AG1528" s="12"/>
      <c r="AH1528" s="12"/>
      <c r="AI1528" s="12"/>
      <c r="AJ1528" s="12"/>
      <c r="AK1528" s="12"/>
      <c r="AL1528" s="12"/>
      <c r="AM1528" s="12"/>
      <c r="AN1528" s="12"/>
      <c r="AO1528" s="12"/>
      <c r="AP1528" s="12"/>
      <c r="AQ1528" s="12"/>
      <c r="AR1528" s="12"/>
      <c r="AS1528" s="12"/>
      <c r="AT1528" s="12"/>
      <c r="AU1528" s="12"/>
      <c r="AV1528" s="12"/>
      <c r="AW1528" s="12"/>
      <c r="AX1528" s="12"/>
      <c r="AY1528" s="12"/>
      <c r="AZ1528" s="12"/>
      <c r="BA1528" s="12"/>
      <c r="BB1528" s="12"/>
      <c r="BC1528" s="12"/>
      <c r="BE1528" s="12"/>
      <c r="BF1528" s="12"/>
      <c r="BG1528" s="12"/>
      <c r="BH1528" s="12"/>
      <c r="BI1528" s="12"/>
      <c r="BJ1528" s="12"/>
      <c r="BK1528" s="12"/>
    </row>
    <row r="1529" spans="33:63" x14ac:dyDescent="0.15">
      <c r="AG1529" s="12"/>
      <c r="AH1529" s="12"/>
      <c r="AI1529" s="12"/>
      <c r="AJ1529" s="12"/>
      <c r="AK1529" s="12"/>
      <c r="AL1529" s="12"/>
      <c r="AM1529" s="12"/>
      <c r="AN1529" s="12"/>
      <c r="AO1529" s="12"/>
      <c r="AP1529" s="12"/>
      <c r="AQ1529" s="12"/>
      <c r="AR1529" s="12"/>
      <c r="AS1529" s="12"/>
      <c r="AT1529" s="12"/>
      <c r="AU1529" s="12"/>
      <c r="AV1529" s="12"/>
      <c r="AW1529" s="12"/>
      <c r="AX1529" s="12"/>
      <c r="AY1529" s="12"/>
      <c r="AZ1529" s="12"/>
      <c r="BA1529" s="12"/>
      <c r="BB1529" s="12"/>
      <c r="BC1529" s="12"/>
      <c r="BE1529" s="12"/>
      <c r="BF1529" s="12"/>
      <c r="BG1529" s="12"/>
      <c r="BH1529" s="12"/>
      <c r="BI1529" s="12"/>
      <c r="BJ1529" s="12"/>
      <c r="BK1529" s="12"/>
    </row>
    <row r="1530" spans="33:63" x14ac:dyDescent="0.15">
      <c r="AG1530" s="12"/>
      <c r="AH1530" s="12"/>
      <c r="AI1530" s="12"/>
      <c r="AJ1530" s="12"/>
      <c r="AK1530" s="12"/>
      <c r="AL1530" s="12"/>
      <c r="AM1530" s="12"/>
      <c r="AN1530" s="12"/>
      <c r="AO1530" s="12"/>
      <c r="AP1530" s="12"/>
      <c r="AQ1530" s="12"/>
      <c r="AR1530" s="12"/>
      <c r="AS1530" s="12"/>
      <c r="AT1530" s="12"/>
      <c r="AU1530" s="12"/>
      <c r="AV1530" s="12"/>
      <c r="AW1530" s="12"/>
      <c r="AX1530" s="12"/>
      <c r="AY1530" s="12"/>
      <c r="AZ1530" s="12"/>
      <c r="BA1530" s="12"/>
      <c r="BB1530" s="12"/>
      <c r="BC1530" s="12"/>
      <c r="BE1530" s="12"/>
      <c r="BF1530" s="12"/>
      <c r="BG1530" s="12"/>
      <c r="BH1530" s="12"/>
      <c r="BI1530" s="12"/>
      <c r="BJ1530" s="12"/>
      <c r="BK1530" s="12"/>
    </row>
    <row r="1531" spans="33:63" x14ac:dyDescent="0.15">
      <c r="AG1531" s="12"/>
      <c r="AH1531" s="12"/>
      <c r="AI1531" s="12"/>
      <c r="AJ1531" s="12"/>
      <c r="AK1531" s="12"/>
      <c r="AL1531" s="12"/>
      <c r="AM1531" s="12"/>
      <c r="AN1531" s="12"/>
      <c r="AO1531" s="12"/>
      <c r="AP1531" s="12"/>
      <c r="AQ1531" s="12"/>
      <c r="AR1531" s="12"/>
      <c r="AS1531" s="12"/>
      <c r="AT1531" s="12"/>
      <c r="AU1531" s="12"/>
      <c r="AV1531" s="12"/>
      <c r="AW1531" s="12"/>
      <c r="AX1531" s="12"/>
      <c r="AY1531" s="12"/>
      <c r="AZ1531" s="12"/>
      <c r="BA1531" s="12"/>
      <c r="BB1531" s="12"/>
      <c r="BC1531" s="12"/>
      <c r="BE1531" s="12"/>
      <c r="BF1531" s="12"/>
      <c r="BG1531" s="12"/>
      <c r="BH1531" s="12"/>
      <c r="BI1531" s="12"/>
      <c r="BJ1531" s="12"/>
      <c r="BK1531" s="12"/>
    </row>
    <row r="1532" spans="33:63" x14ac:dyDescent="0.15">
      <c r="AG1532" s="12"/>
      <c r="AH1532" s="12"/>
      <c r="AI1532" s="12"/>
      <c r="AJ1532" s="12"/>
      <c r="AK1532" s="12"/>
      <c r="AL1532" s="12"/>
      <c r="AM1532" s="12"/>
      <c r="AN1532" s="12"/>
      <c r="AO1532" s="12"/>
      <c r="AP1532" s="12"/>
      <c r="AQ1532" s="12"/>
      <c r="AR1532" s="12"/>
      <c r="AS1532" s="12"/>
      <c r="AT1532" s="12"/>
      <c r="AU1532" s="12"/>
      <c r="AV1532" s="12"/>
      <c r="AW1532" s="12"/>
      <c r="AX1532" s="12"/>
      <c r="AY1532" s="12"/>
      <c r="AZ1532" s="12"/>
      <c r="BA1532" s="12"/>
      <c r="BB1532" s="12"/>
      <c r="BC1532" s="12"/>
      <c r="BE1532" s="12"/>
      <c r="BF1532" s="12"/>
      <c r="BG1532" s="12"/>
      <c r="BH1532" s="12"/>
      <c r="BI1532" s="12"/>
      <c r="BJ1532" s="12"/>
      <c r="BK1532" s="12"/>
    </row>
    <row r="1533" spans="33:63" x14ac:dyDescent="0.15">
      <c r="AG1533" s="12"/>
      <c r="AH1533" s="12"/>
      <c r="AI1533" s="12"/>
      <c r="AJ1533" s="12"/>
      <c r="AK1533" s="12"/>
      <c r="AL1533" s="12"/>
      <c r="AM1533" s="12"/>
      <c r="AN1533" s="12"/>
      <c r="AO1533" s="12"/>
      <c r="AP1533" s="12"/>
      <c r="AQ1533" s="12"/>
      <c r="AR1533" s="12"/>
      <c r="AS1533" s="12"/>
      <c r="AT1533" s="12"/>
      <c r="AU1533" s="12"/>
      <c r="AV1533" s="12"/>
      <c r="AW1533" s="12"/>
      <c r="AX1533" s="12"/>
      <c r="AY1533" s="12"/>
      <c r="AZ1533" s="12"/>
      <c r="BA1533" s="12"/>
      <c r="BB1533" s="12"/>
      <c r="BC1533" s="12"/>
      <c r="BE1533" s="12"/>
      <c r="BF1533" s="12"/>
      <c r="BG1533" s="12"/>
      <c r="BH1533" s="12"/>
      <c r="BI1533" s="12"/>
      <c r="BJ1533" s="12"/>
      <c r="BK1533" s="12"/>
    </row>
    <row r="1534" spans="33:63" x14ac:dyDescent="0.15">
      <c r="AG1534" s="12"/>
      <c r="AH1534" s="12"/>
      <c r="AI1534" s="12"/>
      <c r="AJ1534" s="12"/>
      <c r="AK1534" s="12"/>
      <c r="AL1534" s="12"/>
      <c r="AM1534" s="12"/>
      <c r="AN1534" s="12"/>
      <c r="AO1534" s="12"/>
      <c r="AP1534" s="12"/>
      <c r="AQ1534" s="12"/>
      <c r="AR1534" s="12"/>
      <c r="AS1534" s="12"/>
      <c r="AT1534" s="12"/>
      <c r="AU1534" s="12"/>
      <c r="AV1534" s="12"/>
      <c r="AW1534" s="12"/>
      <c r="AX1534" s="12"/>
      <c r="AY1534" s="12"/>
      <c r="AZ1534" s="12"/>
      <c r="BA1534" s="12"/>
      <c r="BB1534" s="12"/>
      <c r="BC1534" s="12"/>
      <c r="BE1534" s="12"/>
      <c r="BF1534" s="12"/>
      <c r="BG1534" s="12"/>
      <c r="BH1534" s="12"/>
      <c r="BI1534" s="12"/>
      <c r="BJ1534" s="12"/>
      <c r="BK1534" s="12"/>
    </row>
    <row r="1535" spans="33:63" x14ac:dyDescent="0.15">
      <c r="AG1535" s="12"/>
      <c r="AH1535" s="12"/>
      <c r="AI1535" s="12"/>
      <c r="AJ1535" s="12"/>
      <c r="AK1535" s="12"/>
      <c r="AL1535" s="12"/>
      <c r="AM1535" s="12"/>
      <c r="AN1535" s="12"/>
      <c r="AO1535" s="12"/>
      <c r="AP1535" s="12"/>
      <c r="AQ1535" s="12"/>
      <c r="AR1535" s="12"/>
      <c r="AS1535" s="12"/>
      <c r="AT1535" s="12"/>
      <c r="AU1535" s="12"/>
      <c r="AV1535" s="12"/>
      <c r="AW1535" s="12"/>
      <c r="AX1535" s="12"/>
      <c r="AY1535" s="12"/>
      <c r="AZ1535" s="12"/>
      <c r="BA1535" s="12"/>
      <c r="BB1535" s="12"/>
      <c r="BC1535" s="12"/>
      <c r="BE1535" s="12"/>
      <c r="BF1535" s="12"/>
      <c r="BG1535" s="12"/>
      <c r="BH1535" s="12"/>
      <c r="BI1535" s="12"/>
      <c r="BJ1535" s="12"/>
      <c r="BK1535" s="12"/>
    </row>
    <row r="1536" spans="33:63" x14ac:dyDescent="0.15">
      <c r="AG1536" s="12"/>
      <c r="AH1536" s="12"/>
      <c r="AI1536" s="12"/>
      <c r="AJ1536" s="12"/>
      <c r="AK1536" s="12"/>
      <c r="AL1536" s="12"/>
      <c r="AM1536" s="12"/>
      <c r="AN1536" s="12"/>
      <c r="AO1536" s="12"/>
      <c r="AP1536" s="12"/>
      <c r="AQ1536" s="12"/>
      <c r="AR1536" s="12"/>
      <c r="AS1536" s="12"/>
      <c r="AT1536" s="12"/>
      <c r="AU1536" s="12"/>
      <c r="AV1536" s="12"/>
      <c r="AW1536" s="12"/>
      <c r="AX1536" s="12"/>
      <c r="AY1536" s="12"/>
      <c r="AZ1536" s="12"/>
      <c r="BA1536" s="12"/>
      <c r="BB1536" s="12"/>
      <c r="BC1536" s="12"/>
      <c r="BE1536" s="12"/>
      <c r="BF1536" s="12"/>
      <c r="BG1536" s="12"/>
      <c r="BH1536" s="12"/>
      <c r="BI1536" s="12"/>
      <c r="BJ1536" s="12"/>
      <c r="BK1536" s="12"/>
    </row>
    <row r="1537" spans="33:63" x14ac:dyDescent="0.15">
      <c r="AG1537" s="12"/>
      <c r="AH1537" s="12"/>
      <c r="AI1537" s="12"/>
      <c r="AJ1537" s="12"/>
      <c r="AK1537" s="12"/>
      <c r="AL1537" s="12"/>
      <c r="AM1537" s="12"/>
      <c r="AN1537" s="12"/>
      <c r="AO1537" s="12"/>
      <c r="AP1537" s="12"/>
      <c r="AQ1537" s="12"/>
      <c r="AR1537" s="12"/>
      <c r="AS1537" s="12"/>
      <c r="AT1537" s="12"/>
      <c r="AU1537" s="12"/>
      <c r="AV1537" s="12"/>
      <c r="AW1537" s="12"/>
      <c r="AX1537" s="12"/>
      <c r="AY1537" s="12"/>
      <c r="AZ1537" s="12"/>
      <c r="BA1537" s="12"/>
      <c r="BB1537" s="12"/>
      <c r="BC1537" s="12"/>
      <c r="BE1537" s="12"/>
      <c r="BF1537" s="12"/>
      <c r="BG1537" s="12"/>
      <c r="BH1537" s="12"/>
      <c r="BI1537" s="12"/>
      <c r="BJ1537" s="12"/>
      <c r="BK1537" s="12"/>
    </row>
    <row r="1538" spans="33:63" x14ac:dyDescent="0.15">
      <c r="AG1538" s="12"/>
      <c r="AH1538" s="12"/>
      <c r="AI1538" s="12"/>
      <c r="AJ1538" s="12"/>
      <c r="AK1538" s="12"/>
      <c r="AL1538" s="12"/>
      <c r="AM1538" s="12"/>
      <c r="AN1538" s="12"/>
      <c r="AO1538" s="12"/>
      <c r="AP1538" s="12"/>
      <c r="AQ1538" s="12"/>
      <c r="AR1538" s="12"/>
      <c r="AS1538" s="12"/>
      <c r="AT1538" s="12"/>
      <c r="AU1538" s="12"/>
      <c r="AV1538" s="12"/>
      <c r="AW1538" s="12"/>
      <c r="AX1538" s="12"/>
      <c r="AY1538" s="12"/>
      <c r="AZ1538" s="12"/>
      <c r="BA1538" s="12"/>
      <c r="BB1538" s="12"/>
      <c r="BC1538" s="12"/>
      <c r="BE1538" s="12"/>
      <c r="BF1538" s="12"/>
      <c r="BG1538" s="12"/>
      <c r="BH1538" s="12"/>
      <c r="BI1538" s="12"/>
      <c r="BJ1538" s="12"/>
      <c r="BK1538" s="12"/>
    </row>
    <row r="1539" spans="33:63" x14ac:dyDescent="0.15">
      <c r="AG1539" s="12"/>
      <c r="AH1539" s="12"/>
      <c r="AI1539" s="12"/>
      <c r="AJ1539" s="12"/>
      <c r="AK1539" s="12"/>
      <c r="AL1539" s="12"/>
      <c r="AM1539" s="12"/>
      <c r="AN1539" s="12"/>
      <c r="AO1539" s="12"/>
      <c r="AP1539" s="12"/>
      <c r="AQ1539" s="12"/>
      <c r="AR1539" s="12"/>
      <c r="AS1539" s="12"/>
      <c r="AT1539" s="12"/>
      <c r="AU1539" s="12"/>
      <c r="AV1539" s="12"/>
      <c r="AW1539" s="12"/>
      <c r="AX1539" s="12"/>
      <c r="AY1539" s="12"/>
      <c r="AZ1539" s="12"/>
      <c r="BA1539" s="12"/>
      <c r="BB1539" s="12"/>
      <c r="BC1539" s="12"/>
      <c r="BE1539" s="12"/>
      <c r="BF1539" s="12"/>
      <c r="BG1539" s="12"/>
      <c r="BH1539" s="12"/>
      <c r="BI1539" s="12"/>
      <c r="BJ1539" s="12"/>
      <c r="BK1539" s="12"/>
    </row>
    <row r="1540" spans="33:63" x14ac:dyDescent="0.15">
      <c r="AG1540" s="12"/>
      <c r="AH1540" s="12"/>
      <c r="AI1540" s="12"/>
      <c r="AJ1540" s="12"/>
      <c r="AK1540" s="12"/>
      <c r="AL1540" s="12"/>
      <c r="AM1540" s="12"/>
      <c r="AN1540" s="12"/>
      <c r="AO1540" s="12"/>
      <c r="AP1540" s="12"/>
      <c r="AQ1540" s="12"/>
      <c r="AR1540" s="12"/>
      <c r="AS1540" s="12"/>
      <c r="AT1540" s="12"/>
      <c r="AU1540" s="12"/>
      <c r="AV1540" s="12"/>
      <c r="AW1540" s="12"/>
      <c r="AX1540" s="12"/>
      <c r="AY1540" s="12"/>
      <c r="AZ1540" s="12"/>
      <c r="BA1540" s="12"/>
      <c r="BB1540" s="12"/>
      <c r="BC1540" s="12"/>
      <c r="BE1540" s="12"/>
      <c r="BF1540" s="12"/>
      <c r="BG1540" s="12"/>
      <c r="BH1540" s="12"/>
      <c r="BI1540" s="12"/>
      <c r="BJ1540" s="12"/>
      <c r="BK1540" s="12"/>
    </row>
    <row r="1541" spans="33:63" x14ac:dyDescent="0.15">
      <c r="AG1541" s="12"/>
      <c r="AH1541" s="12"/>
      <c r="AI1541" s="12"/>
      <c r="AJ1541" s="12"/>
      <c r="AK1541" s="12"/>
      <c r="AL1541" s="12"/>
      <c r="AM1541" s="12"/>
      <c r="AN1541" s="12"/>
      <c r="AO1541" s="12"/>
      <c r="AP1541" s="12"/>
      <c r="AQ1541" s="12"/>
      <c r="AR1541" s="12"/>
      <c r="AS1541" s="12"/>
      <c r="AT1541" s="12"/>
      <c r="AU1541" s="12"/>
      <c r="AV1541" s="12"/>
      <c r="AW1541" s="12"/>
      <c r="AX1541" s="12"/>
      <c r="AY1541" s="12"/>
      <c r="AZ1541" s="12"/>
      <c r="BA1541" s="12"/>
      <c r="BB1541" s="12"/>
      <c r="BC1541" s="12"/>
      <c r="BE1541" s="12"/>
      <c r="BF1541" s="12"/>
      <c r="BG1541" s="12"/>
      <c r="BH1541" s="12"/>
      <c r="BI1541" s="12"/>
      <c r="BJ1541" s="12"/>
      <c r="BK1541" s="12"/>
    </row>
    <row r="1542" spans="33:63" x14ac:dyDescent="0.15">
      <c r="AG1542" s="12"/>
      <c r="AH1542" s="12"/>
      <c r="AI1542" s="12"/>
      <c r="AJ1542" s="12"/>
      <c r="AK1542" s="12"/>
      <c r="AL1542" s="12"/>
      <c r="AM1542" s="12"/>
      <c r="AN1542" s="12"/>
      <c r="AO1542" s="12"/>
      <c r="AP1542" s="12"/>
      <c r="AQ1542" s="12"/>
      <c r="AR1542" s="12"/>
      <c r="AS1542" s="12"/>
      <c r="AT1542" s="12"/>
      <c r="AU1542" s="12"/>
      <c r="AV1542" s="12"/>
      <c r="AW1542" s="12"/>
      <c r="AX1542" s="12"/>
      <c r="AY1542" s="12"/>
      <c r="AZ1542" s="12"/>
      <c r="BA1542" s="12"/>
      <c r="BB1542" s="12"/>
      <c r="BC1542" s="12"/>
      <c r="BE1542" s="12"/>
      <c r="BF1542" s="12"/>
      <c r="BG1542" s="12"/>
      <c r="BH1542" s="12"/>
      <c r="BI1542" s="12"/>
      <c r="BJ1542" s="12"/>
      <c r="BK1542" s="12"/>
    </row>
    <row r="1543" spans="33:63" x14ac:dyDescent="0.15">
      <c r="AG1543" s="12"/>
      <c r="AH1543" s="12"/>
      <c r="AI1543" s="12"/>
      <c r="AJ1543" s="12"/>
      <c r="AK1543" s="12"/>
      <c r="AL1543" s="12"/>
      <c r="AM1543" s="12"/>
      <c r="AN1543" s="12"/>
      <c r="AO1543" s="12"/>
      <c r="AP1543" s="12"/>
      <c r="AQ1543" s="12"/>
      <c r="AR1543" s="12"/>
      <c r="AS1543" s="12"/>
      <c r="AT1543" s="12"/>
      <c r="AU1543" s="12"/>
      <c r="AV1543" s="12"/>
      <c r="AW1543" s="12"/>
      <c r="AX1543" s="12"/>
      <c r="AY1543" s="12"/>
      <c r="AZ1543" s="12"/>
      <c r="BA1543" s="12"/>
      <c r="BB1543" s="12"/>
      <c r="BC1543" s="12"/>
      <c r="BE1543" s="12"/>
      <c r="BF1543" s="12"/>
      <c r="BG1543" s="12"/>
      <c r="BH1543" s="12"/>
      <c r="BI1543" s="12"/>
      <c r="BJ1543" s="12"/>
      <c r="BK1543" s="12"/>
    </row>
    <row r="1544" spans="33:63" x14ac:dyDescent="0.15">
      <c r="AG1544" s="12"/>
      <c r="AH1544" s="12"/>
      <c r="AI1544" s="12"/>
      <c r="AJ1544" s="12"/>
      <c r="AK1544" s="12"/>
      <c r="AL1544" s="12"/>
      <c r="AM1544" s="12"/>
      <c r="AN1544" s="12"/>
      <c r="AO1544" s="12"/>
      <c r="AP1544" s="12"/>
      <c r="AQ1544" s="12"/>
      <c r="AR1544" s="12"/>
      <c r="AS1544" s="12"/>
      <c r="AT1544" s="12"/>
      <c r="AU1544" s="12"/>
      <c r="AV1544" s="12"/>
      <c r="AW1544" s="12"/>
      <c r="AX1544" s="12"/>
      <c r="AY1544" s="12"/>
      <c r="AZ1544" s="12"/>
      <c r="BA1544" s="12"/>
      <c r="BB1544" s="12"/>
      <c r="BC1544" s="12"/>
      <c r="BE1544" s="12"/>
      <c r="BF1544" s="12"/>
      <c r="BG1544" s="12"/>
      <c r="BH1544" s="12"/>
      <c r="BI1544" s="12"/>
      <c r="BJ1544" s="12"/>
      <c r="BK1544" s="12"/>
    </row>
    <row r="1545" spans="33:63" x14ac:dyDescent="0.15">
      <c r="AG1545" s="12"/>
      <c r="AH1545" s="12"/>
      <c r="AI1545" s="12"/>
      <c r="AJ1545" s="12"/>
      <c r="AK1545" s="12"/>
      <c r="AL1545" s="12"/>
      <c r="AM1545" s="12"/>
      <c r="AN1545" s="12"/>
      <c r="AO1545" s="12"/>
      <c r="AP1545" s="12"/>
      <c r="AQ1545" s="12"/>
      <c r="AR1545" s="12"/>
      <c r="AS1545" s="12"/>
      <c r="AT1545" s="12"/>
      <c r="AU1545" s="12"/>
      <c r="AV1545" s="12"/>
      <c r="AW1545" s="12"/>
      <c r="AX1545" s="12"/>
      <c r="AY1545" s="12"/>
      <c r="AZ1545" s="12"/>
      <c r="BA1545" s="12"/>
      <c r="BB1545" s="12"/>
      <c r="BC1545" s="12"/>
      <c r="BE1545" s="12"/>
      <c r="BF1545" s="12"/>
      <c r="BG1545" s="12"/>
      <c r="BH1545" s="12"/>
      <c r="BI1545" s="12"/>
      <c r="BJ1545" s="12"/>
      <c r="BK1545" s="12"/>
    </row>
    <row r="1546" spans="33:63" x14ac:dyDescent="0.15">
      <c r="AG1546" s="12"/>
      <c r="AH1546" s="12"/>
      <c r="AI1546" s="12"/>
      <c r="AJ1546" s="12"/>
      <c r="AK1546" s="12"/>
      <c r="AL1546" s="12"/>
      <c r="AM1546" s="12"/>
      <c r="AN1546" s="12"/>
      <c r="AO1546" s="12"/>
      <c r="AP1546" s="12"/>
      <c r="AQ1546" s="12"/>
      <c r="AR1546" s="12"/>
      <c r="AS1546" s="12"/>
      <c r="AT1546" s="12"/>
      <c r="AU1546" s="12"/>
      <c r="AV1546" s="12"/>
      <c r="AW1546" s="12"/>
      <c r="AX1546" s="12"/>
      <c r="AY1546" s="12"/>
      <c r="AZ1546" s="12"/>
      <c r="BA1546" s="12"/>
      <c r="BB1546" s="12"/>
      <c r="BC1546" s="12"/>
      <c r="BE1546" s="12"/>
      <c r="BF1546" s="12"/>
      <c r="BG1546" s="12"/>
      <c r="BH1546" s="12"/>
      <c r="BI1546" s="12"/>
      <c r="BJ1546" s="12"/>
      <c r="BK1546" s="12"/>
    </row>
    <row r="1547" spans="33:63" x14ac:dyDescent="0.15">
      <c r="AG1547" s="12"/>
      <c r="AH1547" s="12"/>
      <c r="AI1547" s="12"/>
      <c r="AJ1547" s="12"/>
      <c r="AK1547" s="12"/>
      <c r="AL1547" s="12"/>
      <c r="AM1547" s="12"/>
      <c r="AN1547" s="12"/>
      <c r="AO1547" s="12"/>
      <c r="AP1547" s="12"/>
      <c r="AQ1547" s="12"/>
      <c r="AR1547" s="12"/>
      <c r="AS1547" s="12"/>
      <c r="AT1547" s="12"/>
      <c r="AU1547" s="12"/>
      <c r="AV1547" s="12"/>
      <c r="AW1547" s="12"/>
      <c r="AX1547" s="12"/>
      <c r="AY1547" s="12"/>
      <c r="AZ1547" s="12"/>
      <c r="BA1547" s="12"/>
      <c r="BB1547" s="12"/>
      <c r="BC1547" s="12"/>
      <c r="BE1547" s="12"/>
      <c r="BF1547" s="12"/>
      <c r="BG1547" s="12"/>
      <c r="BH1547" s="12"/>
      <c r="BI1547" s="12"/>
      <c r="BJ1547" s="12"/>
      <c r="BK1547" s="12"/>
    </row>
    <row r="1548" spans="33:63" x14ac:dyDescent="0.15">
      <c r="AG1548" s="12"/>
      <c r="AH1548" s="12"/>
      <c r="AI1548" s="12"/>
      <c r="AJ1548" s="12"/>
      <c r="AK1548" s="12"/>
      <c r="AL1548" s="12"/>
      <c r="AM1548" s="12"/>
      <c r="AN1548" s="12"/>
      <c r="AO1548" s="12"/>
      <c r="AP1548" s="12"/>
      <c r="AQ1548" s="12"/>
      <c r="AR1548" s="12"/>
      <c r="AS1548" s="12"/>
      <c r="AT1548" s="12"/>
      <c r="AU1548" s="12"/>
      <c r="AV1548" s="12"/>
      <c r="AW1548" s="12"/>
      <c r="AX1548" s="12"/>
      <c r="AY1548" s="12"/>
      <c r="AZ1548" s="12"/>
      <c r="BA1548" s="12"/>
      <c r="BB1548" s="12"/>
      <c r="BC1548" s="12"/>
      <c r="BE1548" s="12"/>
      <c r="BF1548" s="12"/>
      <c r="BG1548" s="12"/>
      <c r="BH1548" s="12"/>
      <c r="BI1548" s="12"/>
      <c r="BJ1548" s="12"/>
      <c r="BK1548" s="12"/>
    </row>
    <row r="1549" spans="33:63" x14ac:dyDescent="0.15">
      <c r="AG1549" s="12"/>
      <c r="AH1549" s="12"/>
      <c r="AI1549" s="12"/>
      <c r="AJ1549" s="12"/>
      <c r="AK1549" s="12"/>
      <c r="AL1549" s="12"/>
      <c r="AM1549" s="12"/>
      <c r="AN1549" s="12"/>
      <c r="AO1549" s="12"/>
      <c r="AP1549" s="12"/>
      <c r="AQ1549" s="12"/>
      <c r="AR1549" s="12"/>
      <c r="AS1549" s="12"/>
      <c r="AT1549" s="12"/>
      <c r="AU1549" s="12"/>
      <c r="AV1549" s="12"/>
      <c r="AW1549" s="12"/>
      <c r="AX1549" s="12"/>
      <c r="AY1549" s="12"/>
      <c r="AZ1549" s="12"/>
      <c r="BA1549" s="12"/>
      <c r="BB1549" s="12"/>
      <c r="BC1549" s="12"/>
      <c r="BE1549" s="12"/>
      <c r="BF1549" s="12"/>
      <c r="BG1549" s="12"/>
      <c r="BH1549" s="12"/>
      <c r="BI1549" s="12"/>
      <c r="BJ1549" s="12"/>
      <c r="BK1549" s="12"/>
    </row>
    <row r="1550" spans="33:63" x14ac:dyDescent="0.15">
      <c r="AG1550" s="12"/>
      <c r="AH1550" s="12"/>
      <c r="AI1550" s="12"/>
      <c r="AJ1550" s="12"/>
      <c r="AK1550" s="12"/>
      <c r="AL1550" s="12"/>
      <c r="AM1550" s="12"/>
      <c r="AN1550" s="12"/>
      <c r="AO1550" s="12"/>
      <c r="AP1550" s="12"/>
      <c r="AQ1550" s="12"/>
      <c r="AR1550" s="12"/>
      <c r="AS1550" s="12"/>
      <c r="AT1550" s="12"/>
      <c r="AU1550" s="12"/>
      <c r="AV1550" s="12"/>
      <c r="AW1550" s="12"/>
      <c r="AX1550" s="12"/>
      <c r="AY1550" s="12"/>
      <c r="AZ1550" s="12"/>
      <c r="BA1550" s="12"/>
      <c r="BB1550" s="12"/>
      <c r="BC1550" s="12"/>
      <c r="BE1550" s="12"/>
      <c r="BF1550" s="12"/>
      <c r="BG1550" s="12"/>
      <c r="BH1550" s="12"/>
      <c r="BI1550" s="12"/>
      <c r="BJ1550" s="12"/>
      <c r="BK1550" s="12"/>
    </row>
    <row r="1551" spans="33:63" x14ac:dyDescent="0.15">
      <c r="AG1551" s="12"/>
      <c r="AH1551" s="12"/>
      <c r="AI1551" s="12"/>
      <c r="AJ1551" s="12"/>
      <c r="AK1551" s="12"/>
      <c r="AL1551" s="12"/>
      <c r="AM1551" s="12"/>
      <c r="AN1551" s="12"/>
      <c r="AO1551" s="12"/>
      <c r="AP1551" s="12"/>
      <c r="AQ1551" s="12"/>
      <c r="AR1551" s="12"/>
      <c r="AS1551" s="12"/>
      <c r="AT1551" s="12"/>
      <c r="AU1551" s="12"/>
      <c r="AV1551" s="12"/>
      <c r="AW1551" s="12"/>
      <c r="AX1551" s="12"/>
      <c r="AY1551" s="12"/>
      <c r="AZ1551" s="12"/>
      <c r="BA1551" s="12"/>
      <c r="BB1551" s="12"/>
      <c r="BC1551" s="12"/>
      <c r="BE1551" s="12"/>
      <c r="BF1551" s="12"/>
      <c r="BG1551" s="12"/>
      <c r="BH1551" s="12"/>
      <c r="BI1551" s="12"/>
      <c r="BJ1551" s="12"/>
      <c r="BK1551" s="12"/>
    </row>
    <row r="1552" spans="33:63" x14ac:dyDescent="0.15">
      <c r="AG1552" s="12"/>
      <c r="AH1552" s="12"/>
      <c r="AI1552" s="12"/>
      <c r="AJ1552" s="12"/>
      <c r="AK1552" s="12"/>
      <c r="AL1552" s="12"/>
      <c r="AM1552" s="12"/>
      <c r="AN1552" s="12"/>
      <c r="AO1552" s="12"/>
      <c r="AP1552" s="12"/>
      <c r="AQ1552" s="12"/>
      <c r="AR1552" s="12"/>
      <c r="AS1552" s="12"/>
      <c r="AT1552" s="12"/>
      <c r="AU1552" s="12"/>
      <c r="AV1552" s="12"/>
      <c r="AW1552" s="12"/>
      <c r="AX1552" s="12"/>
      <c r="AY1552" s="12"/>
      <c r="AZ1552" s="12"/>
      <c r="BA1552" s="12"/>
      <c r="BB1552" s="12"/>
      <c r="BC1552" s="12"/>
      <c r="BE1552" s="12"/>
      <c r="BF1552" s="12"/>
      <c r="BG1552" s="12"/>
      <c r="BH1552" s="12"/>
      <c r="BI1552" s="12"/>
      <c r="BJ1552" s="12"/>
      <c r="BK1552" s="12"/>
    </row>
    <row r="1553" spans="33:63" x14ac:dyDescent="0.15">
      <c r="AG1553" s="12"/>
      <c r="AH1553" s="12"/>
      <c r="AI1553" s="12"/>
      <c r="AJ1553" s="12"/>
      <c r="AK1553" s="12"/>
      <c r="AL1553" s="12"/>
      <c r="AM1553" s="12"/>
      <c r="AN1553" s="12"/>
      <c r="AO1553" s="12"/>
      <c r="AP1553" s="12"/>
      <c r="AQ1553" s="12"/>
      <c r="AR1553" s="12"/>
      <c r="AS1553" s="12"/>
      <c r="AT1553" s="12"/>
      <c r="AU1553" s="12"/>
      <c r="AV1553" s="12"/>
      <c r="AW1553" s="12"/>
      <c r="AX1553" s="12"/>
      <c r="AY1553" s="12"/>
      <c r="AZ1553" s="12"/>
      <c r="BA1553" s="12"/>
      <c r="BB1553" s="12"/>
      <c r="BC1553" s="12"/>
      <c r="BE1553" s="12"/>
      <c r="BF1553" s="12"/>
      <c r="BG1553" s="12"/>
      <c r="BH1553" s="12"/>
      <c r="BI1553" s="12"/>
      <c r="BJ1553" s="12"/>
      <c r="BK1553" s="12"/>
    </row>
    <row r="1554" spans="33:63" x14ac:dyDescent="0.15">
      <c r="AG1554" s="12"/>
      <c r="AH1554" s="12"/>
      <c r="AI1554" s="12"/>
      <c r="AJ1554" s="12"/>
      <c r="AK1554" s="12"/>
      <c r="AL1554" s="12"/>
      <c r="AM1554" s="12"/>
      <c r="AN1554" s="12"/>
      <c r="AO1554" s="12"/>
      <c r="AP1554" s="12"/>
      <c r="AQ1554" s="12"/>
      <c r="AR1554" s="12"/>
      <c r="AS1554" s="12"/>
      <c r="AT1554" s="12"/>
      <c r="AU1554" s="12"/>
      <c r="AV1554" s="12"/>
      <c r="AW1554" s="12"/>
      <c r="AX1554" s="12"/>
      <c r="AY1554" s="12"/>
      <c r="AZ1554" s="12"/>
      <c r="BA1554" s="12"/>
      <c r="BB1554" s="12"/>
      <c r="BC1554" s="12"/>
      <c r="BE1554" s="12"/>
      <c r="BF1554" s="12"/>
      <c r="BG1554" s="12"/>
      <c r="BH1554" s="12"/>
      <c r="BI1554" s="12"/>
      <c r="BJ1554" s="12"/>
      <c r="BK1554" s="12"/>
    </row>
    <row r="1555" spans="33:63" x14ac:dyDescent="0.15">
      <c r="AG1555" s="12"/>
      <c r="AH1555" s="12"/>
      <c r="AI1555" s="12"/>
      <c r="AJ1555" s="12"/>
      <c r="AK1555" s="12"/>
      <c r="AL1555" s="12"/>
      <c r="AM1555" s="12"/>
      <c r="AN1555" s="12"/>
      <c r="AO1555" s="12"/>
      <c r="AP1555" s="12"/>
      <c r="AQ1555" s="12"/>
      <c r="AR1555" s="12"/>
      <c r="AS1555" s="12"/>
      <c r="AT1555" s="12"/>
      <c r="AU1555" s="12"/>
      <c r="AV1555" s="12"/>
      <c r="AW1555" s="12"/>
      <c r="AX1555" s="12"/>
      <c r="AY1555" s="12"/>
      <c r="AZ1555" s="12"/>
      <c r="BA1555" s="12"/>
      <c r="BB1555" s="12"/>
      <c r="BC1555" s="12"/>
      <c r="BE1555" s="12"/>
      <c r="BF1555" s="12"/>
      <c r="BG1555" s="12"/>
      <c r="BH1555" s="12"/>
      <c r="BI1555" s="12"/>
      <c r="BJ1555" s="12"/>
      <c r="BK1555" s="12"/>
    </row>
    <row r="1556" spans="33:63" x14ac:dyDescent="0.15">
      <c r="AG1556" s="12"/>
      <c r="AH1556" s="12"/>
      <c r="AI1556" s="12"/>
      <c r="AJ1556" s="12"/>
      <c r="AK1556" s="12"/>
      <c r="AL1556" s="12"/>
      <c r="AM1556" s="12"/>
      <c r="AN1556" s="12"/>
      <c r="AO1556" s="12"/>
      <c r="AP1556" s="12"/>
      <c r="AQ1556" s="12"/>
      <c r="AR1556" s="12"/>
      <c r="AS1556" s="12"/>
      <c r="AT1556" s="12"/>
      <c r="AU1556" s="12"/>
      <c r="AV1556" s="12"/>
      <c r="AW1556" s="12"/>
      <c r="AX1556" s="12"/>
      <c r="AY1556" s="12"/>
      <c r="AZ1556" s="12"/>
      <c r="BA1556" s="12"/>
      <c r="BB1556" s="12"/>
      <c r="BC1556" s="12"/>
      <c r="BE1556" s="12"/>
      <c r="BF1556" s="12"/>
      <c r="BG1556" s="12"/>
      <c r="BH1556" s="12"/>
      <c r="BI1556" s="12"/>
      <c r="BJ1556" s="12"/>
      <c r="BK1556" s="12"/>
    </row>
    <row r="1557" spans="33:63" x14ac:dyDescent="0.15">
      <c r="AG1557" s="12"/>
      <c r="AH1557" s="12"/>
      <c r="AI1557" s="12"/>
      <c r="AJ1557" s="12"/>
      <c r="AK1557" s="12"/>
      <c r="AL1557" s="12"/>
      <c r="AM1557" s="12"/>
      <c r="AN1557" s="12"/>
      <c r="AO1557" s="12"/>
      <c r="AP1557" s="12"/>
      <c r="AQ1557" s="12"/>
      <c r="AR1557" s="12"/>
      <c r="AS1557" s="12"/>
      <c r="AT1557" s="12"/>
      <c r="AU1557" s="12"/>
      <c r="AV1557" s="12"/>
      <c r="AW1557" s="12"/>
      <c r="AX1557" s="12"/>
      <c r="AY1557" s="12"/>
      <c r="AZ1557" s="12"/>
      <c r="BA1557" s="12"/>
      <c r="BB1557" s="12"/>
      <c r="BC1557" s="12"/>
      <c r="BE1557" s="12"/>
      <c r="BF1557" s="12"/>
      <c r="BG1557" s="12"/>
      <c r="BH1557" s="12"/>
      <c r="BI1557" s="12"/>
      <c r="BJ1557" s="12"/>
      <c r="BK1557" s="12"/>
    </row>
    <row r="1558" spans="33:63" x14ac:dyDescent="0.15">
      <c r="AG1558" s="12"/>
      <c r="AH1558" s="12"/>
      <c r="AI1558" s="12"/>
      <c r="AJ1558" s="12"/>
      <c r="AK1558" s="12"/>
      <c r="AL1558" s="12"/>
      <c r="AM1558" s="12"/>
      <c r="AN1558" s="12"/>
      <c r="AO1558" s="12"/>
      <c r="AP1558" s="12"/>
      <c r="AQ1558" s="12"/>
      <c r="AR1558" s="12"/>
      <c r="AS1558" s="12"/>
      <c r="AT1558" s="12"/>
      <c r="AU1558" s="12"/>
      <c r="AV1558" s="12"/>
      <c r="AW1558" s="12"/>
      <c r="AX1558" s="12"/>
      <c r="AY1558" s="12"/>
      <c r="AZ1558" s="12"/>
      <c r="BA1558" s="12"/>
      <c r="BB1558" s="12"/>
      <c r="BC1558" s="12"/>
      <c r="BE1558" s="12"/>
      <c r="BF1558" s="12"/>
      <c r="BG1558" s="12"/>
      <c r="BH1558" s="12"/>
      <c r="BI1558" s="12"/>
      <c r="BJ1558" s="12"/>
      <c r="BK1558" s="12"/>
    </row>
    <row r="1559" spans="33:63" x14ac:dyDescent="0.15">
      <c r="AG1559" s="12"/>
      <c r="AH1559" s="12"/>
      <c r="AI1559" s="12"/>
      <c r="AJ1559" s="12"/>
      <c r="AK1559" s="12"/>
      <c r="AL1559" s="12"/>
      <c r="AM1559" s="12"/>
      <c r="AN1559" s="12"/>
      <c r="AO1559" s="12"/>
      <c r="AP1559" s="12"/>
      <c r="AQ1559" s="12"/>
      <c r="AR1559" s="12"/>
      <c r="AS1559" s="12"/>
      <c r="AT1559" s="12"/>
      <c r="AU1559" s="12"/>
      <c r="AV1559" s="12"/>
      <c r="AW1559" s="12"/>
      <c r="AX1559" s="12"/>
      <c r="AY1559" s="12"/>
      <c r="AZ1559" s="12"/>
      <c r="BA1559" s="12"/>
      <c r="BB1559" s="12"/>
      <c r="BC1559" s="12"/>
      <c r="BE1559" s="12"/>
      <c r="BF1559" s="12"/>
      <c r="BG1559" s="12"/>
      <c r="BH1559" s="12"/>
      <c r="BI1559" s="12"/>
      <c r="BJ1559" s="12"/>
      <c r="BK1559" s="12"/>
    </row>
    <row r="1560" spans="33:63" x14ac:dyDescent="0.15">
      <c r="AG1560" s="12"/>
      <c r="AH1560" s="12"/>
      <c r="AI1560" s="12"/>
      <c r="AJ1560" s="12"/>
      <c r="AK1560" s="12"/>
      <c r="AL1560" s="12"/>
      <c r="AM1560" s="12"/>
      <c r="AN1560" s="12"/>
      <c r="AO1560" s="12"/>
      <c r="AP1560" s="12"/>
      <c r="AQ1560" s="12"/>
      <c r="AR1560" s="12"/>
      <c r="AS1560" s="12"/>
      <c r="AT1560" s="12"/>
      <c r="AU1560" s="12"/>
      <c r="AV1560" s="12"/>
      <c r="AW1560" s="12"/>
      <c r="AX1560" s="12"/>
      <c r="AY1560" s="12"/>
      <c r="AZ1560" s="12"/>
      <c r="BA1560" s="12"/>
      <c r="BB1560" s="12"/>
      <c r="BC1560" s="12"/>
      <c r="BE1560" s="12"/>
      <c r="BF1560" s="12"/>
      <c r="BG1560" s="12"/>
      <c r="BH1560" s="12"/>
      <c r="BI1560" s="12"/>
      <c r="BJ1560" s="12"/>
      <c r="BK1560" s="12"/>
    </row>
    <row r="1561" spans="33:63" x14ac:dyDescent="0.15">
      <c r="AG1561" s="12"/>
      <c r="AH1561" s="12"/>
      <c r="AI1561" s="12"/>
      <c r="AJ1561" s="12"/>
      <c r="AK1561" s="12"/>
      <c r="AL1561" s="12"/>
      <c r="AM1561" s="12"/>
      <c r="AN1561" s="12"/>
      <c r="AO1561" s="12"/>
      <c r="AP1561" s="12"/>
      <c r="AQ1561" s="12"/>
      <c r="AR1561" s="12"/>
      <c r="AS1561" s="12"/>
      <c r="AT1561" s="12"/>
      <c r="AU1561" s="12"/>
      <c r="AV1561" s="12"/>
      <c r="AW1561" s="12"/>
      <c r="AX1561" s="12"/>
      <c r="AY1561" s="12"/>
      <c r="AZ1561" s="12"/>
      <c r="BA1561" s="12"/>
      <c r="BB1561" s="12"/>
      <c r="BC1561" s="12"/>
      <c r="BE1561" s="12"/>
      <c r="BF1561" s="12"/>
      <c r="BG1561" s="12"/>
      <c r="BH1561" s="12"/>
      <c r="BI1561" s="12"/>
      <c r="BJ1561" s="12"/>
      <c r="BK1561" s="12"/>
    </row>
    <row r="1562" spans="33:63" x14ac:dyDescent="0.15">
      <c r="AG1562" s="12"/>
      <c r="AH1562" s="12"/>
      <c r="AI1562" s="12"/>
      <c r="AJ1562" s="12"/>
      <c r="AK1562" s="12"/>
      <c r="AL1562" s="12"/>
      <c r="AM1562" s="12"/>
      <c r="AN1562" s="12"/>
      <c r="AO1562" s="12"/>
      <c r="AP1562" s="12"/>
      <c r="AQ1562" s="12"/>
      <c r="AR1562" s="12"/>
      <c r="AS1562" s="12"/>
      <c r="AT1562" s="12"/>
      <c r="AU1562" s="12"/>
      <c r="AV1562" s="12"/>
      <c r="AW1562" s="12"/>
      <c r="AX1562" s="12"/>
      <c r="AY1562" s="12"/>
      <c r="AZ1562" s="12"/>
      <c r="BA1562" s="12"/>
      <c r="BB1562" s="12"/>
      <c r="BC1562" s="12"/>
      <c r="BE1562" s="12"/>
      <c r="BF1562" s="12"/>
      <c r="BG1562" s="12"/>
      <c r="BH1562" s="12"/>
      <c r="BI1562" s="12"/>
      <c r="BJ1562" s="12"/>
      <c r="BK1562" s="12"/>
    </row>
    <row r="1563" spans="33:63" x14ac:dyDescent="0.15">
      <c r="AG1563" s="12"/>
      <c r="AH1563" s="12"/>
      <c r="AI1563" s="12"/>
      <c r="AJ1563" s="12"/>
      <c r="AK1563" s="12"/>
      <c r="AL1563" s="12"/>
      <c r="AM1563" s="12"/>
      <c r="AN1563" s="12"/>
      <c r="AO1563" s="12"/>
      <c r="AP1563" s="12"/>
      <c r="AQ1563" s="12"/>
      <c r="AR1563" s="12"/>
      <c r="AS1563" s="12"/>
      <c r="AT1563" s="12"/>
      <c r="AU1563" s="12"/>
      <c r="AV1563" s="12"/>
      <c r="AW1563" s="12"/>
      <c r="AX1563" s="12"/>
      <c r="AY1563" s="12"/>
      <c r="AZ1563" s="12"/>
      <c r="BA1563" s="12"/>
      <c r="BB1563" s="12"/>
      <c r="BC1563" s="12"/>
      <c r="BE1563" s="12"/>
      <c r="BF1563" s="12"/>
      <c r="BG1563" s="12"/>
      <c r="BH1563" s="12"/>
      <c r="BI1563" s="12"/>
      <c r="BJ1563" s="12"/>
      <c r="BK1563" s="12"/>
    </row>
    <row r="1564" spans="33:63" x14ac:dyDescent="0.15">
      <c r="AG1564" s="12"/>
      <c r="AH1564" s="12"/>
      <c r="AI1564" s="12"/>
      <c r="AJ1564" s="12"/>
      <c r="AK1564" s="12"/>
      <c r="AL1564" s="12"/>
      <c r="AM1564" s="12"/>
      <c r="AN1564" s="12"/>
      <c r="AO1564" s="12"/>
      <c r="AP1564" s="12"/>
      <c r="AQ1564" s="12"/>
      <c r="AR1564" s="12"/>
      <c r="AS1564" s="12"/>
      <c r="AT1564" s="12"/>
      <c r="AU1564" s="12"/>
      <c r="AV1564" s="12"/>
      <c r="AW1564" s="12"/>
      <c r="AX1564" s="12"/>
      <c r="AY1564" s="12"/>
      <c r="AZ1564" s="12"/>
      <c r="BA1564" s="12"/>
      <c r="BB1564" s="12"/>
      <c r="BC1564" s="12"/>
      <c r="BE1564" s="12"/>
      <c r="BF1564" s="12"/>
      <c r="BG1564" s="12"/>
      <c r="BH1564" s="12"/>
      <c r="BI1564" s="12"/>
      <c r="BJ1564" s="12"/>
      <c r="BK1564" s="12"/>
    </row>
    <row r="1565" spans="33:63" x14ac:dyDescent="0.15">
      <c r="AG1565" s="12"/>
      <c r="AH1565" s="12"/>
      <c r="AI1565" s="12"/>
      <c r="AJ1565" s="12"/>
      <c r="AK1565" s="12"/>
      <c r="AL1565" s="12"/>
      <c r="AM1565" s="12"/>
      <c r="AN1565" s="12"/>
      <c r="AO1565" s="12"/>
      <c r="AP1565" s="12"/>
      <c r="AQ1565" s="12"/>
      <c r="AR1565" s="12"/>
      <c r="AS1565" s="12"/>
      <c r="AT1565" s="12"/>
      <c r="AU1565" s="12"/>
      <c r="AV1565" s="12"/>
      <c r="AW1565" s="12"/>
      <c r="AX1565" s="12"/>
      <c r="AY1565" s="12"/>
      <c r="AZ1565" s="12"/>
      <c r="BA1565" s="12"/>
      <c r="BB1565" s="12"/>
      <c r="BC1565" s="12"/>
      <c r="BE1565" s="12"/>
      <c r="BF1565" s="12"/>
      <c r="BG1565" s="12"/>
      <c r="BH1565" s="12"/>
      <c r="BI1565" s="12"/>
      <c r="BJ1565" s="12"/>
      <c r="BK1565" s="12"/>
    </row>
    <row r="1566" spans="33:63" x14ac:dyDescent="0.15">
      <c r="AG1566" s="12"/>
      <c r="AH1566" s="12"/>
      <c r="AI1566" s="12"/>
      <c r="AJ1566" s="12"/>
      <c r="AK1566" s="12"/>
      <c r="AL1566" s="12"/>
      <c r="AM1566" s="12"/>
      <c r="AN1566" s="12"/>
      <c r="AO1566" s="12"/>
      <c r="AP1566" s="12"/>
      <c r="AQ1566" s="12"/>
      <c r="AR1566" s="12"/>
      <c r="AS1566" s="12"/>
      <c r="AT1566" s="12"/>
      <c r="AU1566" s="12"/>
      <c r="AV1566" s="12"/>
      <c r="AW1566" s="12"/>
      <c r="AX1566" s="12"/>
      <c r="AY1566" s="12"/>
      <c r="AZ1566" s="12"/>
      <c r="BA1566" s="12"/>
      <c r="BB1566" s="12"/>
      <c r="BC1566" s="12"/>
      <c r="BE1566" s="12"/>
      <c r="BF1566" s="12"/>
      <c r="BG1566" s="12"/>
      <c r="BH1566" s="12"/>
      <c r="BI1566" s="12"/>
      <c r="BJ1566" s="12"/>
      <c r="BK1566" s="12"/>
    </row>
    <row r="1567" spans="33:63" x14ac:dyDescent="0.15">
      <c r="AG1567" s="12"/>
      <c r="AH1567" s="12"/>
      <c r="AI1567" s="12"/>
      <c r="AJ1567" s="12"/>
      <c r="AK1567" s="12"/>
      <c r="AL1567" s="12"/>
      <c r="AM1567" s="12"/>
      <c r="AN1567" s="12"/>
      <c r="AO1567" s="12"/>
      <c r="AP1567" s="12"/>
      <c r="AQ1567" s="12"/>
      <c r="AR1567" s="12"/>
      <c r="AS1567" s="12"/>
      <c r="AT1567" s="12"/>
      <c r="AU1567" s="12"/>
      <c r="AV1567" s="12"/>
      <c r="AW1567" s="12"/>
      <c r="AX1567" s="12"/>
      <c r="AY1567" s="12"/>
      <c r="AZ1567" s="12"/>
      <c r="BA1567" s="12"/>
      <c r="BB1567" s="12"/>
      <c r="BC1567" s="12"/>
      <c r="BE1567" s="12"/>
      <c r="BF1567" s="12"/>
      <c r="BG1567" s="12"/>
      <c r="BH1567" s="12"/>
      <c r="BI1567" s="12"/>
      <c r="BJ1567" s="12"/>
      <c r="BK1567" s="12"/>
    </row>
    <row r="1568" spans="33:63" x14ac:dyDescent="0.15">
      <c r="AG1568" s="12"/>
      <c r="AH1568" s="12"/>
      <c r="AI1568" s="12"/>
      <c r="AJ1568" s="12"/>
      <c r="AK1568" s="12"/>
      <c r="AL1568" s="12"/>
      <c r="AM1568" s="12"/>
      <c r="AN1568" s="12"/>
      <c r="AO1568" s="12"/>
      <c r="AP1568" s="12"/>
      <c r="AQ1568" s="12"/>
      <c r="AR1568" s="12"/>
      <c r="AS1568" s="12"/>
      <c r="AT1568" s="12"/>
      <c r="AU1568" s="12"/>
      <c r="AV1568" s="12"/>
      <c r="AW1568" s="12"/>
      <c r="AX1568" s="12"/>
      <c r="AY1568" s="12"/>
      <c r="AZ1568" s="12"/>
      <c r="BA1568" s="12"/>
      <c r="BB1568" s="12"/>
      <c r="BC1568" s="12"/>
      <c r="BE1568" s="12"/>
      <c r="BF1568" s="12"/>
      <c r="BG1568" s="12"/>
      <c r="BH1568" s="12"/>
      <c r="BI1568" s="12"/>
      <c r="BJ1568" s="12"/>
      <c r="BK1568" s="12"/>
    </row>
    <row r="1569" spans="33:63" x14ac:dyDescent="0.15">
      <c r="AG1569" s="12"/>
      <c r="AH1569" s="12"/>
      <c r="AI1569" s="12"/>
      <c r="AJ1569" s="12"/>
      <c r="AK1569" s="12"/>
      <c r="AL1569" s="12"/>
      <c r="AM1569" s="12"/>
      <c r="AN1569" s="12"/>
      <c r="AO1569" s="12"/>
      <c r="AP1569" s="12"/>
      <c r="AQ1569" s="12"/>
      <c r="AR1569" s="12"/>
      <c r="AS1569" s="12"/>
      <c r="AT1569" s="12"/>
      <c r="AU1569" s="12"/>
      <c r="AV1569" s="12"/>
      <c r="AW1569" s="12"/>
      <c r="AX1569" s="12"/>
      <c r="AY1569" s="12"/>
      <c r="AZ1569" s="12"/>
      <c r="BA1569" s="12"/>
      <c r="BB1569" s="12"/>
      <c r="BC1569" s="12"/>
      <c r="BE1569" s="12"/>
      <c r="BF1569" s="12"/>
      <c r="BG1569" s="12"/>
      <c r="BH1569" s="12"/>
      <c r="BI1569" s="12"/>
      <c r="BJ1569" s="12"/>
      <c r="BK1569" s="12"/>
    </row>
    <row r="1570" spans="33:63" x14ac:dyDescent="0.15">
      <c r="AG1570" s="12"/>
      <c r="AH1570" s="12"/>
      <c r="AI1570" s="12"/>
      <c r="AJ1570" s="12"/>
      <c r="AK1570" s="12"/>
      <c r="AL1570" s="12"/>
      <c r="AM1570" s="12"/>
      <c r="AN1570" s="12"/>
      <c r="AO1570" s="12"/>
      <c r="AP1570" s="12"/>
      <c r="AQ1570" s="12"/>
      <c r="AR1570" s="12"/>
      <c r="AS1570" s="12"/>
      <c r="AT1570" s="12"/>
      <c r="AU1570" s="12"/>
      <c r="AV1570" s="12"/>
      <c r="AW1570" s="12"/>
      <c r="AX1570" s="12"/>
      <c r="AY1570" s="12"/>
      <c r="AZ1570" s="12"/>
      <c r="BA1570" s="12"/>
      <c r="BB1570" s="12"/>
      <c r="BC1570" s="12"/>
      <c r="BE1570" s="12"/>
      <c r="BF1570" s="12"/>
      <c r="BG1570" s="12"/>
      <c r="BH1570" s="12"/>
      <c r="BI1570" s="12"/>
      <c r="BJ1570" s="12"/>
      <c r="BK1570" s="12"/>
    </row>
    <row r="1571" spans="33:63" x14ac:dyDescent="0.15">
      <c r="AG1571" s="12"/>
      <c r="AH1571" s="12"/>
      <c r="AI1571" s="12"/>
      <c r="AJ1571" s="12"/>
      <c r="AK1571" s="12"/>
      <c r="AL1571" s="12"/>
      <c r="AM1571" s="12"/>
      <c r="AN1571" s="12"/>
      <c r="AO1571" s="12"/>
      <c r="AP1571" s="12"/>
      <c r="AQ1571" s="12"/>
      <c r="AR1571" s="12"/>
      <c r="AS1571" s="12"/>
      <c r="AT1571" s="12"/>
      <c r="AU1571" s="12"/>
      <c r="AV1571" s="12"/>
      <c r="AW1571" s="12"/>
      <c r="AX1571" s="12"/>
      <c r="AY1571" s="12"/>
      <c r="AZ1571" s="12"/>
      <c r="BA1571" s="12"/>
      <c r="BB1571" s="12"/>
      <c r="BC1571" s="12"/>
      <c r="BE1571" s="12"/>
      <c r="BF1571" s="12"/>
      <c r="BG1571" s="12"/>
      <c r="BH1571" s="12"/>
      <c r="BI1571" s="12"/>
      <c r="BJ1571" s="12"/>
      <c r="BK1571" s="12"/>
    </row>
    <row r="1572" spans="33:63" x14ac:dyDescent="0.15">
      <c r="AG1572" s="12"/>
      <c r="AH1572" s="12"/>
      <c r="AI1572" s="12"/>
      <c r="AJ1572" s="12"/>
      <c r="AK1572" s="12"/>
      <c r="AL1572" s="12"/>
      <c r="AM1572" s="12"/>
      <c r="AN1572" s="12"/>
      <c r="AO1572" s="12"/>
      <c r="AP1572" s="12"/>
      <c r="AQ1572" s="12"/>
      <c r="AR1572" s="12"/>
      <c r="AS1572" s="12"/>
      <c r="AT1572" s="12"/>
      <c r="AU1572" s="12"/>
      <c r="AV1572" s="12"/>
      <c r="AW1572" s="12"/>
      <c r="AX1572" s="12"/>
      <c r="AY1572" s="12"/>
      <c r="AZ1572" s="12"/>
      <c r="BA1572" s="12"/>
      <c r="BB1572" s="12"/>
      <c r="BC1572" s="12"/>
      <c r="BE1572" s="12"/>
      <c r="BF1572" s="12"/>
      <c r="BG1572" s="12"/>
      <c r="BH1572" s="12"/>
      <c r="BI1572" s="12"/>
      <c r="BJ1572" s="12"/>
      <c r="BK1572" s="12"/>
    </row>
    <row r="1573" spans="33:63" x14ac:dyDescent="0.15">
      <c r="AG1573" s="12"/>
      <c r="AH1573" s="12"/>
      <c r="AI1573" s="12"/>
      <c r="AJ1573" s="12"/>
      <c r="AK1573" s="12"/>
      <c r="AL1573" s="12"/>
      <c r="AM1573" s="12"/>
      <c r="AN1573" s="12"/>
      <c r="AO1573" s="12"/>
      <c r="AP1573" s="12"/>
      <c r="AQ1573" s="12"/>
      <c r="AR1573" s="12"/>
      <c r="AS1573" s="12"/>
      <c r="AT1573" s="12"/>
      <c r="AU1573" s="12"/>
      <c r="AV1573" s="12"/>
      <c r="AW1573" s="12"/>
      <c r="AX1573" s="12"/>
      <c r="AY1573" s="12"/>
      <c r="AZ1573" s="12"/>
      <c r="BA1573" s="12"/>
      <c r="BB1573" s="12"/>
      <c r="BC1573" s="12"/>
      <c r="BE1573" s="12"/>
      <c r="BF1573" s="12"/>
      <c r="BG1573" s="12"/>
      <c r="BH1573" s="12"/>
      <c r="BI1573" s="12"/>
      <c r="BJ1573" s="12"/>
      <c r="BK1573" s="12"/>
    </row>
    <row r="1574" spans="33:63" x14ac:dyDescent="0.15">
      <c r="AG1574" s="12"/>
      <c r="AH1574" s="12"/>
      <c r="AI1574" s="12"/>
      <c r="AJ1574" s="12"/>
      <c r="AK1574" s="12"/>
      <c r="AL1574" s="12"/>
      <c r="AM1574" s="12"/>
      <c r="AN1574" s="12"/>
      <c r="AO1574" s="12"/>
      <c r="AP1574" s="12"/>
      <c r="AQ1574" s="12"/>
      <c r="AR1574" s="12"/>
      <c r="AS1574" s="12"/>
      <c r="AT1574" s="12"/>
      <c r="AU1574" s="12"/>
      <c r="AV1574" s="12"/>
      <c r="AW1574" s="12"/>
      <c r="AX1574" s="12"/>
      <c r="AY1574" s="12"/>
      <c r="AZ1574" s="12"/>
      <c r="BA1574" s="12"/>
      <c r="BB1574" s="12"/>
      <c r="BC1574" s="12"/>
      <c r="BE1574" s="12"/>
      <c r="BF1574" s="12"/>
      <c r="BG1574" s="12"/>
      <c r="BH1574" s="12"/>
      <c r="BI1574" s="12"/>
      <c r="BJ1574" s="12"/>
      <c r="BK1574" s="12"/>
    </row>
    <row r="1575" spans="33:63" x14ac:dyDescent="0.15">
      <c r="AG1575" s="12"/>
      <c r="AH1575" s="12"/>
      <c r="AI1575" s="12"/>
      <c r="AJ1575" s="12"/>
      <c r="AK1575" s="12"/>
      <c r="AL1575" s="12"/>
      <c r="AM1575" s="12"/>
      <c r="AN1575" s="12"/>
      <c r="AO1575" s="12"/>
      <c r="AP1575" s="12"/>
      <c r="AQ1575" s="12"/>
      <c r="AR1575" s="12"/>
      <c r="AS1575" s="12"/>
      <c r="AT1575" s="12"/>
      <c r="AU1575" s="12"/>
      <c r="AV1575" s="12"/>
      <c r="AW1575" s="12"/>
      <c r="AX1575" s="12"/>
      <c r="AY1575" s="12"/>
      <c r="AZ1575" s="12"/>
      <c r="BA1575" s="12"/>
      <c r="BB1575" s="12"/>
      <c r="BC1575" s="12"/>
      <c r="BE1575" s="12"/>
      <c r="BF1575" s="12"/>
      <c r="BG1575" s="12"/>
      <c r="BH1575" s="12"/>
      <c r="BI1575" s="12"/>
      <c r="BJ1575" s="12"/>
      <c r="BK1575" s="12"/>
    </row>
    <row r="1576" spans="33:63" x14ac:dyDescent="0.15">
      <c r="AG1576" s="12"/>
      <c r="AH1576" s="12"/>
      <c r="AI1576" s="12"/>
      <c r="AJ1576" s="12"/>
      <c r="AK1576" s="12"/>
      <c r="AL1576" s="12"/>
      <c r="AM1576" s="12"/>
      <c r="AN1576" s="12"/>
      <c r="AO1576" s="12"/>
      <c r="AP1576" s="12"/>
      <c r="AQ1576" s="12"/>
      <c r="AR1576" s="12"/>
      <c r="AS1576" s="12"/>
      <c r="AT1576" s="12"/>
      <c r="AU1576" s="12"/>
      <c r="AV1576" s="12"/>
      <c r="AW1576" s="12"/>
      <c r="AX1576" s="12"/>
      <c r="AY1576" s="12"/>
      <c r="AZ1576" s="12"/>
      <c r="BA1576" s="12"/>
      <c r="BB1576" s="12"/>
      <c r="BC1576" s="12"/>
      <c r="BE1576" s="12"/>
      <c r="BF1576" s="12"/>
      <c r="BG1576" s="12"/>
      <c r="BH1576" s="12"/>
      <c r="BI1576" s="12"/>
      <c r="BJ1576" s="12"/>
      <c r="BK1576" s="12"/>
    </row>
    <row r="1577" spans="33:63" x14ac:dyDescent="0.15">
      <c r="AG1577" s="12"/>
      <c r="AH1577" s="12"/>
      <c r="AI1577" s="12"/>
      <c r="AJ1577" s="12"/>
      <c r="AK1577" s="12"/>
      <c r="AL1577" s="12"/>
      <c r="AM1577" s="12"/>
      <c r="AN1577" s="12"/>
      <c r="AO1577" s="12"/>
      <c r="AP1577" s="12"/>
      <c r="AQ1577" s="12"/>
      <c r="AR1577" s="12"/>
      <c r="AS1577" s="12"/>
      <c r="AT1577" s="12"/>
      <c r="AU1577" s="12"/>
      <c r="AV1577" s="12"/>
      <c r="AW1577" s="12"/>
      <c r="AX1577" s="12"/>
      <c r="AY1577" s="12"/>
      <c r="AZ1577" s="12"/>
      <c r="BA1577" s="12"/>
      <c r="BB1577" s="12"/>
      <c r="BC1577" s="12"/>
      <c r="BE1577" s="12"/>
      <c r="BF1577" s="12"/>
      <c r="BG1577" s="12"/>
      <c r="BH1577" s="12"/>
      <c r="BI1577" s="12"/>
      <c r="BJ1577" s="12"/>
      <c r="BK1577" s="12"/>
    </row>
    <row r="1578" spans="33:63" x14ac:dyDescent="0.15">
      <c r="AG1578" s="12"/>
      <c r="AH1578" s="12"/>
      <c r="AI1578" s="12"/>
      <c r="AJ1578" s="12"/>
      <c r="AK1578" s="12"/>
      <c r="AL1578" s="12"/>
      <c r="AM1578" s="12"/>
      <c r="AN1578" s="12"/>
      <c r="AO1578" s="12"/>
      <c r="AP1578" s="12"/>
      <c r="AQ1578" s="12"/>
      <c r="AR1578" s="12"/>
      <c r="AS1578" s="12"/>
      <c r="AT1578" s="12"/>
      <c r="AU1578" s="12"/>
      <c r="AV1578" s="12"/>
      <c r="AW1578" s="12"/>
      <c r="AX1578" s="12"/>
      <c r="AY1578" s="12"/>
      <c r="AZ1578" s="12"/>
      <c r="BA1578" s="12"/>
      <c r="BB1578" s="12"/>
      <c r="BC1578" s="12"/>
      <c r="BE1578" s="12"/>
      <c r="BF1578" s="12"/>
      <c r="BG1578" s="12"/>
      <c r="BH1578" s="12"/>
      <c r="BI1578" s="12"/>
      <c r="BJ1578" s="12"/>
      <c r="BK1578" s="12"/>
    </row>
    <row r="1579" spans="33:63" x14ac:dyDescent="0.15">
      <c r="AG1579" s="12"/>
      <c r="AH1579" s="12"/>
      <c r="AI1579" s="12"/>
      <c r="AJ1579" s="12"/>
      <c r="AK1579" s="12"/>
      <c r="AL1579" s="12"/>
      <c r="AM1579" s="12"/>
      <c r="AN1579" s="12"/>
      <c r="AO1579" s="12"/>
      <c r="AP1579" s="12"/>
      <c r="AQ1579" s="12"/>
      <c r="AR1579" s="12"/>
      <c r="AS1579" s="12"/>
      <c r="AT1579" s="12"/>
      <c r="AU1579" s="12"/>
      <c r="AV1579" s="12"/>
      <c r="AW1579" s="12"/>
      <c r="AX1579" s="12"/>
      <c r="AY1579" s="12"/>
      <c r="AZ1579" s="12"/>
      <c r="BA1579" s="12"/>
      <c r="BB1579" s="12"/>
      <c r="BC1579" s="12"/>
      <c r="BE1579" s="12"/>
      <c r="BF1579" s="12"/>
      <c r="BG1579" s="12"/>
      <c r="BH1579" s="12"/>
      <c r="BI1579" s="12"/>
      <c r="BJ1579" s="12"/>
      <c r="BK1579" s="12"/>
    </row>
    <row r="1580" spans="33:63" x14ac:dyDescent="0.15">
      <c r="AG1580" s="12"/>
      <c r="AH1580" s="12"/>
      <c r="AI1580" s="12"/>
      <c r="AJ1580" s="12"/>
      <c r="AK1580" s="12"/>
      <c r="AL1580" s="12"/>
      <c r="AM1580" s="12"/>
      <c r="AN1580" s="12"/>
      <c r="AO1580" s="12"/>
      <c r="AP1580" s="12"/>
      <c r="AQ1580" s="12"/>
      <c r="AR1580" s="12"/>
      <c r="AS1580" s="12"/>
      <c r="AT1580" s="12"/>
      <c r="AU1580" s="12"/>
      <c r="AV1580" s="12"/>
      <c r="AW1580" s="12"/>
      <c r="AX1580" s="12"/>
      <c r="AY1580" s="12"/>
      <c r="AZ1580" s="12"/>
      <c r="BA1580" s="12"/>
      <c r="BB1580" s="12"/>
      <c r="BC1580" s="12"/>
      <c r="BE1580" s="12"/>
      <c r="BF1580" s="12"/>
      <c r="BG1580" s="12"/>
      <c r="BH1580" s="12"/>
      <c r="BI1580" s="12"/>
      <c r="BJ1580" s="12"/>
      <c r="BK1580" s="12"/>
    </row>
    <row r="1581" spans="33:63" x14ac:dyDescent="0.15">
      <c r="AG1581" s="12"/>
      <c r="AH1581" s="12"/>
      <c r="AI1581" s="12"/>
      <c r="AJ1581" s="12"/>
      <c r="AK1581" s="12"/>
      <c r="AL1581" s="12"/>
      <c r="AM1581" s="12"/>
      <c r="AN1581" s="12"/>
      <c r="AO1581" s="12"/>
      <c r="AP1581" s="12"/>
      <c r="AQ1581" s="12"/>
      <c r="AR1581" s="12"/>
      <c r="AS1581" s="12"/>
      <c r="AT1581" s="12"/>
      <c r="AU1581" s="12"/>
      <c r="AV1581" s="12"/>
      <c r="AW1581" s="12"/>
      <c r="AX1581" s="12"/>
      <c r="AY1581" s="12"/>
      <c r="AZ1581" s="12"/>
      <c r="BA1581" s="12"/>
      <c r="BB1581" s="12"/>
      <c r="BC1581" s="12"/>
      <c r="BE1581" s="12"/>
      <c r="BF1581" s="12"/>
      <c r="BG1581" s="12"/>
      <c r="BH1581" s="12"/>
      <c r="BI1581" s="12"/>
      <c r="BJ1581" s="12"/>
      <c r="BK1581" s="12"/>
    </row>
    <row r="1582" spans="33:63" x14ac:dyDescent="0.15">
      <c r="AG1582" s="12"/>
      <c r="AH1582" s="12"/>
      <c r="AI1582" s="12"/>
      <c r="AJ1582" s="12"/>
      <c r="AK1582" s="12"/>
      <c r="AL1582" s="12"/>
      <c r="AM1582" s="12"/>
      <c r="AN1582" s="12"/>
      <c r="AO1582" s="12"/>
      <c r="AP1582" s="12"/>
      <c r="AQ1582" s="12"/>
      <c r="AR1582" s="12"/>
      <c r="AS1582" s="12"/>
      <c r="AT1582" s="12"/>
      <c r="AU1582" s="12"/>
      <c r="AV1582" s="12"/>
      <c r="AW1582" s="12"/>
      <c r="AX1582" s="12"/>
      <c r="AY1582" s="12"/>
      <c r="AZ1582" s="12"/>
      <c r="BA1582" s="12"/>
      <c r="BB1582" s="12"/>
      <c r="BC1582" s="12"/>
      <c r="BE1582" s="12"/>
      <c r="BF1582" s="12"/>
      <c r="BG1582" s="12"/>
      <c r="BH1582" s="12"/>
      <c r="BI1582" s="12"/>
      <c r="BJ1582" s="12"/>
      <c r="BK1582" s="12"/>
    </row>
    <row r="1583" spans="33:63" x14ac:dyDescent="0.15">
      <c r="AG1583" s="12"/>
      <c r="AH1583" s="12"/>
      <c r="AI1583" s="12"/>
      <c r="AJ1583" s="12"/>
      <c r="AK1583" s="12"/>
      <c r="AL1583" s="12"/>
      <c r="AM1583" s="12"/>
      <c r="AN1583" s="12"/>
      <c r="AO1583" s="12"/>
      <c r="AP1583" s="12"/>
      <c r="AQ1583" s="12"/>
      <c r="AR1583" s="12"/>
      <c r="AS1583" s="12"/>
      <c r="AT1583" s="12"/>
      <c r="AU1583" s="12"/>
      <c r="AV1583" s="12"/>
      <c r="AW1583" s="12"/>
      <c r="AX1583" s="12"/>
      <c r="AY1583" s="12"/>
      <c r="AZ1583" s="12"/>
      <c r="BA1583" s="12"/>
      <c r="BB1583" s="12"/>
      <c r="BC1583" s="12"/>
      <c r="BE1583" s="12"/>
      <c r="BF1583" s="12"/>
      <c r="BG1583" s="12"/>
      <c r="BH1583" s="12"/>
      <c r="BI1583" s="12"/>
      <c r="BJ1583" s="12"/>
      <c r="BK1583" s="12"/>
    </row>
    <row r="1584" spans="33:63" x14ac:dyDescent="0.15">
      <c r="AG1584" s="12"/>
      <c r="AH1584" s="12"/>
      <c r="AI1584" s="12"/>
      <c r="AJ1584" s="12"/>
      <c r="AK1584" s="12"/>
      <c r="AL1584" s="12"/>
      <c r="AM1584" s="12"/>
      <c r="AN1584" s="12"/>
      <c r="AO1584" s="12"/>
      <c r="AP1584" s="12"/>
      <c r="AQ1584" s="12"/>
      <c r="AR1584" s="12"/>
      <c r="AS1584" s="12"/>
      <c r="AT1584" s="12"/>
      <c r="AU1584" s="12"/>
      <c r="AV1584" s="12"/>
      <c r="AW1584" s="12"/>
      <c r="AX1584" s="12"/>
      <c r="AY1584" s="12"/>
      <c r="AZ1584" s="12"/>
      <c r="BA1584" s="12"/>
      <c r="BB1584" s="12"/>
      <c r="BC1584" s="12"/>
      <c r="BE1584" s="12"/>
      <c r="BF1584" s="12"/>
      <c r="BG1584" s="12"/>
      <c r="BH1584" s="12"/>
      <c r="BI1584" s="12"/>
      <c r="BJ1584" s="12"/>
      <c r="BK1584" s="12"/>
    </row>
    <row r="1585" spans="33:63" x14ac:dyDescent="0.15">
      <c r="AG1585" s="12"/>
      <c r="AH1585" s="12"/>
      <c r="AI1585" s="12"/>
      <c r="AJ1585" s="12"/>
      <c r="AK1585" s="12"/>
      <c r="AL1585" s="12"/>
      <c r="AM1585" s="12"/>
      <c r="AN1585" s="12"/>
      <c r="AO1585" s="12"/>
      <c r="AP1585" s="12"/>
      <c r="AQ1585" s="12"/>
      <c r="AR1585" s="12"/>
      <c r="AS1585" s="12"/>
      <c r="AT1585" s="12"/>
      <c r="AU1585" s="12"/>
      <c r="AV1585" s="12"/>
      <c r="AW1585" s="12"/>
      <c r="AX1585" s="12"/>
      <c r="AY1585" s="12"/>
      <c r="AZ1585" s="12"/>
      <c r="BA1585" s="12"/>
      <c r="BB1585" s="12"/>
      <c r="BC1585" s="12"/>
      <c r="BE1585" s="12"/>
      <c r="BF1585" s="12"/>
      <c r="BG1585" s="12"/>
      <c r="BH1585" s="12"/>
      <c r="BI1585" s="12"/>
      <c r="BJ1585" s="12"/>
      <c r="BK1585" s="12"/>
    </row>
    <row r="1586" spans="33:63" x14ac:dyDescent="0.15">
      <c r="AG1586" s="12"/>
      <c r="AH1586" s="12"/>
      <c r="AI1586" s="12"/>
      <c r="AJ1586" s="12"/>
      <c r="AK1586" s="12"/>
      <c r="AL1586" s="12"/>
      <c r="AM1586" s="12"/>
      <c r="AN1586" s="12"/>
      <c r="AO1586" s="12"/>
      <c r="AP1586" s="12"/>
      <c r="AQ1586" s="12"/>
      <c r="AR1586" s="12"/>
      <c r="AS1586" s="12"/>
      <c r="AT1586" s="12"/>
      <c r="AU1586" s="12"/>
      <c r="AV1586" s="12"/>
      <c r="AW1586" s="12"/>
      <c r="AX1586" s="12"/>
      <c r="AY1586" s="12"/>
      <c r="AZ1586" s="12"/>
      <c r="BA1586" s="12"/>
      <c r="BB1586" s="12"/>
      <c r="BC1586" s="12"/>
      <c r="BE1586" s="12"/>
      <c r="BF1586" s="12"/>
      <c r="BG1586" s="12"/>
      <c r="BH1586" s="12"/>
      <c r="BI1586" s="12"/>
      <c r="BJ1586" s="12"/>
      <c r="BK1586" s="12"/>
    </row>
    <row r="1587" spans="33:63" x14ac:dyDescent="0.15">
      <c r="AG1587" s="12"/>
      <c r="AH1587" s="12"/>
      <c r="AI1587" s="12"/>
      <c r="AJ1587" s="12"/>
      <c r="AK1587" s="12"/>
      <c r="AL1587" s="12"/>
      <c r="AM1587" s="12"/>
      <c r="AN1587" s="12"/>
      <c r="AO1587" s="12"/>
      <c r="AP1587" s="12"/>
      <c r="AQ1587" s="12"/>
      <c r="AR1587" s="12"/>
      <c r="AS1587" s="12"/>
      <c r="AT1587" s="12"/>
      <c r="AU1587" s="12"/>
      <c r="AV1587" s="12"/>
      <c r="AW1587" s="12"/>
      <c r="AX1587" s="12"/>
      <c r="AY1587" s="12"/>
      <c r="AZ1587" s="12"/>
      <c r="BA1587" s="12"/>
      <c r="BB1587" s="12"/>
      <c r="BC1587" s="12"/>
      <c r="BE1587" s="12"/>
      <c r="BF1587" s="12"/>
      <c r="BG1587" s="12"/>
      <c r="BH1587" s="12"/>
      <c r="BI1587" s="12"/>
      <c r="BJ1587" s="12"/>
      <c r="BK1587" s="12"/>
    </row>
    <row r="1588" spans="33:63" x14ac:dyDescent="0.15">
      <c r="AG1588" s="12"/>
      <c r="AH1588" s="12"/>
      <c r="AI1588" s="12"/>
      <c r="AJ1588" s="12"/>
      <c r="AK1588" s="12"/>
      <c r="AL1588" s="12"/>
      <c r="AM1588" s="12"/>
      <c r="AN1588" s="12"/>
      <c r="AO1588" s="12"/>
      <c r="AP1588" s="12"/>
      <c r="AQ1588" s="12"/>
      <c r="AR1588" s="12"/>
      <c r="AS1588" s="12"/>
      <c r="AT1588" s="12"/>
      <c r="AU1588" s="12"/>
      <c r="AV1588" s="12"/>
      <c r="AW1588" s="12"/>
      <c r="AX1588" s="12"/>
      <c r="AY1588" s="12"/>
      <c r="AZ1588" s="12"/>
      <c r="BA1588" s="12"/>
      <c r="BB1588" s="12"/>
      <c r="BC1588" s="12"/>
      <c r="BE1588" s="12"/>
      <c r="BF1588" s="12"/>
      <c r="BG1588" s="12"/>
      <c r="BH1588" s="12"/>
      <c r="BI1588" s="12"/>
      <c r="BJ1588" s="12"/>
      <c r="BK1588" s="12"/>
    </row>
    <row r="1589" spans="33:63" x14ac:dyDescent="0.15">
      <c r="AG1589" s="12"/>
      <c r="AH1589" s="12"/>
      <c r="AI1589" s="12"/>
      <c r="AJ1589" s="12"/>
      <c r="AK1589" s="12"/>
      <c r="AL1589" s="12"/>
      <c r="AM1589" s="12"/>
      <c r="AN1589" s="12"/>
      <c r="AO1589" s="12"/>
      <c r="AP1589" s="12"/>
      <c r="AQ1589" s="12"/>
      <c r="AR1589" s="12"/>
      <c r="AS1589" s="12"/>
      <c r="AT1589" s="12"/>
      <c r="AU1589" s="12"/>
      <c r="AV1589" s="12"/>
      <c r="AW1589" s="12"/>
      <c r="AX1589" s="12"/>
      <c r="AY1589" s="12"/>
      <c r="AZ1589" s="12"/>
      <c r="BA1589" s="12"/>
      <c r="BB1589" s="12"/>
      <c r="BC1589" s="12"/>
      <c r="BE1589" s="12"/>
      <c r="BF1589" s="12"/>
      <c r="BG1589" s="12"/>
      <c r="BH1589" s="12"/>
      <c r="BI1589" s="12"/>
      <c r="BJ1589" s="12"/>
      <c r="BK1589" s="12"/>
    </row>
    <row r="1590" spans="33:63" x14ac:dyDescent="0.15">
      <c r="AG1590" s="12"/>
      <c r="AH1590" s="12"/>
      <c r="AI1590" s="12"/>
      <c r="AJ1590" s="12"/>
      <c r="AK1590" s="12"/>
      <c r="AL1590" s="12"/>
      <c r="AM1590" s="12"/>
      <c r="AN1590" s="12"/>
      <c r="AO1590" s="12"/>
      <c r="AP1590" s="12"/>
      <c r="AQ1590" s="12"/>
      <c r="AR1590" s="12"/>
      <c r="AS1590" s="12"/>
      <c r="AT1590" s="12"/>
      <c r="AU1590" s="12"/>
      <c r="AV1590" s="12"/>
      <c r="AW1590" s="12"/>
      <c r="AX1590" s="12"/>
      <c r="AY1590" s="12"/>
      <c r="AZ1590" s="12"/>
      <c r="BA1590" s="12"/>
      <c r="BB1590" s="12"/>
      <c r="BC1590" s="12"/>
      <c r="BE1590" s="12"/>
      <c r="BF1590" s="12"/>
      <c r="BG1590" s="12"/>
      <c r="BH1590" s="12"/>
      <c r="BI1590" s="12"/>
      <c r="BJ1590" s="12"/>
      <c r="BK1590" s="12"/>
    </row>
    <row r="1591" spans="33:63" x14ac:dyDescent="0.15">
      <c r="AG1591" s="12"/>
      <c r="AH1591" s="12"/>
      <c r="AI1591" s="12"/>
      <c r="AJ1591" s="12"/>
      <c r="AK1591" s="12"/>
      <c r="AL1591" s="12"/>
      <c r="AM1591" s="12"/>
      <c r="AN1591" s="12"/>
      <c r="AO1591" s="12"/>
      <c r="AP1591" s="12"/>
      <c r="AQ1591" s="12"/>
      <c r="AR1591" s="12"/>
      <c r="AS1591" s="12"/>
      <c r="AT1591" s="12"/>
      <c r="AU1591" s="12"/>
      <c r="AV1591" s="12"/>
      <c r="AW1591" s="12"/>
      <c r="AX1591" s="12"/>
      <c r="AY1591" s="12"/>
      <c r="AZ1591" s="12"/>
      <c r="BA1591" s="12"/>
      <c r="BB1591" s="12"/>
      <c r="BC1591" s="12"/>
      <c r="BE1591" s="12"/>
      <c r="BF1591" s="12"/>
      <c r="BG1591" s="12"/>
      <c r="BH1591" s="12"/>
      <c r="BI1591" s="12"/>
      <c r="BJ1591" s="12"/>
      <c r="BK1591" s="12"/>
    </row>
    <row r="1592" spans="33:63" x14ac:dyDescent="0.15">
      <c r="AG1592" s="12"/>
      <c r="AH1592" s="12"/>
      <c r="AI1592" s="12"/>
      <c r="AJ1592" s="12"/>
      <c r="AK1592" s="12"/>
      <c r="AL1592" s="12"/>
      <c r="AM1592" s="12"/>
      <c r="AN1592" s="12"/>
      <c r="AO1592" s="12"/>
      <c r="AP1592" s="12"/>
      <c r="AQ1592" s="12"/>
      <c r="AR1592" s="12"/>
      <c r="AS1592" s="12"/>
      <c r="AT1592" s="12"/>
      <c r="AU1592" s="12"/>
      <c r="AV1592" s="12"/>
      <c r="AW1592" s="12"/>
      <c r="AX1592" s="12"/>
      <c r="AY1592" s="12"/>
      <c r="AZ1592" s="12"/>
      <c r="BA1592" s="12"/>
      <c r="BB1592" s="12"/>
      <c r="BC1592" s="12"/>
      <c r="BE1592" s="12"/>
      <c r="BF1592" s="12"/>
      <c r="BG1592" s="12"/>
      <c r="BH1592" s="12"/>
      <c r="BI1592" s="12"/>
      <c r="BJ1592" s="12"/>
      <c r="BK1592" s="12"/>
    </row>
    <row r="1593" spans="33:63" x14ac:dyDescent="0.15">
      <c r="AG1593" s="12"/>
      <c r="AH1593" s="12"/>
      <c r="AI1593" s="12"/>
      <c r="AJ1593" s="12"/>
      <c r="AK1593" s="12"/>
      <c r="AL1593" s="12"/>
      <c r="AM1593" s="12"/>
      <c r="AN1593" s="12"/>
      <c r="AO1593" s="12"/>
      <c r="AP1593" s="12"/>
      <c r="AQ1593" s="12"/>
      <c r="AR1593" s="12"/>
      <c r="AS1593" s="12"/>
      <c r="AT1593" s="12"/>
      <c r="AU1593" s="12"/>
      <c r="AV1593" s="12"/>
      <c r="AW1593" s="12"/>
      <c r="AX1593" s="12"/>
      <c r="AY1593" s="12"/>
      <c r="AZ1593" s="12"/>
      <c r="BA1593" s="12"/>
      <c r="BB1593" s="12"/>
      <c r="BC1593" s="12"/>
      <c r="BE1593" s="12"/>
      <c r="BF1593" s="12"/>
      <c r="BG1593" s="12"/>
      <c r="BH1593" s="12"/>
      <c r="BI1593" s="12"/>
      <c r="BJ1593" s="12"/>
      <c r="BK1593" s="12"/>
    </row>
    <row r="1594" spans="33:63" x14ac:dyDescent="0.15">
      <c r="AG1594" s="12"/>
      <c r="AH1594" s="12"/>
      <c r="AI1594" s="12"/>
      <c r="AJ1594" s="12"/>
      <c r="AK1594" s="12"/>
      <c r="AL1594" s="12"/>
      <c r="AM1594" s="12"/>
      <c r="AN1594" s="12"/>
      <c r="AO1594" s="12"/>
      <c r="AP1594" s="12"/>
      <c r="AQ1594" s="12"/>
      <c r="AR1594" s="12"/>
      <c r="AS1594" s="12"/>
      <c r="AT1594" s="12"/>
      <c r="AU1594" s="12"/>
      <c r="AV1594" s="12"/>
      <c r="AW1594" s="12"/>
      <c r="AX1594" s="12"/>
      <c r="AY1594" s="12"/>
      <c r="AZ1594" s="12"/>
      <c r="BA1594" s="12"/>
      <c r="BB1594" s="12"/>
      <c r="BC1594" s="12"/>
      <c r="BE1594" s="12"/>
      <c r="BF1594" s="12"/>
      <c r="BG1594" s="12"/>
      <c r="BH1594" s="12"/>
      <c r="BI1594" s="12"/>
      <c r="BJ1594" s="12"/>
      <c r="BK1594" s="12"/>
    </row>
    <row r="1595" spans="33:63" x14ac:dyDescent="0.15">
      <c r="AG1595" s="12"/>
      <c r="AH1595" s="12"/>
      <c r="AI1595" s="12"/>
      <c r="AJ1595" s="12"/>
      <c r="AK1595" s="12"/>
      <c r="AL1595" s="12"/>
      <c r="AM1595" s="12"/>
      <c r="AN1595" s="12"/>
      <c r="AO1595" s="12"/>
      <c r="AP1595" s="12"/>
      <c r="AQ1595" s="12"/>
      <c r="AR1595" s="12"/>
      <c r="AS1595" s="12"/>
      <c r="AT1595" s="12"/>
      <c r="AU1595" s="12"/>
      <c r="AV1595" s="12"/>
      <c r="AW1595" s="12"/>
      <c r="AX1595" s="12"/>
      <c r="AY1595" s="12"/>
      <c r="AZ1595" s="12"/>
      <c r="BA1595" s="12"/>
      <c r="BB1595" s="12"/>
      <c r="BC1595" s="12"/>
      <c r="BE1595" s="12"/>
      <c r="BF1595" s="12"/>
      <c r="BG1595" s="12"/>
      <c r="BH1595" s="12"/>
      <c r="BI1595" s="12"/>
      <c r="BJ1595" s="12"/>
      <c r="BK1595" s="12"/>
    </row>
    <row r="1596" spans="33:63" x14ac:dyDescent="0.15">
      <c r="AG1596" s="12"/>
      <c r="AH1596" s="12"/>
      <c r="AI1596" s="12"/>
      <c r="AJ1596" s="12"/>
      <c r="AK1596" s="12"/>
      <c r="AL1596" s="12"/>
      <c r="AM1596" s="12"/>
      <c r="AN1596" s="12"/>
      <c r="AO1596" s="12"/>
      <c r="AP1596" s="12"/>
      <c r="AQ1596" s="12"/>
      <c r="AR1596" s="12"/>
      <c r="AS1596" s="12"/>
      <c r="AT1596" s="12"/>
      <c r="AU1596" s="12"/>
      <c r="AV1596" s="12"/>
      <c r="AW1596" s="12"/>
      <c r="AX1596" s="12"/>
      <c r="AY1596" s="12"/>
      <c r="AZ1596" s="12"/>
      <c r="BA1596" s="12"/>
      <c r="BB1596" s="12"/>
      <c r="BC1596" s="12"/>
      <c r="BE1596" s="12"/>
      <c r="BF1596" s="12"/>
      <c r="BG1596" s="12"/>
      <c r="BH1596" s="12"/>
      <c r="BI1596" s="12"/>
      <c r="BJ1596" s="12"/>
      <c r="BK1596" s="12"/>
    </row>
    <row r="1597" spans="33:63" x14ac:dyDescent="0.15">
      <c r="AG1597" s="12"/>
      <c r="AH1597" s="12"/>
      <c r="AI1597" s="12"/>
      <c r="AJ1597" s="12"/>
      <c r="AK1597" s="12"/>
      <c r="AL1597" s="12"/>
      <c r="AM1597" s="12"/>
      <c r="AN1597" s="12"/>
      <c r="AO1597" s="12"/>
      <c r="AP1597" s="12"/>
      <c r="AQ1597" s="12"/>
      <c r="AR1597" s="12"/>
      <c r="AS1597" s="12"/>
      <c r="AT1597" s="12"/>
      <c r="AU1597" s="12"/>
      <c r="AV1597" s="12"/>
      <c r="AW1597" s="12"/>
      <c r="AX1597" s="12"/>
      <c r="AY1597" s="12"/>
      <c r="AZ1597" s="12"/>
      <c r="BA1597" s="12"/>
      <c r="BB1597" s="12"/>
      <c r="BC1597" s="12"/>
      <c r="BE1597" s="12"/>
      <c r="BF1597" s="12"/>
      <c r="BG1597" s="12"/>
      <c r="BH1597" s="12"/>
      <c r="BI1597" s="12"/>
      <c r="BJ1597" s="12"/>
      <c r="BK1597" s="12"/>
    </row>
    <row r="1598" spans="33:63" x14ac:dyDescent="0.15">
      <c r="AG1598" s="12"/>
      <c r="AH1598" s="12"/>
      <c r="AI1598" s="12"/>
      <c r="AJ1598" s="12"/>
      <c r="AK1598" s="12"/>
      <c r="AL1598" s="12"/>
      <c r="AM1598" s="12"/>
      <c r="AN1598" s="12"/>
      <c r="AO1598" s="12"/>
      <c r="AP1598" s="12"/>
      <c r="AQ1598" s="12"/>
      <c r="AR1598" s="12"/>
      <c r="AS1598" s="12"/>
      <c r="AT1598" s="12"/>
      <c r="AU1598" s="12"/>
      <c r="AV1598" s="12"/>
      <c r="AW1598" s="12"/>
      <c r="AX1598" s="12"/>
      <c r="AY1598" s="12"/>
      <c r="AZ1598" s="12"/>
      <c r="BA1598" s="12"/>
      <c r="BB1598" s="12"/>
      <c r="BC1598" s="12"/>
      <c r="BE1598" s="12"/>
      <c r="BF1598" s="12"/>
      <c r="BG1598" s="12"/>
      <c r="BH1598" s="12"/>
      <c r="BI1598" s="12"/>
      <c r="BJ1598" s="12"/>
      <c r="BK1598" s="12"/>
    </row>
    <row r="1599" spans="33:63" x14ac:dyDescent="0.15">
      <c r="AG1599" s="12"/>
      <c r="AH1599" s="12"/>
      <c r="AI1599" s="12"/>
      <c r="AJ1599" s="12"/>
      <c r="AK1599" s="12"/>
      <c r="AL1599" s="12"/>
      <c r="AM1599" s="12"/>
      <c r="AN1599" s="12"/>
      <c r="AO1599" s="12"/>
      <c r="AP1599" s="12"/>
      <c r="AQ1599" s="12"/>
      <c r="AR1599" s="12"/>
      <c r="AS1599" s="12"/>
      <c r="AT1599" s="12"/>
      <c r="AU1599" s="12"/>
      <c r="AV1599" s="12"/>
      <c r="AW1599" s="12"/>
      <c r="AX1599" s="12"/>
      <c r="AY1599" s="12"/>
      <c r="AZ1599" s="12"/>
      <c r="BA1599" s="12"/>
      <c r="BB1599" s="12"/>
      <c r="BC1599" s="12"/>
      <c r="BE1599" s="12"/>
      <c r="BF1599" s="12"/>
      <c r="BG1599" s="12"/>
      <c r="BH1599" s="12"/>
      <c r="BI1599" s="12"/>
      <c r="BJ1599" s="12"/>
      <c r="BK1599" s="12"/>
    </row>
    <row r="1600" spans="33:63" x14ac:dyDescent="0.15">
      <c r="AG1600" s="12"/>
      <c r="AH1600" s="12"/>
      <c r="AI1600" s="12"/>
      <c r="AJ1600" s="12"/>
      <c r="AK1600" s="12"/>
      <c r="AL1600" s="12"/>
      <c r="AM1600" s="12"/>
      <c r="AN1600" s="12"/>
      <c r="AO1600" s="12"/>
      <c r="AP1600" s="12"/>
      <c r="AQ1600" s="12"/>
      <c r="AR1600" s="12"/>
      <c r="AS1600" s="12"/>
      <c r="AT1600" s="12"/>
      <c r="AU1600" s="12"/>
      <c r="AV1600" s="12"/>
      <c r="AW1600" s="12"/>
      <c r="AX1600" s="12"/>
      <c r="AY1600" s="12"/>
      <c r="AZ1600" s="12"/>
      <c r="BA1600" s="12"/>
      <c r="BB1600" s="12"/>
      <c r="BC1600" s="12"/>
      <c r="BE1600" s="12"/>
      <c r="BF1600" s="12"/>
      <c r="BG1600" s="12"/>
      <c r="BH1600" s="12"/>
      <c r="BI1600" s="12"/>
      <c r="BJ1600" s="12"/>
      <c r="BK1600" s="12"/>
    </row>
    <row r="1601" spans="33:63" x14ac:dyDescent="0.15">
      <c r="AG1601" s="12"/>
      <c r="AH1601" s="12"/>
      <c r="AI1601" s="12"/>
      <c r="AJ1601" s="12"/>
      <c r="AK1601" s="12"/>
      <c r="AL1601" s="12"/>
      <c r="AM1601" s="12"/>
      <c r="AN1601" s="12"/>
      <c r="AO1601" s="12"/>
      <c r="AP1601" s="12"/>
      <c r="AQ1601" s="12"/>
      <c r="AR1601" s="12"/>
      <c r="AS1601" s="12"/>
      <c r="AT1601" s="12"/>
      <c r="AU1601" s="12"/>
      <c r="AV1601" s="12"/>
      <c r="AW1601" s="12"/>
      <c r="AX1601" s="12"/>
      <c r="AY1601" s="12"/>
      <c r="AZ1601" s="12"/>
      <c r="BA1601" s="12"/>
      <c r="BB1601" s="12"/>
      <c r="BC1601" s="12"/>
      <c r="BE1601" s="12"/>
      <c r="BF1601" s="12"/>
      <c r="BG1601" s="12"/>
      <c r="BH1601" s="12"/>
      <c r="BI1601" s="12"/>
      <c r="BJ1601" s="12"/>
      <c r="BK1601" s="12"/>
    </row>
    <row r="1602" spans="33:63" x14ac:dyDescent="0.15">
      <c r="AG1602" s="12"/>
      <c r="AH1602" s="12"/>
      <c r="AI1602" s="12"/>
      <c r="AJ1602" s="12"/>
      <c r="AK1602" s="12"/>
      <c r="AL1602" s="12"/>
      <c r="AM1602" s="12"/>
      <c r="AN1602" s="12"/>
      <c r="AO1602" s="12"/>
      <c r="AP1602" s="12"/>
      <c r="AQ1602" s="12"/>
      <c r="AR1602" s="12"/>
      <c r="AS1602" s="12"/>
      <c r="AT1602" s="12"/>
      <c r="AU1602" s="12"/>
      <c r="AV1602" s="12"/>
      <c r="AW1602" s="12"/>
      <c r="AX1602" s="12"/>
      <c r="AY1602" s="12"/>
      <c r="AZ1602" s="12"/>
      <c r="BA1602" s="12"/>
      <c r="BB1602" s="12"/>
      <c r="BC1602" s="12"/>
      <c r="BE1602" s="12"/>
      <c r="BF1602" s="12"/>
      <c r="BG1602" s="12"/>
      <c r="BH1602" s="12"/>
      <c r="BI1602" s="12"/>
      <c r="BJ1602" s="12"/>
      <c r="BK1602" s="12"/>
    </row>
    <row r="1603" spans="33:63" x14ac:dyDescent="0.15">
      <c r="AG1603" s="12"/>
      <c r="AH1603" s="12"/>
      <c r="AI1603" s="12"/>
      <c r="AJ1603" s="12"/>
      <c r="AK1603" s="12"/>
      <c r="AL1603" s="12"/>
      <c r="AM1603" s="12"/>
      <c r="AN1603" s="12"/>
      <c r="AO1603" s="12"/>
      <c r="AP1603" s="12"/>
      <c r="AQ1603" s="12"/>
      <c r="AR1603" s="12"/>
      <c r="AS1603" s="12"/>
      <c r="AT1603" s="12"/>
      <c r="AU1603" s="12"/>
      <c r="AV1603" s="12"/>
      <c r="AW1603" s="12"/>
      <c r="AX1603" s="12"/>
      <c r="AY1603" s="12"/>
      <c r="AZ1603" s="12"/>
      <c r="BA1603" s="12"/>
      <c r="BB1603" s="12"/>
      <c r="BC1603" s="12"/>
      <c r="BE1603" s="12"/>
      <c r="BF1603" s="12"/>
      <c r="BG1603" s="12"/>
      <c r="BH1603" s="12"/>
      <c r="BI1603" s="12"/>
      <c r="BJ1603" s="12"/>
      <c r="BK1603" s="12"/>
    </row>
    <row r="1604" spans="33:63" x14ac:dyDescent="0.15">
      <c r="AG1604" s="12"/>
      <c r="AH1604" s="12"/>
      <c r="AI1604" s="12"/>
      <c r="AJ1604" s="12"/>
      <c r="AK1604" s="12"/>
      <c r="AL1604" s="12"/>
      <c r="AM1604" s="12"/>
      <c r="AN1604" s="12"/>
      <c r="AO1604" s="12"/>
      <c r="AP1604" s="12"/>
      <c r="AQ1604" s="12"/>
      <c r="AR1604" s="12"/>
      <c r="AS1604" s="12"/>
      <c r="AT1604" s="12"/>
      <c r="AU1604" s="12"/>
      <c r="AV1604" s="12"/>
      <c r="AW1604" s="12"/>
      <c r="AX1604" s="12"/>
      <c r="AY1604" s="12"/>
      <c r="AZ1604" s="12"/>
      <c r="BA1604" s="12"/>
      <c r="BB1604" s="12"/>
      <c r="BC1604" s="12"/>
      <c r="BE1604" s="12"/>
      <c r="BF1604" s="12"/>
      <c r="BG1604" s="12"/>
      <c r="BH1604" s="12"/>
      <c r="BI1604" s="12"/>
      <c r="BJ1604" s="12"/>
      <c r="BK1604" s="12"/>
    </row>
    <row r="1605" spans="33:63" x14ac:dyDescent="0.15">
      <c r="AG1605" s="12"/>
      <c r="AH1605" s="12"/>
      <c r="AI1605" s="12"/>
      <c r="AJ1605" s="12"/>
      <c r="AK1605" s="12"/>
      <c r="AL1605" s="12"/>
      <c r="AM1605" s="12"/>
      <c r="AN1605" s="12"/>
      <c r="AO1605" s="12"/>
      <c r="AP1605" s="12"/>
      <c r="AQ1605" s="12"/>
      <c r="AR1605" s="12"/>
      <c r="AS1605" s="12"/>
      <c r="AT1605" s="12"/>
      <c r="AU1605" s="12"/>
      <c r="AV1605" s="12"/>
      <c r="AW1605" s="12"/>
      <c r="AX1605" s="12"/>
      <c r="AY1605" s="12"/>
      <c r="AZ1605" s="12"/>
      <c r="BA1605" s="12"/>
      <c r="BB1605" s="12"/>
      <c r="BC1605" s="12"/>
      <c r="BE1605" s="12"/>
      <c r="BF1605" s="12"/>
      <c r="BG1605" s="12"/>
      <c r="BH1605" s="12"/>
      <c r="BI1605" s="12"/>
      <c r="BJ1605" s="12"/>
      <c r="BK1605" s="12"/>
    </row>
    <row r="1606" spans="33:63" x14ac:dyDescent="0.15">
      <c r="AG1606" s="12"/>
      <c r="AH1606" s="12"/>
      <c r="AI1606" s="12"/>
      <c r="AJ1606" s="12"/>
      <c r="AK1606" s="12"/>
      <c r="AL1606" s="12"/>
      <c r="AM1606" s="12"/>
      <c r="AN1606" s="12"/>
      <c r="AO1606" s="12"/>
      <c r="AP1606" s="12"/>
      <c r="AQ1606" s="12"/>
      <c r="AR1606" s="12"/>
      <c r="AS1606" s="12"/>
      <c r="AT1606" s="12"/>
      <c r="AU1606" s="12"/>
      <c r="AV1606" s="12"/>
      <c r="AW1606" s="12"/>
      <c r="AX1606" s="12"/>
      <c r="AY1606" s="12"/>
      <c r="AZ1606" s="12"/>
      <c r="BA1606" s="12"/>
      <c r="BB1606" s="12"/>
      <c r="BC1606" s="12"/>
      <c r="BE1606" s="12"/>
      <c r="BF1606" s="12"/>
      <c r="BG1606" s="12"/>
      <c r="BH1606" s="12"/>
      <c r="BI1606" s="12"/>
      <c r="BJ1606" s="12"/>
      <c r="BK1606" s="12"/>
    </row>
    <row r="1607" spans="33:63" x14ac:dyDescent="0.15">
      <c r="AG1607" s="12"/>
      <c r="AH1607" s="12"/>
      <c r="AI1607" s="12"/>
      <c r="AJ1607" s="12"/>
      <c r="AK1607" s="12"/>
      <c r="AL1607" s="12"/>
      <c r="AM1607" s="12"/>
      <c r="AN1607" s="12"/>
      <c r="AO1607" s="12"/>
      <c r="AP1607" s="12"/>
      <c r="AQ1607" s="12"/>
      <c r="AR1607" s="12"/>
      <c r="AS1607" s="12"/>
      <c r="AT1607" s="12"/>
      <c r="AU1607" s="12"/>
      <c r="AV1607" s="12"/>
      <c r="AW1607" s="12"/>
      <c r="AX1607" s="12"/>
      <c r="AY1607" s="12"/>
      <c r="AZ1607" s="12"/>
      <c r="BA1607" s="12"/>
      <c r="BB1607" s="12"/>
      <c r="BC1607" s="12"/>
      <c r="BE1607" s="12"/>
      <c r="BF1607" s="12"/>
      <c r="BG1607" s="12"/>
      <c r="BH1607" s="12"/>
      <c r="BI1607" s="12"/>
      <c r="BJ1607" s="12"/>
      <c r="BK1607" s="12"/>
    </row>
    <row r="1608" spans="33:63" x14ac:dyDescent="0.15">
      <c r="AG1608" s="12"/>
      <c r="AH1608" s="12"/>
      <c r="AI1608" s="12"/>
      <c r="AJ1608" s="12"/>
      <c r="AK1608" s="12"/>
      <c r="AL1608" s="12"/>
      <c r="AM1608" s="12"/>
      <c r="AN1608" s="12"/>
      <c r="AO1608" s="12"/>
      <c r="AP1608" s="12"/>
      <c r="AQ1608" s="12"/>
      <c r="AR1608" s="12"/>
      <c r="AS1608" s="12"/>
      <c r="AT1608" s="12"/>
      <c r="AU1608" s="12"/>
      <c r="AV1608" s="12"/>
      <c r="AW1608" s="12"/>
      <c r="AX1608" s="12"/>
      <c r="AY1608" s="12"/>
      <c r="AZ1608" s="12"/>
      <c r="BA1608" s="12"/>
      <c r="BB1608" s="12"/>
      <c r="BC1608" s="12"/>
      <c r="BE1608" s="12"/>
      <c r="BF1608" s="12"/>
      <c r="BG1608" s="12"/>
      <c r="BH1608" s="12"/>
      <c r="BI1608" s="12"/>
      <c r="BJ1608" s="12"/>
      <c r="BK1608" s="12"/>
    </row>
    <row r="1609" spans="33:63" x14ac:dyDescent="0.15">
      <c r="AG1609" s="12"/>
      <c r="AH1609" s="12"/>
      <c r="AI1609" s="12"/>
      <c r="AJ1609" s="12"/>
      <c r="AK1609" s="12"/>
      <c r="AL1609" s="12"/>
      <c r="AM1609" s="12"/>
      <c r="AN1609" s="12"/>
      <c r="AO1609" s="12"/>
      <c r="AP1609" s="12"/>
      <c r="AQ1609" s="12"/>
      <c r="AR1609" s="12"/>
      <c r="AS1609" s="12"/>
      <c r="AT1609" s="12"/>
      <c r="AU1609" s="12"/>
      <c r="AV1609" s="12"/>
      <c r="AW1609" s="12"/>
      <c r="AX1609" s="12"/>
      <c r="AY1609" s="12"/>
      <c r="AZ1609" s="12"/>
      <c r="BA1609" s="12"/>
      <c r="BB1609" s="12"/>
      <c r="BC1609" s="12"/>
      <c r="BE1609" s="12"/>
      <c r="BF1609" s="12"/>
      <c r="BG1609" s="12"/>
      <c r="BH1609" s="12"/>
      <c r="BI1609" s="12"/>
      <c r="BJ1609" s="12"/>
      <c r="BK1609" s="12"/>
    </row>
    <row r="1610" spans="33:63" x14ac:dyDescent="0.15">
      <c r="AG1610" s="12"/>
      <c r="AH1610" s="12"/>
      <c r="AI1610" s="12"/>
      <c r="AJ1610" s="12"/>
      <c r="AK1610" s="12"/>
      <c r="AL1610" s="12"/>
      <c r="AM1610" s="12"/>
      <c r="AN1610" s="12"/>
      <c r="AO1610" s="12"/>
      <c r="AP1610" s="12"/>
      <c r="AQ1610" s="12"/>
      <c r="AR1610" s="12"/>
      <c r="AS1610" s="12"/>
      <c r="AT1610" s="12"/>
      <c r="AU1610" s="12"/>
      <c r="AV1610" s="12"/>
      <c r="AW1610" s="12"/>
      <c r="AX1610" s="12"/>
      <c r="AY1610" s="12"/>
      <c r="AZ1610" s="12"/>
      <c r="BA1610" s="12"/>
      <c r="BB1610" s="12"/>
      <c r="BC1610" s="12"/>
      <c r="BE1610" s="12"/>
      <c r="BF1610" s="12"/>
      <c r="BG1610" s="12"/>
      <c r="BH1610" s="12"/>
      <c r="BI1610" s="12"/>
      <c r="BJ1610" s="12"/>
      <c r="BK1610" s="12"/>
    </row>
    <row r="1611" spans="33:63" x14ac:dyDescent="0.15">
      <c r="AG1611" s="12"/>
      <c r="AH1611" s="12"/>
      <c r="AI1611" s="12"/>
      <c r="AJ1611" s="12"/>
      <c r="AK1611" s="12"/>
      <c r="AL1611" s="12"/>
      <c r="AM1611" s="12"/>
      <c r="AN1611" s="12"/>
      <c r="AO1611" s="12"/>
      <c r="AP1611" s="12"/>
      <c r="AQ1611" s="12"/>
      <c r="AR1611" s="12"/>
      <c r="AS1611" s="12"/>
      <c r="AT1611" s="12"/>
      <c r="AU1611" s="12"/>
      <c r="AV1611" s="12"/>
      <c r="AW1611" s="12"/>
      <c r="AX1611" s="12"/>
      <c r="AY1611" s="12"/>
      <c r="AZ1611" s="12"/>
      <c r="BA1611" s="12"/>
      <c r="BB1611" s="12"/>
      <c r="BC1611" s="12"/>
      <c r="BE1611" s="12"/>
      <c r="BF1611" s="12"/>
      <c r="BG1611" s="12"/>
      <c r="BH1611" s="12"/>
      <c r="BI1611" s="12"/>
      <c r="BJ1611" s="12"/>
      <c r="BK1611" s="12"/>
    </row>
    <row r="1612" spans="33:63" x14ac:dyDescent="0.15">
      <c r="AG1612" s="12"/>
      <c r="AH1612" s="12"/>
      <c r="AI1612" s="12"/>
      <c r="AJ1612" s="12"/>
      <c r="AK1612" s="12"/>
      <c r="AL1612" s="12"/>
      <c r="AM1612" s="12"/>
      <c r="AN1612" s="12"/>
      <c r="AO1612" s="12"/>
      <c r="AP1612" s="12"/>
      <c r="AQ1612" s="12"/>
      <c r="AR1612" s="12"/>
      <c r="AS1612" s="12"/>
      <c r="AT1612" s="12"/>
      <c r="AU1612" s="12"/>
      <c r="AV1612" s="12"/>
      <c r="AW1612" s="12"/>
      <c r="AX1612" s="12"/>
      <c r="AY1612" s="12"/>
      <c r="AZ1612" s="12"/>
      <c r="BA1612" s="12"/>
      <c r="BB1612" s="12"/>
      <c r="BC1612" s="12"/>
      <c r="BE1612" s="12"/>
      <c r="BF1612" s="12"/>
      <c r="BG1612" s="12"/>
      <c r="BH1612" s="12"/>
      <c r="BI1612" s="12"/>
      <c r="BJ1612" s="12"/>
      <c r="BK1612" s="12"/>
    </row>
    <row r="1613" spans="33:63" x14ac:dyDescent="0.15">
      <c r="AG1613" s="12"/>
      <c r="AH1613" s="12"/>
      <c r="AI1613" s="12"/>
      <c r="AJ1613" s="12"/>
      <c r="AK1613" s="12"/>
      <c r="AL1613" s="12"/>
      <c r="AM1613" s="12"/>
      <c r="AN1613" s="12"/>
      <c r="AO1613" s="12"/>
      <c r="AP1613" s="12"/>
      <c r="AQ1613" s="12"/>
      <c r="AR1613" s="12"/>
      <c r="AS1613" s="12"/>
      <c r="AT1613" s="12"/>
      <c r="AU1613" s="12"/>
      <c r="AV1613" s="12"/>
      <c r="AW1613" s="12"/>
      <c r="AX1613" s="12"/>
      <c r="AY1613" s="12"/>
      <c r="AZ1613" s="12"/>
      <c r="BA1613" s="12"/>
      <c r="BB1613" s="12"/>
      <c r="BC1613" s="12"/>
      <c r="BE1613" s="12"/>
      <c r="BF1613" s="12"/>
      <c r="BG1613" s="12"/>
      <c r="BH1613" s="12"/>
      <c r="BI1613" s="12"/>
      <c r="BJ1613" s="12"/>
      <c r="BK1613" s="12"/>
    </row>
    <row r="1614" spans="33:63" x14ac:dyDescent="0.15">
      <c r="AG1614" s="12"/>
      <c r="AH1614" s="12"/>
      <c r="AI1614" s="12"/>
      <c r="AJ1614" s="12"/>
      <c r="AK1614" s="12"/>
      <c r="AL1614" s="12"/>
      <c r="AM1614" s="12"/>
      <c r="AN1614" s="12"/>
      <c r="AO1614" s="12"/>
      <c r="AP1614" s="12"/>
      <c r="AQ1614" s="12"/>
      <c r="AR1614" s="12"/>
      <c r="AS1614" s="12"/>
      <c r="AT1614" s="12"/>
      <c r="AU1614" s="12"/>
      <c r="AV1614" s="12"/>
      <c r="AW1614" s="12"/>
      <c r="AX1614" s="12"/>
      <c r="AY1614" s="12"/>
      <c r="AZ1614" s="12"/>
      <c r="BA1614" s="12"/>
      <c r="BB1614" s="12"/>
      <c r="BC1614" s="12"/>
      <c r="BE1614" s="12"/>
      <c r="BF1614" s="12"/>
      <c r="BG1614" s="12"/>
      <c r="BH1614" s="12"/>
      <c r="BI1614" s="12"/>
      <c r="BJ1614" s="12"/>
      <c r="BK1614" s="12"/>
    </row>
    <row r="1615" spans="33:63" x14ac:dyDescent="0.15">
      <c r="AG1615" s="12"/>
      <c r="AH1615" s="12"/>
      <c r="AI1615" s="12"/>
      <c r="AJ1615" s="12"/>
      <c r="AK1615" s="12"/>
      <c r="AL1615" s="12"/>
      <c r="AM1615" s="12"/>
      <c r="AN1615" s="12"/>
      <c r="AO1615" s="12"/>
      <c r="AP1615" s="12"/>
      <c r="AQ1615" s="12"/>
      <c r="AR1615" s="12"/>
      <c r="AS1615" s="12"/>
      <c r="AT1615" s="12"/>
      <c r="AU1615" s="12"/>
      <c r="AV1615" s="12"/>
      <c r="AW1615" s="12"/>
      <c r="AX1615" s="12"/>
      <c r="AY1615" s="12"/>
      <c r="AZ1615" s="12"/>
      <c r="BA1615" s="12"/>
      <c r="BB1615" s="12"/>
      <c r="BC1615" s="12"/>
      <c r="BE1615" s="12"/>
      <c r="BF1615" s="12"/>
      <c r="BG1615" s="12"/>
      <c r="BH1615" s="12"/>
      <c r="BI1615" s="12"/>
      <c r="BJ1615" s="12"/>
      <c r="BK1615" s="12"/>
    </row>
    <row r="1616" spans="33:63" x14ac:dyDescent="0.15">
      <c r="AG1616" s="12"/>
      <c r="AH1616" s="12"/>
      <c r="AI1616" s="12"/>
      <c r="AJ1616" s="12"/>
      <c r="AK1616" s="12"/>
      <c r="AL1616" s="12"/>
      <c r="AM1616" s="12"/>
      <c r="AN1616" s="12"/>
      <c r="AO1616" s="12"/>
      <c r="AP1616" s="12"/>
      <c r="AQ1616" s="12"/>
      <c r="AR1616" s="12"/>
      <c r="AS1616" s="12"/>
      <c r="AT1616" s="12"/>
      <c r="AU1616" s="12"/>
      <c r="AV1616" s="12"/>
      <c r="AW1616" s="12"/>
      <c r="AX1616" s="12"/>
      <c r="AY1616" s="12"/>
      <c r="AZ1616" s="12"/>
      <c r="BA1616" s="12"/>
      <c r="BB1616" s="12"/>
      <c r="BC1616" s="12"/>
      <c r="BE1616" s="12"/>
      <c r="BF1616" s="12"/>
      <c r="BG1616" s="12"/>
      <c r="BH1616" s="12"/>
      <c r="BI1616" s="12"/>
      <c r="BJ1616" s="12"/>
      <c r="BK1616" s="12"/>
    </row>
    <row r="1617" spans="33:63" x14ac:dyDescent="0.15">
      <c r="AG1617" s="12"/>
      <c r="AH1617" s="12"/>
      <c r="AI1617" s="12"/>
      <c r="AJ1617" s="12"/>
      <c r="AK1617" s="12"/>
      <c r="AL1617" s="12"/>
      <c r="AM1617" s="12"/>
      <c r="AN1617" s="12"/>
      <c r="AO1617" s="12"/>
      <c r="AP1617" s="12"/>
      <c r="AQ1617" s="12"/>
      <c r="AR1617" s="12"/>
      <c r="AS1617" s="12"/>
      <c r="AT1617" s="12"/>
      <c r="AU1617" s="12"/>
      <c r="AV1617" s="12"/>
      <c r="AW1617" s="12"/>
      <c r="AX1617" s="12"/>
      <c r="AY1617" s="12"/>
      <c r="AZ1617" s="12"/>
      <c r="BA1617" s="12"/>
      <c r="BB1617" s="12"/>
      <c r="BC1617" s="12"/>
      <c r="BE1617" s="12"/>
      <c r="BF1617" s="12"/>
      <c r="BG1617" s="12"/>
      <c r="BH1617" s="12"/>
      <c r="BI1617" s="12"/>
      <c r="BJ1617" s="12"/>
      <c r="BK1617" s="12"/>
    </row>
    <row r="1618" spans="33:63" x14ac:dyDescent="0.15">
      <c r="AG1618" s="12"/>
      <c r="AH1618" s="12"/>
      <c r="AI1618" s="12"/>
      <c r="AJ1618" s="12"/>
      <c r="AK1618" s="12"/>
      <c r="AL1618" s="12"/>
      <c r="AM1618" s="12"/>
      <c r="AN1618" s="12"/>
      <c r="AO1618" s="12"/>
      <c r="AP1618" s="12"/>
      <c r="AQ1618" s="12"/>
      <c r="AR1618" s="12"/>
      <c r="AS1618" s="12"/>
      <c r="AT1618" s="12"/>
      <c r="AU1618" s="12"/>
      <c r="AV1618" s="12"/>
      <c r="AW1618" s="12"/>
      <c r="AX1618" s="12"/>
      <c r="AY1618" s="12"/>
      <c r="AZ1618" s="12"/>
      <c r="BA1618" s="12"/>
      <c r="BB1618" s="12"/>
      <c r="BC1618" s="12"/>
      <c r="BE1618" s="12"/>
      <c r="BF1618" s="12"/>
      <c r="BG1618" s="12"/>
      <c r="BH1618" s="12"/>
      <c r="BI1618" s="12"/>
      <c r="BJ1618" s="12"/>
      <c r="BK1618" s="12"/>
    </row>
    <row r="1619" spans="33:63" x14ac:dyDescent="0.15">
      <c r="AG1619" s="12"/>
      <c r="AH1619" s="12"/>
      <c r="AI1619" s="12"/>
      <c r="AJ1619" s="12"/>
      <c r="AK1619" s="12"/>
      <c r="AL1619" s="12"/>
      <c r="AM1619" s="12"/>
      <c r="AN1619" s="12"/>
      <c r="AO1619" s="12"/>
      <c r="AP1619" s="12"/>
      <c r="AQ1619" s="12"/>
      <c r="AR1619" s="12"/>
      <c r="AS1619" s="12"/>
      <c r="AT1619" s="12"/>
      <c r="AU1619" s="12"/>
      <c r="AV1619" s="12"/>
      <c r="AW1619" s="12"/>
      <c r="AX1619" s="12"/>
      <c r="AY1619" s="12"/>
      <c r="AZ1619" s="12"/>
      <c r="BA1619" s="12"/>
      <c r="BB1619" s="12"/>
      <c r="BC1619" s="12"/>
      <c r="BE1619" s="12"/>
      <c r="BF1619" s="12"/>
      <c r="BG1619" s="12"/>
      <c r="BH1619" s="12"/>
      <c r="BI1619" s="12"/>
      <c r="BJ1619" s="12"/>
      <c r="BK1619" s="12"/>
    </row>
    <row r="1620" spans="33:63" x14ac:dyDescent="0.15">
      <c r="AG1620" s="12"/>
      <c r="AH1620" s="12"/>
      <c r="AI1620" s="12"/>
      <c r="AJ1620" s="12"/>
      <c r="AK1620" s="12"/>
      <c r="AL1620" s="12"/>
      <c r="AM1620" s="12"/>
      <c r="AN1620" s="12"/>
      <c r="AO1620" s="12"/>
      <c r="AP1620" s="12"/>
      <c r="AQ1620" s="12"/>
      <c r="AR1620" s="12"/>
      <c r="AS1620" s="12"/>
      <c r="AT1620" s="12"/>
      <c r="AU1620" s="12"/>
      <c r="AV1620" s="12"/>
      <c r="AW1620" s="12"/>
      <c r="AX1620" s="12"/>
      <c r="AY1620" s="12"/>
      <c r="AZ1620" s="12"/>
      <c r="BA1620" s="12"/>
      <c r="BB1620" s="12"/>
      <c r="BC1620" s="12"/>
      <c r="BE1620" s="12"/>
      <c r="BF1620" s="12"/>
      <c r="BG1620" s="12"/>
      <c r="BH1620" s="12"/>
      <c r="BI1620" s="12"/>
      <c r="BJ1620" s="12"/>
      <c r="BK1620" s="12"/>
    </row>
    <row r="1621" spans="33:63" x14ac:dyDescent="0.15">
      <c r="AG1621" s="12"/>
      <c r="AH1621" s="12"/>
      <c r="AI1621" s="12"/>
      <c r="AJ1621" s="12"/>
      <c r="AK1621" s="12"/>
      <c r="AL1621" s="12"/>
      <c r="AM1621" s="12"/>
      <c r="AN1621" s="12"/>
      <c r="AO1621" s="12"/>
      <c r="AP1621" s="12"/>
      <c r="AQ1621" s="12"/>
      <c r="AR1621" s="12"/>
      <c r="AS1621" s="12"/>
      <c r="AT1621" s="12"/>
      <c r="AU1621" s="12"/>
      <c r="AV1621" s="12"/>
      <c r="AW1621" s="12"/>
      <c r="AX1621" s="12"/>
      <c r="AY1621" s="12"/>
      <c r="AZ1621" s="12"/>
      <c r="BA1621" s="12"/>
      <c r="BB1621" s="12"/>
      <c r="BC1621" s="12"/>
      <c r="BE1621" s="12"/>
      <c r="BF1621" s="12"/>
      <c r="BG1621" s="12"/>
      <c r="BH1621" s="12"/>
      <c r="BI1621" s="12"/>
      <c r="BJ1621" s="12"/>
      <c r="BK1621" s="12"/>
    </row>
    <row r="1622" spans="33:63" x14ac:dyDescent="0.15">
      <c r="AG1622" s="12"/>
      <c r="AH1622" s="12"/>
      <c r="AI1622" s="12"/>
      <c r="AJ1622" s="12"/>
      <c r="AK1622" s="12"/>
      <c r="AL1622" s="12"/>
      <c r="AM1622" s="12"/>
      <c r="AN1622" s="12"/>
      <c r="AO1622" s="12"/>
      <c r="AP1622" s="12"/>
      <c r="AQ1622" s="12"/>
      <c r="AR1622" s="12"/>
      <c r="AS1622" s="12"/>
      <c r="AT1622" s="12"/>
      <c r="AU1622" s="12"/>
      <c r="AV1622" s="12"/>
      <c r="AW1622" s="12"/>
      <c r="AX1622" s="12"/>
      <c r="AY1622" s="12"/>
      <c r="AZ1622" s="12"/>
      <c r="BA1622" s="12"/>
      <c r="BB1622" s="12"/>
      <c r="BC1622" s="12"/>
      <c r="BE1622" s="12"/>
      <c r="BF1622" s="12"/>
      <c r="BG1622" s="12"/>
      <c r="BH1622" s="12"/>
      <c r="BI1622" s="12"/>
      <c r="BJ1622" s="12"/>
      <c r="BK1622" s="12"/>
    </row>
    <row r="1623" spans="33:63" x14ac:dyDescent="0.15">
      <c r="AG1623" s="12"/>
      <c r="AH1623" s="12"/>
      <c r="AI1623" s="12"/>
      <c r="AJ1623" s="12"/>
      <c r="AK1623" s="12"/>
      <c r="AL1623" s="12"/>
      <c r="AM1623" s="12"/>
      <c r="AN1623" s="12"/>
      <c r="AO1623" s="12"/>
      <c r="AP1623" s="12"/>
      <c r="AQ1623" s="12"/>
      <c r="AR1623" s="12"/>
      <c r="AS1623" s="12"/>
      <c r="AT1623" s="12"/>
      <c r="AU1623" s="12"/>
      <c r="AV1623" s="12"/>
      <c r="AW1623" s="12"/>
      <c r="AX1623" s="12"/>
      <c r="AY1623" s="12"/>
      <c r="AZ1623" s="12"/>
      <c r="BA1623" s="12"/>
      <c r="BB1623" s="12"/>
      <c r="BC1623" s="12"/>
      <c r="BE1623" s="12"/>
      <c r="BF1623" s="12"/>
      <c r="BG1623" s="12"/>
      <c r="BH1623" s="12"/>
      <c r="BI1623" s="12"/>
      <c r="BJ1623" s="12"/>
      <c r="BK1623" s="12"/>
    </row>
    <row r="1624" spans="33:63" x14ac:dyDescent="0.15">
      <c r="AG1624" s="12"/>
      <c r="AH1624" s="12"/>
      <c r="AI1624" s="12"/>
      <c r="AJ1624" s="12"/>
      <c r="AK1624" s="12"/>
      <c r="AL1624" s="12"/>
      <c r="AM1624" s="12"/>
      <c r="AN1624" s="12"/>
      <c r="AO1624" s="12"/>
      <c r="AP1624" s="12"/>
      <c r="AQ1624" s="12"/>
      <c r="AR1624" s="12"/>
      <c r="AS1624" s="12"/>
      <c r="AT1624" s="12"/>
      <c r="AU1624" s="12"/>
      <c r="AV1624" s="12"/>
      <c r="AW1624" s="12"/>
      <c r="AX1624" s="12"/>
      <c r="AY1624" s="12"/>
      <c r="AZ1624" s="12"/>
      <c r="BA1624" s="12"/>
      <c r="BB1624" s="12"/>
      <c r="BC1624" s="12"/>
      <c r="BE1624" s="12"/>
      <c r="BF1624" s="12"/>
      <c r="BG1624" s="12"/>
      <c r="BH1624" s="12"/>
      <c r="BI1624" s="12"/>
      <c r="BJ1624" s="12"/>
      <c r="BK1624" s="12"/>
    </row>
    <row r="1625" spans="33:63" x14ac:dyDescent="0.15">
      <c r="AG1625" s="12"/>
      <c r="AH1625" s="12"/>
      <c r="AI1625" s="12"/>
      <c r="AJ1625" s="12"/>
      <c r="AK1625" s="12"/>
      <c r="AL1625" s="12"/>
      <c r="AM1625" s="12"/>
      <c r="AN1625" s="12"/>
      <c r="AO1625" s="12"/>
      <c r="AP1625" s="12"/>
      <c r="AQ1625" s="12"/>
      <c r="AR1625" s="12"/>
      <c r="AS1625" s="12"/>
      <c r="AT1625" s="12"/>
      <c r="AU1625" s="12"/>
      <c r="AV1625" s="12"/>
      <c r="AW1625" s="12"/>
      <c r="AX1625" s="12"/>
      <c r="AY1625" s="12"/>
      <c r="AZ1625" s="12"/>
      <c r="BA1625" s="12"/>
      <c r="BB1625" s="12"/>
      <c r="BC1625" s="12"/>
      <c r="BE1625" s="12"/>
      <c r="BF1625" s="12"/>
      <c r="BG1625" s="12"/>
      <c r="BH1625" s="12"/>
      <c r="BI1625" s="12"/>
      <c r="BJ1625" s="12"/>
      <c r="BK1625" s="12"/>
    </row>
    <row r="1626" spans="33:63" x14ac:dyDescent="0.15">
      <c r="AG1626" s="12"/>
      <c r="AH1626" s="12"/>
      <c r="AI1626" s="12"/>
      <c r="AJ1626" s="12"/>
      <c r="AK1626" s="12"/>
      <c r="AL1626" s="12"/>
      <c r="AM1626" s="12"/>
      <c r="AN1626" s="12"/>
      <c r="AO1626" s="12"/>
      <c r="AP1626" s="12"/>
      <c r="AQ1626" s="12"/>
      <c r="AR1626" s="12"/>
      <c r="AS1626" s="12"/>
      <c r="AT1626" s="12"/>
      <c r="AU1626" s="12"/>
      <c r="AV1626" s="12"/>
      <c r="AW1626" s="12"/>
      <c r="AX1626" s="12"/>
      <c r="AY1626" s="12"/>
      <c r="AZ1626" s="12"/>
      <c r="BA1626" s="12"/>
      <c r="BB1626" s="12"/>
      <c r="BC1626" s="12"/>
      <c r="BE1626" s="12"/>
      <c r="BF1626" s="12"/>
      <c r="BG1626" s="12"/>
      <c r="BH1626" s="12"/>
      <c r="BI1626" s="12"/>
      <c r="BJ1626" s="12"/>
      <c r="BK1626" s="12"/>
    </row>
    <row r="1627" spans="33:63" x14ac:dyDescent="0.15">
      <c r="AG1627" s="12"/>
      <c r="AH1627" s="12"/>
      <c r="AI1627" s="12"/>
      <c r="AJ1627" s="12"/>
      <c r="AK1627" s="12"/>
      <c r="AL1627" s="12"/>
      <c r="AM1627" s="12"/>
      <c r="AN1627" s="12"/>
      <c r="AO1627" s="12"/>
      <c r="AP1627" s="12"/>
      <c r="AQ1627" s="12"/>
      <c r="AR1627" s="12"/>
      <c r="AS1627" s="12"/>
      <c r="AT1627" s="12"/>
      <c r="AU1627" s="12"/>
      <c r="AV1627" s="12"/>
      <c r="AW1627" s="12"/>
      <c r="AX1627" s="12"/>
      <c r="AY1627" s="12"/>
      <c r="AZ1627" s="12"/>
      <c r="BA1627" s="12"/>
      <c r="BB1627" s="12"/>
      <c r="BC1627" s="12"/>
      <c r="BE1627" s="12"/>
      <c r="BF1627" s="12"/>
      <c r="BG1627" s="12"/>
      <c r="BH1627" s="12"/>
      <c r="BI1627" s="12"/>
      <c r="BJ1627" s="12"/>
      <c r="BK1627" s="12"/>
    </row>
    <row r="1628" spans="33:63" x14ac:dyDescent="0.15">
      <c r="AG1628" s="12"/>
      <c r="AH1628" s="12"/>
      <c r="AI1628" s="12"/>
      <c r="AJ1628" s="12"/>
      <c r="AK1628" s="12"/>
      <c r="AL1628" s="12"/>
      <c r="AM1628" s="12"/>
      <c r="AN1628" s="12"/>
      <c r="AO1628" s="12"/>
      <c r="AP1628" s="12"/>
      <c r="AQ1628" s="12"/>
      <c r="AR1628" s="12"/>
      <c r="AS1628" s="12"/>
      <c r="AT1628" s="12"/>
      <c r="AU1628" s="12"/>
      <c r="AV1628" s="12"/>
      <c r="AW1628" s="12"/>
      <c r="AX1628" s="12"/>
      <c r="AY1628" s="12"/>
      <c r="AZ1628" s="12"/>
      <c r="BA1628" s="12"/>
      <c r="BB1628" s="12"/>
      <c r="BC1628" s="12"/>
      <c r="BE1628" s="12"/>
      <c r="BF1628" s="12"/>
      <c r="BG1628" s="12"/>
      <c r="BH1628" s="12"/>
      <c r="BI1628" s="12"/>
      <c r="BJ1628" s="12"/>
      <c r="BK1628" s="12"/>
    </row>
    <row r="1629" spans="33:63" x14ac:dyDescent="0.15">
      <c r="AG1629" s="12"/>
      <c r="AH1629" s="12"/>
      <c r="AI1629" s="12"/>
      <c r="AJ1629" s="12"/>
      <c r="AK1629" s="12"/>
      <c r="AL1629" s="12"/>
      <c r="AM1629" s="12"/>
      <c r="AN1629" s="12"/>
      <c r="AO1629" s="12"/>
      <c r="AP1629" s="12"/>
      <c r="AQ1629" s="12"/>
      <c r="AR1629" s="12"/>
      <c r="AS1629" s="12"/>
      <c r="AT1629" s="12"/>
      <c r="AU1629" s="12"/>
      <c r="AV1629" s="12"/>
      <c r="AW1629" s="12"/>
      <c r="AX1629" s="12"/>
      <c r="AY1629" s="12"/>
      <c r="AZ1629" s="12"/>
      <c r="BA1629" s="12"/>
      <c r="BB1629" s="12"/>
      <c r="BC1629" s="12"/>
      <c r="BE1629" s="12"/>
      <c r="BF1629" s="12"/>
      <c r="BG1629" s="12"/>
      <c r="BH1629" s="12"/>
      <c r="BI1629" s="12"/>
      <c r="BJ1629" s="12"/>
      <c r="BK1629" s="12"/>
    </row>
    <row r="1630" spans="33:63" x14ac:dyDescent="0.15">
      <c r="AG1630" s="12"/>
      <c r="AH1630" s="12"/>
      <c r="AI1630" s="12"/>
      <c r="AJ1630" s="12"/>
      <c r="AK1630" s="12"/>
      <c r="AL1630" s="12"/>
      <c r="AM1630" s="12"/>
      <c r="AN1630" s="12"/>
      <c r="AO1630" s="12"/>
      <c r="AP1630" s="12"/>
      <c r="AQ1630" s="12"/>
      <c r="AR1630" s="12"/>
      <c r="AS1630" s="12"/>
      <c r="AT1630" s="12"/>
      <c r="AU1630" s="12"/>
      <c r="AV1630" s="12"/>
      <c r="AW1630" s="12"/>
      <c r="AX1630" s="12"/>
      <c r="AY1630" s="12"/>
      <c r="AZ1630" s="12"/>
      <c r="BA1630" s="12"/>
      <c r="BB1630" s="12"/>
      <c r="BC1630" s="12"/>
      <c r="BE1630" s="12"/>
      <c r="BF1630" s="12"/>
      <c r="BG1630" s="12"/>
      <c r="BH1630" s="12"/>
      <c r="BI1630" s="12"/>
      <c r="BJ1630" s="12"/>
      <c r="BK1630" s="12"/>
    </row>
    <row r="1631" spans="33:63" x14ac:dyDescent="0.15">
      <c r="AG1631" s="12"/>
      <c r="AH1631" s="12"/>
      <c r="AI1631" s="12"/>
      <c r="AJ1631" s="12"/>
      <c r="AK1631" s="12"/>
      <c r="AL1631" s="12"/>
      <c r="AM1631" s="12"/>
      <c r="AN1631" s="12"/>
      <c r="AO1631" s="12"/>
      <c r="AP1631" s="12"/>
      <c r="AQ1631" s="12"/>
      <c r="AR1631" s="12"/>
      <c r="AS1631" s="12"/>
      <c r="AT1631" s="12"/>
      <c r="AU1631" s="12"/>
      <c r="AV1631" s="12"/>
      <c r="AW1631" s="12"/>
      <c r="AX1631" s="12"/>
      <c r="AY1631" s="12"/>
      <c r="AZ1631" s="12"/>
      <c r="BA1631" s="12"/>
      <c r="BB1631" s="12"/>
      <c r="BC1631" s="12"/>
      <c r="BE1631" s="12"/>
      <c r="BF1631" s="12"/>
      <c r="BG1631" s="12"/>
      <c r="BH1631" s="12"/>
      <c r="BI1631" s="12"/>
      <c r="BJ1631" s="12"/>
      <c r="BK1631" s="12"/>
    </row>
    <row r="1632" spans="33:63" x14ac:dyDescent="0.15">
      <c r="AG1632" s="12"/>
      <c r="AH1632" s="12"/>
      <c r="AI1632" s="12"/>
      <c r="AJ1632" s="12"/>
      <c r="AK1632" s="12"/>
      <c r="AL1632" s="12"/>
      <c r="AM1632" s="12"/>
      <c r="AN1632" s="12"/>
      <c r="AO1632" s="12"/>
      <c r="AP1632" s="12"/>
      <c r="AQ1632" s="12"/>
      <c r="AR1632" s="12"/>
      <c r="AS1632" s="12"/>
      <c r="AT1632" s="12"/>
      <c r="AU1632" s="12"/>
      <c r="AV1632" s="12"/>
      <c r="AW1632" s="12"/>
      <c r="AX1632" s="12"/>
      <c r="AY1632" s="12"/>
      <c r="AZ1632" s="12"/>
      <c r="BA1632" s="12"/>
      <c r="BB1632" s="12"/>
      <c r="BC1632" s="12"/>
      <c r="BE1632" s="12"/>
      <c r="BF1632" s="12"/>
      <c r="BG1632" s="12"/>
      <c r="BH1632" s="12"/>
      <c r="BI1632" s="12"/>
      <c r="BJ1632" s="12"/>
      <c r="BK1632" s="12"/>
    </row>
    <row r="1633" spans="33:63" x14ac:dyDescent="0.15">
      <c r="AG1633" s="12"/>
      <c r="AH1633" s="12"/>
      <c r="AI1633" s="12"/>
      <c r="AJ1633" s="12"/>
      <c r="AK1633" s="12"/>
      <c r="AL1633" s="12"/>
      <c r="AM1633" s="12"/>
      <c r="AN1633" s="12"/>
      <c r="AO1633" s="12"/>
      <c r="AP1633" s="12"/>
      <c r="AQ1633" s="12"/>
      <c r="AR1633" s="12"/>
      <c r="AS1633" s="12"/>
      <c r="AT1633" s="12"/>
      <c r="AU1633" s="12"/>
      <c r="AV1633" s="12"/>
      <c r="AW1633" s="12"/>
      <c r="AX1633" s="12"/>
      <c r="AY1633" s="12"/>
      <c r="AZ1633" s="12"/>
      <c r="BA1633" s="12"/>
      <c r="BB1633" s="12"/>
      <c r="BC1633" s="12"/>
      <c r="BE1633" s="12"/>
      <c r="BF1633" s="12"/>
      <c r="BG1633" s="12"/>
      <c r="BH1633" s="12"/>
      <c r="BI1633" s="12"/>
      <c r="BJ1633" s="12"/>
      <c r="BK1633" s="12"/>
    </row>
    <row r="1634" spans="33:63" x14ac:dyDescent="0.15">
      <c r="AG1634" s="12"/>
      <c r="AH1634" s="12"/>
      <c r="AI1634" s="12"/>
      <c r="AJ1634" s="12"/>
      <c r="AK1634" s="12"/>
      <c r="AL1634" s="12"/>
      <c r="AM1634" s="12"/>
      <c r="AN1634" s="12"/>
      <c r="AO1634" s="12"/>
      <c r="AP1634" s="12"/>
      <c r="AQ1634" s="12"/>
      <c r="AR1634" s="12"/>
      <c r="AS1634" s="12"/>
      <c r="AT1634" s="12"/>
      <c r="AU1634" s="12"/>
      <c r="AV1634" s="12"/>
      <c r="AW1634" s="12"/>
      <c r="AX1634" s="12"/>
      <c r="AY1634" s="12"/>
      <c r="AZ1634" s="12"/>
      <c r="BA1634" s="12"/>
      <c r="BB1634" s="12"/>
      <c r="BC1634" s="12"/>
      <c r="BE1634" s="12"/>
      <c r="BF1634" s="12"/>
      <c r="BG1634" s="12"/>
      <c r="BH1634" s="12"/>
      <c r="BI1634" s="12"/>
      <c r="BJ1634" s="12"/>
      <c r="BK1634" s="12"/>
    </row>
    <row r="1635" spans="33:63" x14ac:dyDescent="0.15">
      <c r="AG1635" s="12"/>
      <c r="AH1635" s="12"/>
      <c r="AI1635" s="12"/>
      <c r="AJ1635" s="12"/>
      <c r="AK1635" s="12"/>
      <c r="AL1635" s="12"/>
      <c r="AM1635" s="12"/>
      <c r="AN1635" s="12"/>
      <c r="AO1635" s="12"/>
      <c r="AP1635" s="12"/>
      <c r="AQ1635" s="12"/>
      <c r="AR1635" s="12"/>
      <c r="AS1635" s="12"/>
      <c r="AT1635" s="12"/>
      <c r="AU1635" s="12"/>
      <c r="AV1635" s="12"/>
      <c r="AW1635" s="12"/>
      <c r="AX1635" s="12"/>
      <c r="AY1635" s="12"/>
      <c r="AZ1635" s="12"/>
      <c r="BA1635" s="12"/>
      <c r="BB1635" s="12"/>
      <c r="BC1635" s="12"/>
      <c r="BE1635" s="12"/>
      <c r="BF1635" s="12"/>
      <c r="BG1635" s="12"/>
      <c r="BH1635" s="12"/>
      <c r="BI1635" s="12"/>
      <c r="BJ1635" s="12"/>
      <c r="BK1635" s="12"/>
    </row>
    <row r="1636" spans="33:63" x14ac:dyDescent="0.15">
      <c r="AG1636" s="12"/>
      <c r="AH1636" s="12"/>
      <c r="AI1636" s="12"/>
      <c r="AJ1636" s="12"/>
      <c r="AK1636" s="12"/>
      <c r="AL1636" s="12"/>
      <c r="AM1636" s="12"/>
      <c r="AN1636" s="12"/>
      <c r="AO1636" s="12"/>
      <c r="AP1636" s="12"/>
      <c r="AQ1636" s="12"/>
      <c r="AR1636" s="12"/>
      <c r="AS1636" s="12"/>
      <c r="AT1636" s="12"/>
      <c r="AU1636" s="12"/>
      <c r="AV1636" s="12"/>
      <c r="AW1636" s="12"/>
      <c r="AX1636" s="12"/>
      <c r="AY1636" s="12"/>
      <c r="AZ1636" s="12"/>
      <c r="BA1636" s="12"/>
      <c r="BB1636" s="12"/>
      <c r="BC1636" s="12"/>
      <c r="BE1636" s="12"/>
      <c r="BF1636" s="12"/>
      <c r="BG1636" s="12"/>
      <c r="BH1636" s="12"/>
      <c r="BI1636" s="12"/>
      <c r="BJ1636" s="12"/>
      <c r="BK1636" s="12"/>
    </row>
    <row r="1637" spans="33:63" x14ac:dyDescent="0.15">
      <c r="AG1637" s="12"/>
      <c r="AH1637" s="12"/>
      <c r="AI1637" s="12"/>
      <c r="AJ1637" s="12"/>
      <c r="AK1637" s="12"/>
      <c r="AL1637" s="12"/>
      <c r="AM1637" s="12"/>
      <c r="AN1637" s="12"/>
      <c r="AO1637" s="12"/>
      <c r="AP1637" s="12"/>
      <c r="AQ1637" s="12"/>
      <c r="AR1637" s="12"/>
      <c r="AS1637" s="12"/>
      <c r="AT1637" s="12"/>
      <c r="AU1637" s="12"/>
      <c r="AV1637" s="12"/>
      <c r="AW1637" s="12"/>
      <c r="AX1637" s="12"/>
      <c r="AY1637" s="12"/>
      <c r="AZ1637" s="12"/>
      <c r="BA1637" s="12"/>
      <c r="BB1637" s="12"/>
      <c r="BC1637" s="12"/>
      <c r="BE1637" s="12"/>
      <c r="BF1637" s="12"/>
      <c r="BG1637" s="12"/>
      <c r="BH1637" s="12"/>
      <c r="BI1637" s="12"/>
      <c r="BJ1637" s="12"/>
      <c r="BK1637" s="12"/>
    </row>
    <row r="1638" spans="33:63" x14ac:dyDescent="0.15">
      <c r="AG1638" s="12"/>
      <c r="AH1638" s="12"/>
      <c r="AI1638" s="12"/>
      <c r="AJ1638" s="12"/>
      <c r="AK1638" s="12"/>
      <c r="AL1638" s="12"/>
      <c r="AM1638" s="12"/>
      <c r="AN1638" s="12"/>
      <c r="AO1638" s="12"/>
      <c r="AP1638" s="12"/>
      <c r="AQ1638" s="12"/>
      <c r="AR1638" s="12"/>
      <c r="AS1638" s="12"/>
      <c r="AT1638" s="12"/>
      <c r="AU1638" s="12"/>
      <c r="AV1638" s="12"/>
      <c r="AW1638" s="12"/>
      <c r="AX1638" s="12"/>
      <c r="AY1638" s="12"/>
      <c r="AZ1638" s="12"/>
      <c r="BA1638" s="12"/>
      <c r="BB1638" s="12"/>
      <c r="BC1638" s="12"/>
      <c r="BE1638" s="12"/>
      <c r="BF1638" s="12"/>
      <c r="BG1638" s="12"/>
      <c r="BH1638" s="12"/>
      <c r="BI1638" s="12"/>
      <c r="BJ1638" s="12"/>
      <c r="BK1638" s="12"/>
    </row>
    <row r="1639" spans="33:63" x14ac:dyDescent="0.15">
      <c r="AG1639" s="12"/>
      <c r="AH1639" s="12"/>
      <c r="AI1639" s="12"/>
      <c r="AJ1639" s="12"/>
      <c r="AK1639" s="12"/>
      <c r="AL1639" s="12"/>
      <c r="AM1639" s="12"/>
      <c r="AN1639" s="12"/>
      <c r="AO1639" s="12"/>
      <c r="AP1639" s="12"/>
      <c r="AQ1639" s="12"/>
      <c r="AR1639" s="12"/>
      <c r="AS1639" s="12"/>
      <c r="AT1639" s="12"/>
      <c r="AU1639" s="12"/>
      <c r="AV1639" s="12"/>
      <c r="AW1639" s="12"/>
      <c r="AX1639" s="12"/>
      <c r="AY1639" s="12"/>
      <c r="AZ1639" s="12"/>
      <c r="BA1639" s="12"/>
      <c r="BB1639" s="12"/>
      <c r="BC1639" s="12"/>
      <c r="BE1639" s="12"/>
      <c r="BF1639" s="12"/>
      <c r="BG1639" s="12"/>
      <c r="BH1639" s="12"/>
      <c r="BI1639" s="12"/>
      <c r="BJ1639" s="12"/>
      <c r="BK1639" s="12"/>
    </row>
    <row r="1640" spans="33:63" x14ac:dyDescent="0.15">
      <c r="AG1640" s="12"/>
      <c r="AH1640" s="12"/>
      <c r="AI1640" s="12"/>
      <c r="AJ1640" s="12"/>
      <c r="AK1640" s="12"/>
      <c r="AL1640" s="12"/>
      <c r="AM1640" s="12"/>
      <c r="AN1640" s="12"/>
      <c r="AO1640" s="12"/>
      <c r="AP1640" s="12"/>
      <c r="AQ1640" s="12"/>
      <c r="AR1640" s="12"/>
      <c r="AS1640" s="12"/>
      <c r="AT1640" s="12"/>
      <c r="AU1640" s="12"/>
      <c r="AV1640" s="12"/>
      <c r="AW1640" s="12"/>
      <c r="AX1640" s="12"/>
      <c r="AY1640" s="12"/>
      <c r="AZ1640" s="12"/>
      <c r="BA1640" s="12"/>
      <c r="BB1640" s="12"/>
      <c r="BC1640" s="12"/>
      <c r="BE1640" s="12"/>
      <c r="BF1640" s="12"/>
      <c r="BG1640" s="12"/>
      <c r="BH1640" s="12"/>
      <c r="BI1640" s="12"/>
      <c r="BJ1640" s="12"/>
      <c r="BK1640" s="12"/>
    </row>
    <row r="1641" spans="33:63" x14ac:dyDescent="0.15">
      <c r="AG1641" s="12"/>
      <c r="AH1641" s="12"/>
      <c r="AI1641" s="12"/>
      <c r="AJ1641" s="12"/>
      <c r="AK1641" s="12"/>
      <c r="AL1641" s="12"/>
      <c r="AM1641" s="12"/>
      <c r="AN1641" s="12"/>
      <c r="AO1641" s="12"/>
      <c r="AP1641" s="12"/>
      <c r="AQ1641" s="12"/>
      <c r="AR1641" s="12"/>
      <c r="AS1641" s="12"/>
      <c r="AT1641" s="12"/>
      <c r="AU1641" s="12"/>
      <c r="AV1641" s="12"/>
      <c r="AW1641" s="12"/>
      <c r="AX1641" s="12"/>
      <c r="AY1641" s="12"/>
      <c r="AZ1641" s="12"/>
      <c r="BA1641" s="12"/>
      <c r="BB1641" s="12"/>
      <c r="BC1641" s="12"/>
      <c r="BE1641" s="12"/>
      <c r="BF1641" s="12"/>
      <c r="BG1641" s="12"/>
      <c r="BH1641" s="12"/>
      <c r="BI1641" s="12"/>
      <c r="BJ1641" s="12"/>
      <c r="BK1641" s="12"/>
    </row>
    <row r="1642" spans="33:63" x14ac:dyDescent="0.15">
      <c r="AG1642" s="12"/>
      <c r="AH1642" s="12"/>
      <c r="AI1642" s="12"/>
      <c r="AJ1642" s="12"/>
      <c r="AK1642" s="12"/>
      <c r="AL1642" s="12"/>
      <c r="AM1642" s="12"/>
      <c r="AN1642" s="12"/>
      <c r="AO1642" s="12"/>
      <c r="AP1642" s="12"/>
      <c r="AQ1642" s="12"/>
      <c r="AR1642" s="12"/>
      <c r="AS1642" s="12"/>
      <c r="AT1642" s="12"/>
      <c r="AU1642" s="12"/>
      <c r="AV1642" s="12"/>
      <c r="AW1642" s="12"/>
      <c r="AX1642" s="12"/>
      <c r="AY1642" s="12"/>
      <c r="AZ1642" s="12"/>
      <c r="BA1642" s="12"/>
      <c r="BB1642" s="12"/>
      <c r="BC1642" s="12"/>
      <c r="BE1642" s="12"/>
      <c r="BF1642" s="12"/>
      <c r="BG1642" s="12"/>
      <c r="BH1642" s="12"/>
      <c r="BI1642" s="12"/>
      <c r="BJ1642" s="12"/>
      <c r="BK1642" s="12"/>
    </row>
    <row r="1643" spans="33:63" x14ac:dyDescent="0.15">
      <c r="AG1643" s="12"/>
      <c r="AH1643" s="12"/>
      <c r="AI1643" s="12"/>
      <c r="AJ1643" s="12"/>
      <c r="AK1643" s="12"/>
      <c r="AL1643" s="12"/>
      <c r="AM1643" s="12"/>
      <c r="AN1643" s="12"/>
      <c r="AO1643" s="12"/>
      <c r="AP1643" s="12"/>
      <c r="AQ1643" s="12"/>
      <c r="AR1643" s="12"/>
      <c r="AS1643" s="12"/>
      <c r="AT1643" s="12"/>
      <c r="AU1643" s="12"/>
      <c r="AV1643" s="12"/>
      <c r="AW1643" s="12"/>
      <c r="AX1643" s="12"/>
      <c r="AY1643" s="12"/>
      <c r="AZ1643" s="12"/>
      <c r="BA1643" s="12"/>
      <c r="BB1643" s="12"/>
      <c r="BC1643" s="12"/>
      <c r="BE1643" s="12"/>
      <c r="BF1643" s="12"/>
      <c r="BG1643" s="12"/>
      <c r="BH1643" s="12"/>
      <c r="BI1643" s="12"/>
      <c r="BJ1643" s="12"/>
      <c r="BK1643" s="12"/>
    </row>
    <row r="1644" spans="33:63" x14ac:dyDescent="0.15">
      <c r="AG1644" s="12"/>
      <c r="AH1644" s="12"/>
      <c r="AI1644" s="12"/>
      <c r="AJ1644" s="12"/>
      <c r="AK1644" s="12"/>
      <c r="AL1644" s="12"/>
      <c r="AM1644" s="12"/>
      <c r="AN1644" s="12"/>
      <c r="AO1644" s="12"/>
      <c r="AP1644" s="12"/>
      <c r="AQ1644" s="12"/>
      <c r="AR1644" s="12"/>
      <c r="AS1644" s="12"/>
      <c r="AT1644" s="12"/>
      <c r="AU1644" s="12"/>
      <c r="AV1644" s="12"/>
      <c r="AW1644" s="12"/>
      <c r="AX1644" s="12"/>
      <c r="AY1644" s="12"/>
      <c r="AZ1644" s="12"/>
      <c r="BA1644" s="12"/>
      <c r="BB1644" s="12"/>
      <c r="BC1644" s="12"/>
      <c r="BE1644" s="12"/>
      <c r="BF1644" s="12"/>
      <c r="BG1644" s="12"/>
      <c r="BH1644" s="12"/>
      <c r="BI1644" s="12"/>
      <c r="BJ1644" s="12"/>
      <c r="BK1644" s="12"/>
    </row>
    <row r="1645" spans="33:63" x14ac:dyDescent="0.15">
      <c r="AG1645" s="12"/>
      <c r="AH1645" s="12"/>
      <c r="AI1645" s="12"/>
      <c r="AJ1645" s="12"/>
      <c r="AK1645" s="12"/>
      <c r="AL1645" s="12"/>
      <c r="AM1645" s="12"/>
      <c r="AN1645" s="12"/>
      <c r="AO1645" s="12"/>
      <c r="AP1645" s="12"/>
      <c r="AQ1645" s="12"/>
      <c r="AR1645" s="12"/>
      <c r="AS1645" s="12"/>
      <c r="AT1645" s="12"/>
      <c r="AU1645" s="12"/>
      <c r="AV1645" s="12"/>
      <c r="AW1645" s="12"/>
      <c r="AX1645" s="12"/>
      <c r="AY1645" s="12"/>
      <c r="AZ1645" s="12"/>
      <c r="BA1645" s="12"/>
      <c r="BB1645" s="12"/>
      <c r="BC1645" s="12"/>
      <c r="BE1645" s="12"/>
      <c r="BF1645" s="12"/>
      <c r="BG1645" s="12"/>
      <c r="BH1645" s="12"/>
      <c r="BI1645" s="12"/>
      <c r="BJ1645" s="12"/>
      <c r="BK1645" s="12"/>
    </row>
    <row r="1646" spans="33:63" x14ac:dyDescent="0.15">
      <c r="AG1646" s="12"/>
      <c r="AH1646" s="12"/>
      <c r="AI1646" s="12"/>
      <c r="AJ1646" s="12"/>
      <c r="AK1646" s="12"/>
      <c r="AL1646" s="12"/>
      <c r="AM1646" s="12"/>
      <c r="AN1646" s="12"/>
      <c r="AO1646" s="12"/>
      <c r="AP1646" s="12"/>
      <c r="AQ1646" s="12"/>
      <c r="AR1646" s="12"/>
      <c r="AS1646" s="12"/>
      <c r="AT1646" s="12"/>
      <c r="AU1646" s="12"/>
      <c r="AV1646" s="12"/>
      <c r="AW1646" s="12"/>
      <c r="AX1646" s="12"/>
      <c r="AY1646" s="12"/>
      <c r="AZ1646" s="12"/>
      <c r="BA1646" s="12"/>
      <c r="BB1646" s="12"/>
      <c r="BC1646" s="12"/>
      <c r="BE1646" s="12"/>
      <c r="BF1646" s="12"/>
      <c r="BG1646" s="12"/>
      <c r="BH1646" s="12"/>
      <c r="BI1646" s="12"/>
      <c r="BJ1646" s="12"/>
      <c r="BK1646" s="12"/>
    </row>
    <row r="1647" spans="33:63" x14ac:dyDescent="0.15">
      <c r="AG1647" s="12"/>
      <c r="AH1647" s="12"/>
      <c r="AI1647" s="12"/>
      <c r="AJ1647" s="12"/>
      <c r="AK1647" s="12"/>
      <c r="AL1647" s="12"/>
      <c r="AM1647" s="12"/>
      <c r="AN1647" s="12"/>
      <c r="AO1647" s="12"/>
      <c r="AP1647" s="12"/>
      <c r="AQ1647" s="12"/>
      <c r="AR1647" s="12"/>
      <c r="AS1647" s="12"/>
      <c r="AT1647" s="12"/>
      <c r="AU1647" s="12"/>
      <c r="AV1647" s="12"/>
      <c r="AW1647" s="12"/>
      <c r="AX1647" s="12"/>
      <c r="AY1647" s="12"/>
      <c r="AZ1647" s="12"/>
      <c r="BA1647" s="12"/>
      <c r="BB1647" s="12"/>
      <c r="BC1647" s="12"/>
      <c r="BE1647" s="12"/>
      <c r="BF1647" s="12"/>
      <c r="BG1647" s="12"/>
      <c r="BH1647" s="12"/>
      <c r="BI1647" s="12"/>
      <c r="BJ1647" s="12"/>
      <c r="BK1647" s="12"/>
    </row>
    <row r="1648" spans="33:63" x14ac:dyDescent="0.15">
      <c r="AG1648" s="12"/>
      <c r="AH1648" s="12"/>
      <c r="AI1648" s="12"/>
      <c r="AJ1648" s="12"/>
      <c r="AK1648" s="12"/>
      <c r="AL1648" s="12"/>
      <c r="AM1648" s="12"/>
      <c r="AN1648" s="12"/>
      <c r="AO1648" s="12"/>
      <c r="AP1648" s="12"/>
      <c r="AQ1648" s="12"/>
      <c r="AR1648" s="12"/>
      <c r="AS1648" s="12"/>
      <c r="AT1648" s="12"/>
      <c r="AU1648" s="12"/>
      <c r="AV1648" s="12"/>
      <c r="AW1648" s="12"/>
      <c r="AX1648" s="12"/>
      <c r="AY1648" s="12"/>
      <c r="AZ1648" s="12"/>
      <c r="BA1648" s="12"/>
      <c r="BB1648" s="12"/>
      <c r="BC1648" s="12"/>
      <c r="BE1648" s="12"/>
      <c r="BF1648" s="12"/>
      <c r="BG1648" s="12"/>
      <c r="BH1648" s="12"/>
      <c r="BI1648" s="12"/>
      <c r="BJ1648" s="12"/>
      <c r="BK1648" s="12"/>
    </row>
    <row r="1649" spans="33:63" x14ac:dyDescent="0.15">
      <c r="AG1649" s="12"/>
      <c r="AH1649" s="12"/>
      <c r="AI1649" s="12"/>
      <c r="AJ1649" s="12"/>
      <c r="AK1649" s="12"/>
      <c r="AL1649" s="12"/>
      <c r="AM1649" s="12"/>
      <c r="AN1649" s="12"/>
      <c r="AO1649" s="12"/>
      <c r="AP1649" s="12"/>
      <c r="AQ1649" s="12"/>
      <c r="AR1649" s="12"/>
      <c r="AS1649" s="12"/>
      <c r="AT1649" s="12"/>
      <c r="AU1649" s="12"/>
      <c r="AV1649" s="12"/>
      <c r="AW1649" s="12"/>
      <c r="AX1649" s="12"/>
      <c r="AY1649" s="12"/>
      <c r="AZ1649" s="12"/>
      <c r="BA1649" s="12"/>
      <c r="BB1649" s="12"/>
      <c r="BC1649" s="12"/>
      <c r="BE1649" s="12"/>
      <c r="BF1649" s="12"/>
      <c r="BG1649" s="12"/>
      <c r="BH1649" s="12"/>
      <c r="BI1649" s="12"/>
      <c r="BJ1649" s="12"/>
      <c r="BK1649" s="12"/>
    </row>
    <row r="1650" spans="33:63" x14ac:dyDescent="0.15">
      <c r="AG1650" s="12"/>
      <c r="AH1650" s="12"/>
      <c r="AI1650" s="12"/>
      <c r="AJ1650" s="12"/>
      <c r="AK1650" s="12"/>
      <c r="AL1650" s="12"/>
      <c r="AM1650" s="12"/>
      <c r="AN1650" s="12"/>
      <c r="AO1650" s="12"/>
      <c r="AP1650" s="12"/>
      <c r="AQ1650" s="12"/>
      <c r="AR1650" s="12"/>
      <c r="AS1650" s="12"/>
      <c r="AT1650" s="12"/>
      <c r="AU1650" s="12"/>
      <c r="AV1650" s="12"/>
      <c r="AW1650" s="12"/>
      <c r="AX1650" s="12"/>
      <c r="AY1650" s="12"/>
      <c r="AZ1650" s="12"/>
      <c r="BA1650" s="12"/>
      <c r="BB1650" s="12"/>
      <c r="BC1650" s="12"/>
      <c r="BE1650" s="12"/>
      <c r="BF1650" s="12"/>
      <c r="BG1650" s="12"/>
      <c r="BH1650" s="12"/>
      <c r="BI1650" s="12"/>
      <c r="BJ1650" s="12"/>
      <c r="BK1650" s="12"/>
    </row>
    <row r="1651" spans="33:63" x14ac:dyDescent="0.15">
      <c r="AG1651" s="12"/>
      <c r="AH1651" s="12"/>
      <c r="AI1651" s="12"/>
      <c r="AJ1651" s="12"/>
      <c r="AK1651" s="12"/>
      <c r="AL1651" s="12"/>
      <c r="AM1651" s="12"/>
      <c r="AN1651" s="12"/>
      <c r="AO1651" s="12"/>
      <c r="AP1651" s="12"/>
      <c r="AQ1651" s="12"/>
      <c r="AR1651" s="12"/>
      <c r="AS1651" s="12"/>
      <c r="AT1651" s="12"/>
      <c r="AU1651" s="12"/>
      <c r="AV1651" s="12"/>
      <c r="AW1651" s="12"/>
      <c r="AX1651" s="12"/>
      <c r="AY1651" s="12"/>
      <c r="AZ1651" s="12"/>
      <c r="BA1651" s="12"/>
      <c r="BB1651" s="12"/>
      <c r="BC1651" s="12"/>
      <c r="BE1651" s="12"/>
      <c r="BF1651" s="12"/>
      <c r="BG1651" s="12"/>
      <c r="BH1651" s="12"/>
      <c r="BI1651" s="12"/>
      <c r="BJ1651" s="12"/>
      <c r="BK1651" s="12"/>
    </row>
    <row r="1652" spans="33:63" x14ac:dyDescent="0.15">
      <c r="AG1652" s="12"/>
      <c r="AH1652" s="12"/>
      <c r="AI1652" s="12"/>
      <c r="AJ1652" s="12"/>
      <c r="AK1652" s="12"/>
      <c r="AL1652" s="12"/>
      <c r="AM1652" s="12"/>
      <c r="AN1652" s="12"/>
      <c r="AO1652" s="12"/>
      <c r="AP1652" s="12"/>
      <c r="AQ1652" s="12"/>
      <c r="AR1652" s="12"/>
      <c r="AS1652" s="12"/>
      <c r="AT1652" s="12"/>
      <c r="AU1652" s="12"/>
      <c r="AV1652" s="12"/>
      <c r="AW1652" s="12"/>
      <c r="AX1652" s="12"/>
      <c r="AY1652" s="12"/>
      <c r="AZ1652" s="12"/>
      <c r="BA1652" s="12"/>
      <c r="BB1652" s="12"/>
      <c r="BC1652" s="12"/>
      <c r="BE1652" s="12"/>
      <c r="BF1652" s="12"/>
      <c r="BG1652" s="12"/>
      <c r="BH1652" s="12"/>
      <c r="BI1652" s="12"/>
      <c r="BJ1652" s="12"/>
      <c r="BK1652" s="12"/>
    </row>
    <row r="1653" spans="33:63" x14ac:dyDescent="0.15">
      <c r="AG1653" s="12"/>
      <c r="AH1653" s="12"/>
      <c r="AI1653" s="12"/>
      <c r="AJ1653" s="12"/>
      <c r="AK1653" s="12"/>
      <c r="AL1653" s="12"/>
      <c r="AM1653" s="12"/>
      <c r="AN1653" s="12"/>
      <c r="AO1653" s="12"/>
      <c r="AP1653" s="12"/>
      <c r="AQ1653" s="12"/>
      <c r="AR1653" s="12"/>
      <c r="AS1653" s="12"/>
      <c r="AT1653" s="12"/>
      <c r="AU1653" s="12"/>
      <c r="AV1653" s="12"/>
      <c r="AW1653" s="12"/>
      <c r="AX1653" s="12"/>
      <c r="AY1653" s="12"/>
      <c r="AZ1653" s="12"/>
      <c r="BA1653" s="12"/>
      <c r="BB1653" s="12"/>
      <c r="BC1653" s="12"/>
      <c r="BE1653" s="12"/>
      <c r="BF1653" s="12"/>
      <c r="BG1653" s="12"/>
      <c r="BH1653" s="12"/>
      <c r="BI1653" s="12"/>
      <c r="BJ1653" s="12"/>
      <c r="BK1653" s="12"/>
    </row>
    <row r="1654" spans="33:63" x14ac:dyDescent="0.15">
      <c r="AG1654" s="12"/>
      <c r="AH1654" s="12"/>
      <c r="AI1654" s="12"/>
      <c r="AJ1654" s="12"/>
      <c r="AK1654" s="12"/>
      <c r="AL1654" s="12"/>
      <c r="AM1654" s="12"/>
      <c r="AN1654" s="12"/>
      <c r="AO1654" s="12"/>
      <c r="AP1654" s="12"/>
      <c r="AQ1654" s="12"/>
      <c r="AR1654" s="12"/>
      <c r="AS1654" s="12"/>
      <c r="AT1654" s="12"/>
      <c r="AU1654" s="12"/>
      <c r="AV1654" s="12"/>
      <c r="AW1654" s="12"/>
      <c r="AX1654" s="12"/>
      <c r="AY1654" s="12"/>
      <c r="AZ1654" s="12"/>
      <c r="BA1654" s="12"/>
      <c r="BB1654" s="12"/>
      <c r="BC1654" s="12"/>
      <c r="BE1654" s="12"/>
      <c r="BF1654" s="12"/>
      <c r="BG1654" s="12"/>
      <c r="BH1654" s="12"/>
      <c r="BI1654" s="12"/>
      <c r="BJ1654" s="12"/>
      <c r="BK1654" s="12"/>
    </row>
    <row r="1655" spans="33:63" x14ac:dyDescent="0.15">
      <c r="AG1655" s="12"/>
      <c r="AH1655" s="12"/>
      <c r="AI1655" s="12"/>
      <c r="AJ1655" s="12"/>
      <c r="AK1655" s="12"/>
      <c r="AL1655" s="12"/>
      <c r="AM1655" s="12"/>
      <c r="AN1655" s="12"/>
      <c r="AO1655" s="12"/>
      <c r="AP1655" s="12"/>
      <c r="AQ1655" s="12"/>
      <c r="AR1655" s="12"/>
      <c r="AS1655" s="12"/>
      <c r="AT1655" s="12"/>
      <c r="AU1655" s="12"/>
      <c r="AV1655" s="12"/>
      <c r="AW1655" s="12"/>
      <c r="AX1655" s="12"/>
      <c r="AY1655" s="12"/>
      <c r="AZ1655" s="12"/>
      <c r="BA1655" s="12"/>
      <c r="BB1655" s="12"/>
      <c r="BC1655" s="12"/>
      <c r="BE1655" s="12"/>
      <c r="BF1655" s="12"/>
      <c r="BG1655" s="12"/>
      <c r="BH1655" s="12"/>
      <c r="BI1655" s="12"/>
      <c r="BJ1655" s="12"/>
      <c r="BK1655" s="12"/>
    </row>
    <row r="1656" spans="33:63" x14ac:dyDescent="0.15">
      <c r="AG1656" s="12"/>
      <c r="AH1656" s="12"/>
      <c r="AI1656" s="12"/>
      <c r="AJ1656" s="12"/>
      <c r="AK1656" s="12"/>
      <c r="AL1656" s="12"/>
      <c r="AM1656" s="12"/>
      <c r="AN1656" s="12"/>
      <c r="AO1656" s="12"/>
      <c r="AP1656" s="12"/>
      <c r="AQ1656" s="12"/>
      <c r="AR1656" s="12"/>
      <c r="AS1656" s="12"/>
      <c r="AT1656" s="12"/>
      <c r="AU1656" s="12"/>
      <c r="AV1656" s="12"/>
      <c r="AW1656" s="12"/>
      <c r="AX1656" s="12"/>
      <c r="AY1656" s="12"/>
      <c r="AZ1656" s="12"/>
      <c r="BA1656" s="12"/>
      <c r="BB1656" s="12"/>
      <c r="BC1656" s="12"/>
      <c r="BE1656" s="12"/>
      <c r="BF1656" s="12"/>
      <c r="BG1656" s="12"/>
      <c r="BH1656" s="12"/>
      <c r="BI1656" s="12"/>
      <c r="BJ1656" s="12"/>
      <c r="BK1656" s="12"/>
    </row>
    <row r="1657" spans="33:63" x14ac:dyDescent="0.15">
      <c r="AG1657" s="12"/>
      <c r="AH1657" s="12"/>
      <c r="AI1657" s="12"/>
      <c r="AJ1657" s="12"/>
      <c r="AK1657" s="12"/>
      <c r="AL1657" s="12"/>
      <c r="AM1657" s="12"/>
      <c r="AN1657" s="12"/>
      <c r="AO1657" s="12"/>
      <c r="AP1657" s="12"/>
      <c r="AQ1657" s="12"/>
      <c r="AR1657" s="12"/>
      <c r="AS1657" s="12"/>
      <c r="AT1657" s="12"/>
      <c r="AU1657" s="12"/>
      <c r="AV1657" s="12"/>
      <c r="AW1657" s="12"/>
      <c r="AX1657" s="12"/>
      <c r="AY1657" s="12"/>
      <c r="AZ1657" s="12"/>
      <c r="BA1657" s="12"/>
      <c r="BB1657" s="12"/>
      <c r="BC1657" s="12"/>
      <c r="BE1657" s="12"/>
      <c r="BF1657" s="12"/>
      <c r="BG1657" s="12"/>
      <c r="BH1657" s="12"/>
      <c r="BI1657" s="12"/>
      <c r="BJ1657" s="12"/>
      <c r="BK1657" s="12"/>
    </row>
    <row r="1658" spans="33:63" x14ac:dyDescent="0.15">
      <c r="AG1658" s="12"/>
      <c r="AH1658" s="12"/>
      <c r="AI1658" s="12"/>
      <c r="AJ1658" s="12"/>
      <c r="AK1658" s="12"/>
      <c r="AL1658" s="12"/>
      <c r="AM1658" s="12"/>
      <c r="AN1658" s="12"/>
      <c r="AO1658" s="12"/>
      <c r="AP1658" s="12"/>
      <c r="AQ1658" s="12"/>
      <c r="AR1658" s="12"/>
      <c r="AS1658" s="12"/>
      <c r="AT1658" s="12"/>
      <c r="AU1658" s="12"/>
      <c r="AV1658" s="12"/>
      <c r="AW1658" s="12"/>
      <c r="AX1658" s="12"/>
      <c r="AY1658" s="12"/>
      <c r="AZ1658" s="12"/>
      <c r="BA1658" s="12"/>
      <c r="BB1658" s="12"/>
      <c r="BC1658" s="12"/>
      <c r="BE1658" s="12"/>
      <c r="BF1658" s="12"/>
      <c r="BG1658" s="12"/>
      <c r="BH1658" s="12"/>
      <c r="BI1658" s="12"/>
      <c r="BJ1658" s="12"/>
      <c r="BK1658" s="12"/>
    </row>
    <row r="1659" spans="33:63" x14ac:dyDescent="0.15">
      <c r="AG1659" s="12"/>
      <c r="AH1659" s="12"/>
      <c r="AI1659" s="12"/>
      <c r="AJ1659" s="12"/>
      <c r="AK1659" s="12"/>
      <c r="AL1659" s="12"/>
      <c r="AM1659" s="12"/>
      <c r="AN1659" s="12"/>
      <c r="AO1659" s="12"/>
      <c r="AP1659" s="12"/>
      <c r="AQ1659" s="12"/>
      <c r="AR1659" s="12"/>
      <c r="AS1659" s="12"/>
      <c r="AT1659" s="12"/>
      <c r="AU1659" s="12"/>
      <c r="AV1659" s="12"/>
      <c r="AW1659" s="12"/>
      <c r="AX1659" s="12"/>
      <c r="AY1659" s="12"/>
      <c r="AZ1659" s="12"/>
      <c r="BA1659" s="12"/>
      <c r="BB1659" s="12"/>
      <c r="BC1659" s="12"/>
      <c r="BE1659" s="12"/>
      <c r="BF1659" s="12"/>
      <c r="BG1659" s="12"/>
      <c r="BH1659" s="12"/>
      <c r="BI1659" s="12"/>
      <c r="BJ1659" s="12"/>
      <c r="BK1659" s="12"/>
    </row>
    <row r="1660" spans="33:63" x14ac:dyDescent="0.15">
      <c r="AG1660" s="12"/>
      <c r="AH1660" s="12"/>
      <c r="AI1660" s="12"/>
      <c r="AJ1660" s="12"/>
      <c r="AK1660" s="12"/>
      <c r="AL1660" s="12"/>
      <c r="AM1660" s="12"/>
      <c r="AN1660" s="12"/>
      <c r="AO1660" s="12"/>
      <c r="AP1660" s="12"/>
      <c r="AQ1660" s="12"/>
      <c r="AR1660" s="12"/>
      <c r="AS1660" s="12"/>
      <c r="AT1660" s="12"/>
      <c r="AU1660" s="12"/>
      <c r="AV1660" s="12"/>
      <c r="AW1660" s="12"/>
      <c r="AX1660" s="12"/>
      <c r="AY1660" s="12"/>
      <c r="AZ1660" s="12"/>
      <c r="BA1660" s="12"/>
      <c r="BB1660" s="12"/>
      <c r="BC1660" s="12"/>
      <c r="BE1660" s="12"/>
      <c r="BF1660" s="12"/>
      <c r="BG1660" s="12"/>
      <c r="BH1660" s="12"/>
      <c r="BI1660" s="12"/>
      <c r="BJ1660" s="12"/>
      <c r="BK1660" s="12"/>
    </row>
    <row r="1661" spans="33:63" x14ac:dyDescent="0.15">
      <c r="AG1661" s="12"/>
      <c r="AH1661" s="12"/>
      <c r="AI1661" s="12"/>
      <c r="AJ1661" s="12"/>
      <c r="AK1661" s="12"/>
      <c r="AL1661" s="12"/>
      <c r="AM1661" s="12"/>
      <c r="AN1661" s="12"/>
      <c r="AO1661" s="12"/>
      <c r="AP1661" s="12"/>
      <c r="AQ1661" s="12"/>
      <c r="AR1661" s="12"/>
      <c r="AS1661" s="12"/>
      <c r="AT1661" s="12"/>
      <c r="AU1661" s="12"/>
      <c r="AV1661" s="12"/>
      <c r="AW1661" s="12"/>
      <c r="AX1661" s="12"/>
      <c r="AY1661" s="12"/>
      <c r="AZ1661" s="12"/>
      <c r="BA1661" s="12"/>
      <c r="BB1661" s="12"/>
      <c r="BC1661" s="12"/>
      <c r="BE1661" s="12"/>
      <c r="BF1661" s="12"/>
      <c r="BG1661" s="12"/>
      <c r="BH1661" s="12"/>
      <c r="BI1661" s="12"/>
      <c r="BJ1661" s="12"/>
      <c r="BK1661" s="12"/>
    </row>
    <row r="1662" spans="33:63" x14ac:dyDescent="0.15">
      <c r="AG1662" s="12"/>
      <c r="AH1662" s="12"/>
      <c r="AI1662" s="12"/>
      <c r="AJ1662" s="12"/>
      <c r="AK1662" s="12"/>
      <c r="AL1662" s="12"/>
      <c r="AM1662" s="12"/>
      <c r="AN1662" s="12"/>
      <c r="AO1662" s="12"/>
      <c r="AP1662" s="12"/>
      <c r="AQ1662" s="12"/>
      <c r="AR1662" s="12"/>
      <c r="AS1662" s="12"/>
      <c r="AT1662" s="12"/>
      <c r="AU1662" s="12"/>
      <c r="AV1662" s="12"/>
      <c r="AW1662" s="12"/>
      <c r="AX1662" s="12"/>
      <c r="AY1662" s="12"/>
      <c r="AZ1662" s="12"/>
      <c r="BA1662" s="12"/>
      <c r="BB1662" s="12"/>
      <c r="BC1662" s="12"/>
      <c r="BE1662" s="12"/>
      <c r="BF1662" s="12"/>
      <c r="BG1662" s="12"/>
      <c r="BH1662" s="12"/>
      <c r="BI1662" s="12"/>
      <c r="BJ1662" s="12"/>
      <c r="BK1662" s="12"/>
    </row>
    <row r="1663" spans="33:63" x14ac:dyDescent="0.15">
      <c r="AG1663" s="12"/>
      <c r="AH1663" s="12"/>
      <c r="AI1663" s="12"/>
      <c r="AJ1663" s="12"/>
      <c r="AK1663" s="12"/>
      <c r="AL1663" s="12"/>
      <c r="AM1663" s="12"/>
      <c r="AN1663" s="12"/>
      <c r="AO1663" s="12"/>
      <c r="AP1663" s="12"/>
      <c r="AQ1663" s="12"/>
      <c r="AR1663" s="12"/>
      <c r="AS1663" s="12"/>
      <c r="AT1663" s="12"/>
      <c r="AU1663" s="12"/>
      <c r="AV1663" s="12"/>
      <c r="AW1663" s="12"/>
      <c r="AX1663" s="12"/>
      <c r="AY1663" s="12"/>
      <c r="AZ1663" s="12"/>
      <c r="BA1663" s="12"/>
      <c r="BB1663" s="12"/>
      <c r="BC1663" s="12"/>
      <c r="BE1663" s="12"/>
      <c r="BF1663" s="12"/>
      <c r="BG1663" s="12"/>
      <c r="BH1663" s="12"/>
      <c r="BI1663" s="12"/>
      <c r="BJ1663" s="12"/>
      <c r="BK1663" s="12"/>
    </row>
    <row r="1664" spans="33:63" x14ac:dyDescent="0.15">
      <c r="AG1664" s="12"/>
      <c r="AH1664" s="12"/>
      <c r="AI1664" s="12"/>
      <c r="AJ1664" s="12"/>
      <c r="AK1664" s="12"/>
      <c r="AL1664" s="12"/>
      <c r="AM1664" s="12"/>
      <c r="AN1664" s="12"/>
      <c r="AO1664" s="12"/>
      <c r="AP1664" s="12"/>
      <c r="AQ1664" s="12"/>
      <c r="AR1664" s="12"/>
      <c r="AS1664" s="12"/>
      <c r="AT1664" s="12"/>
      <c r="AU1664" s="12"/>
      <c r="AV1664" s="12"/>
      <c r="AW1664" s="12"/>
      <c r="AX1664" s="12"/>
      <c r="AY1664" s="12"/>
      <c r="AZ1664" s="12"/>
      <c r="BA1664" s="12"/>
      <c r="BB1664" s="12"/>
      <c r="BC1664" s="12"/>
      <c r="BE1664" s="12"/>
      <c r="BF1664" s="12"/>
      <c r="BG1664" s="12"/>
      <c r="BH1664" s="12"/>
      <c r="BI1664" s="12"/>
      <c r="BJ1664" s="12"/>
      <c r="BK1664" s="12"/>
    </row>
    <row r="1665" spans="33:63" x14ac:dyDescent="0.15">
      <c r="AG1665" s="12"/>
      <c r="AH1665" s="12"/>
      <c r="AI1665" s="12"/>
      <c r="AJ1665" s="12"/>
      <c r="AK1665" s="12"/>
      <c r="AL1665" s="12"/>
      <c r="AM1665" s="12"/>
      <c r="AN1665" s="12"/>
      <c r="AO1665" s="12"/>
      <c r="AP1665" s="12"/>
      <c r="AQ1665" s="12"/>
      <c r="AR1665" s="12"/>
      <c r="AS1665" s="12"/>
      <c r="AT1665" s="12"/>
      <c r="AU1665" s="12"/>
      <c r="AV1665" s="12"/>
      <c r="AW1665" s="12"/>
      <c r="AX1665" s="12"/>
      <c r="AY1665" s="12"/>
      <c r="AZ1665" s="12"/>
      <c r="BA1665" s="12"/>
      <c r="BB1665" s="12"/>
      <c r="BC1665" s="12"/>
      <c r="BE1665" s="12"/>
      <c r="BF1665" s="12"/>
      <c r="BG1665" s="12"/>
      <c r="BH1665" s="12"/>
      <c r="BI1665" s="12"/>
      <c r="BJ1665" s="12"/>
      <c r="BK1665" s="12"/>
    </row>
    <row r="1666" spans="33:63" x14ac:dyDescent="0.15">
      <c r="AG1666" s="12"/>
      <c r="AH1666" s="12"/>
      <c r="AI1666" s="12"/>
      <c r="AJ1666" s="12"/>
      <c r="AK1666" s="12"/>
      <c r="AL1666" s="12"/>
      <c r="AM1666" s="12"/>
      <c r="AN1666" s="12"/>
      <c r="AO1666" s="12"/>
      <c r="AP1666" s="12"/>
      <c r="AQ1666" s="12"/>
      <c r="AR1666" s="12"/>
      <c r="AS1666" s="12"/>
      <c r="AT1666" s="12"/>
      <c r="AU1666" s="12"/>
      <c r="AV1666" s="12"/>
      <c r="AW1666" s="12"/>
      <c r="AX1666" s="12"/>
      <c r="AY1666" s="12"/>
      <c r="AZ1666" s="12"/>
      <c r="BA1666" s="12"/>
      <c r="BB1666" s="12"/>
      <c r="BC1666" s="12"/>
      <c r="BE1666" s="12"/>
      <c r="BF1666" s="12"/>
      <c r="BG1666" s="12"/>
      <c r="BH1666" s="12"/>
      <c r="BI1666" s="12"/>
      <c r="BJ1666" s="12"/>
      <c r="BK1666" s="12"/>
    </row>
    <row r="1667" spans="33:63" x14ac:dyDescent="0.15">
      <c r="AG1667" s="12"/>
      <c r="AH1667" s="12"/>
      <c r="AI1667" s="12"/>
      <c r="AJ1667" s="12"/>
      <c r="AK1667" s="12"/>
      <c r="AL1667" s="12"/>
      <c r="AM1667" s="12"/>
      <c r="AN1667" s="12"/>
      <c r="AO1667" s="12"/>
      <c r="AP1667" s="12"/>
      <c r="AQ1667" s="12"/>
      <c r="AR1667" s="12"/>
      <c r="AS1667" s="12"/>
      <c r="AT1667" s="12"/>
      <c r="AU1667" s="12"/>
      <c r="AV1667" s="12"/>
      <c r="AW1667" s="12"/>
      <c r="AX1667" s="12"/>
      <c r="AY1667" s="12"/>
      <c r="AZ1667" s="12"/>
      <c r="BA1667" s="12"/>
      <c r="BB1667" s="12"/>
      <c r="BC1667" s="12"/>
      <c r="BE1667" s="12"/>
      <c r="BF1667" s="12"/>
      <c r="BG1667" s="12"/>
      <c r="BH1667" s="12"/>
      <c r="BI1667" s="12"/>
      <c r="BJ1667" s="12"/>
      <c r="BK1667" s="12"/>
    </row>
    <row r="1668" spans="33:63" x14ac:dyDescent="0.15">
      <c r="AG1668" s="12"/>
      <c r="AH1668" s="12"/>
      <c r="AI1668" s="12"/>
      <c r="AJ1668" s="12"/>
      <c r="AK1668" s="12"/>
      <c r="AL1668" s="12"/>
      <c r="AM1668" s="12"/>
      <c r="AN1668" s="12"/>
      <c r="AO1668" s="12"/>
      <c r="AP1668" s="12"/>
      <c r="AQ1668" s="12"/>
      <c r="AR1668" s="12"/>
      <c r="AS1668" s="12"/>
      <c r="AT1668" s="12"/>
      <c r="AU1668" s="12"/>
      <c r="AV1668" s="12"/>
      <c r="AW1668" s="12"/>
      <c r="AX1668" s="12"/>
      <c r="AY1668" s="12"/>
      <c r="AZ1668" s="12"/>
      <c r="BA1668" s="12"/>
      <c r="BB1668" s="12"/>
      <c r="BC1668" s="12"/>
      <c r="BE1668" s="12"/>
      <c r="BF1668" s="12"/>
      <c r="BG1668" s="12"/>
      <c r="BH1668" s="12"/>
      <c r="BI1668" s="12"/>
      <c r="BJ1668" s="12"/>
      <c r="BK1668" s="12"/>
    </row>
    <row r="1669" spans="33:63" x14ac:dyDescent="0.15">
      <c r="AG1669" s="12"/>
      <c r="AH1669" s="12"/>
      <c r="AI1669" s="12"/>
      <c r="AJ1669" s="12"/>
      <c r="AK1669" s="12"/>
      <c r="AL1669" s="12"/>
      <c r="AM1669" s="12"/>
      <c r="AN1669" s="12"/>
      <c r="AO1669" s="12"/>
      <c r="AP1669" s="12"/>
      <c r="AQ1669" s="12"/>
      <c r="AR1669" s="12"/>
      <c r="AS1669" s="12"/>
      <c r="AT1669" s="12"/>
      <c r="AU1669" s="12"/>
      <c r="AV1669" s="12"/>
      <c r="AW1669" s="12"/>
      <c r="AX1669" s="12"/>
      <c r="AY1669" s="12"/>
      <c r="AZ1669" s="12"/>
      <c r="BA1669" s="12"/>
      <c r="BB1669" s="12"/>
      <c r="BC1669" s="12"/>
      <c r="BE1669" s="12"/>
      <c r="BF1669" s="12"/>
      <c r="BG1669" s="12"/>
      <c r="BH1669" s="12"/>
      <c r="BI1669" s="12"/>
      <c r="BJ1669" s="12"/>
      <c r="BK1669" s="12"/>
    </row>
    <row r="1670" spans="33:63" x14ac:dyDescent="0.15">
      <c r="AG1670" s="12"/>
      <c r="AH1670" s="12"/>
      <c r="AI1670" s="12"/>
      <c r="AJ1670" s="12"/>
      <c r="AK1670" s="12"/>
      <c r="AL1670" s="12"/>
      <c r="AM1670" s="12"/>
      <c r="AN1670" s="12"/>
      <c r="AO1670" s="12"/>
      <c r="AP1670" s="12"/>
      <c r="AQ1670" s="12"/>
      <c r="AR1670" s="12"/>
      <c r="AS1670" s="12"/>
      <c r="AT1670" s="12"/>
      <c r="AU1670" s="12"/>
      <c r="AV1670" s="12"/>
      <c r="AW1670" s="12"/>
      <c r="AX1670" s="12"/>
      <c r="AY1670" s="12"/>
      <c r="AZ1670" s="12"/>
      <c r="BA1670" s="12"/>
      <c r="BB1670" s="12"/>
      <c r="BC1670" s="12"/>
      <c r="BE1670" s="12"/>
      <c r="BF1670" s="12"/>
      <c r="BG1670" s="12"/>
      <c r="BH1670" s="12"/>
      <c r="BI1670" s="12"/>
      <c r="BJ1670" s="12"/>
      <c r="BK1670" s="12"/>
    </row>
    <row r="1671" spans="33:63" x14ac:dyDescent="0.15">
      <c r="AG1671" s="12"/>
      <c r="AH1671" s="12"/>
      <c r="AI1671" s="12"/>
      <c r="AJ1671" s="12"/>
      <c r="AK1671" s="12"/>
      <c r="AL1671" s="12"/>
      <c r="AM1671" s="12"/>
      <c r="AN1671" s="12"/>
      <c r="AO1671" s="12"/>
      <c r="AP1671" s="12"/>
      <c r="AQ1671" s="12"/>
      <c r="AR1671" s="12"/>
      <c r="AS1671" s="12"/>
      <c r="AT1671" s="12"/>
      <c r="AU1671" s="12"/>
      <c r="AV1671" s="12"/>
      <c r="AW1671" s="12"/>
      <c r="AX1671" s="12"/>
      <c r="AY1671" s="12"/>
      <c r="AZ1671" s="12"/>
      <c r="BA1671" s="12"/>
      <c r="BB1671" s="12"/>
      <c r="BC1671" s="12"/>
      <c r="BE1671" s="12"/>
      <c r="BF1671" s="12"/>
      <c r="BG1671" s="12"/>
      <c r="BH1671" s="12"/>
      <c r="BI1671" s="12"/>
      <c r="BJ1671" s="12"/>
      <c r="BK1671" s="12"/>
    </row>
    <row r="1672" spans="33:63" x14ac:dyDescent="0.15">
      <c r="AG1672" s="12"/>
      <c r="AH1672" s="12"/>
      <c r="AI1672" s="12"/>
      <c r="AJ1672" s="12"/>
      <c r="AK1672" s="12"/>
      <c r="AL1672" s="12"/>
      <c r="AM1672" s="12"/>
      <c r="AN1672" s="12"/>
      <c r="AO1672" s="12"/>
      <c r="AP1672" s="12"/>
      <c r="AQ1672" s="12"/>
      <c r="AR1672" s="12"/>
      <c r="AS1672" s="12"/>
      <c r="AT1672" s="12"/>
      <c r="AU1672" s="12"/>
      <c r="AV1672" s="12"/>
      <c r="AW1672" s="12"/>
      <c r="AX1672" s="12"/>
      <c r="AY1672" s="12"/>
      <c r="AZ1672" s="12"/>
      <c r="BA1672" s="12"/>
      <c r="BB1672" s="12"/>
      <c r="BC1672" s="12"/>
      <c r="BE1672" s="12"/>
      <c r="BF1672" s="12"/>
      <c r="BG1672" s="12"/>
      <c r="BH1672" s="12"/>
      <c r="BI1672" s="12"/>
      <c r="BJ1672" s="12"/>
      <c r="BK1672" s="12"/>
    </row>
    <row r="1673" spans="33:63" x14ac:dyDescent="0.15">
      <c r="AG1673" s="12"/>
      <c r="AH1673" s="12"/>
      <c r="AI1673" s="12"/>
      <c r="AJ1673" s="12"/>
      <c r="AK1673" s="12"/>
      <c r="AL1673" s="12"/>
      <c r="AM1673" s="12"/>
      <c r="AN1673" s="12"/>
      <c r="AO1673" s="12"/>
      <c r="AP1673" s="12"/>
      <c r="AQ1673" s="12"/>
      <c r="AR1673" s="12"/>
      <c r="AS1673" s="12"/>
      <c r="AT1673" s="12"/>
      <c r="AU1673" s="12"/>
      <c r="AV1673" s="12"/>
      <c r="AW1673" s="12"/>
      <c r="AX1673" s="12"/>
      <c r="AY1673" s="12"/>
      <c r="AZ1673" s="12"/>
      <c r="BA1673" s="12"/>
      <c r="BB1673" s="12"/>
      <c r="BC1673" s="12"/>
      <c r="BE1673" s="12"/>
      <c r="BF1673" s="12"/>
      <c r="BG1673" s="12"/>
      <c r="BH1673" s="12"/>
      <c r="BI1673" s="12"/>
      <c r="BJ1673" s="12"/>
      <c r="BK1673" s="12"/>
    </row>
    <row r="1674" spans="33:63" x14ac:dyDescent="0.15">
      <c r="AG1674" s="12"/>
      <c r="AH1674" s="12"/>
      <c r="AI1674" s="12"/>
      <c r="AJ1674" s="12"/>
      <c r="AK1674" s="12"/>
      <c r="AL1674" s="12"/>
      <c r="AM1674" s="12"/>
      <c r="AN1674" s="12"/>
      <c r="AO1674" s="12"/>
      <c r="AP1674" s="12"/>
      <c r="AQ1674" s="12"/>
      <c r="AR1674" s="12"/>
      <c r="AS1674" s="12"/>
      <c r="AT1674" s="12"/>
      <c r="AU1674" s="12"/>
      <c r="AV1674" s="12"/>
      <c r="AW1674" s="12"/>
      <c r="AX1674" s="12"/>
      <c r="AY1674" s="12"/>
      <c r="AZ1674" s="12"/>
      <c r="BA1674" s="12"/>
      <c r="BB1674" s="12"/>
      <c r="BC1674" s="12"/>
      <c r="BE1674" s="12"/>
      <c r="BF1674" s="12"/>
      <c r="BG1674" s="12"/>
      <c r="BH1674" s="12"/>
      <c r="BI1674" s="12"/>
      <c r="BJ1674" s="12"/>
      <c r="BK1674" s="12"/>
    </row>
    <row r="1675" spans="33:63" x14ac:dyDescent="0.15">
      <c r="AG1675" s="12"/>
      <c r="AH1675" s="12"/>
      <c r="AI1675" s="12"/>
      <c r="AJ1675" s="12"/>
      <c r="AK1675" s="12"/>
      <c r="AL1675" s="12"/>
      <c r="AM1675" s="12"/>
      <c r="AN1675" s="12"/>
      <c r="AO1675" s="12"/>
      <c r="AP1675" s="12"/>
      <c r="AQ1675" s="12"/>
      <c r="AR1675" s="12"/>
      <c r="AS1675" s="12"/>
      <c r="AT1675" s="12"/>
      <c r="AU1675" s="12"/>
      <c r="AV1675" s="12"/>
      <c r="AW1675" s="12"/>
      <c r="AX1675" s="12"/>
      <c r="AY1675" s="12"/>
      <c r="AZ1675" s="12"/>
      <c r="BA1675" s="12"/>
      <c r="BB1675" s="12"/>
      <c r="BC1675" s="12"/>
      <c r="BE1675" s="12"/>
      <c r="BF1675" s="12"/>
      <c r="BG1675" s="12"/>
      <c r="BH1675" s="12"/>
      <c r="BI1675" s="12"/>
      <c r="BJ1675" s="12"/>
      <c r="BK1675" s="12"/>
    </row>
    <row r="1676" spans="33:63" x14ac:dyDescent="0.15">
      <c r="AG1676" s="12"/>
      <c r="AH1676" s="12"/>
      <c r="AI1676" s="12"/>
      <c r="AJ1676" s="12"/>
      <c r="AK1676" s="12"/>
      <c r="AL1676" s="12"/>
      <c r="AM1676" s="12"/>
      <c r="AN1676" s="12"/>
      <c r="AO1676" s="12"/>
      <c r="AP1676" s="12"/>
      <c r="AQ1676" s="12"/>
      <c r="AR1676" s="12"/>
      <c r="AS1676" s="12"/>
      <c r="AT1676" s="12"/>
      <c r="AU1676" s="12"/>
      <c r="AV1676" s="12"/>
      <c r="AW1676" s="12"/>
      <c r="AX1676" s="12"/>
      <c r="AY1676" s="12"/>
      <c r="AZ1676" s="12"/>
      <c r="BA1676" s="12"/>
      <c r="BB1676" s="12"/>
      <c r="BC1676" s="12"/>
      <c r="BE1676" s="12"/>
      <c r="BF1676" s="12"/>
      <c r="BG1676" s="12"/>
      <c r="BH1676" s="12"/>
      <c r="BI1676" s="12"/>
      <c r="BJ1676" s="12"/>
      <c r="BK1676" s="12"/>
    </row>
    <row r="1677" spans="33:63" x14ac:dyDescent="0.15">
      <c r="AG1677" s="12"/>
      <c r="AH1677" s="12"/>
      <c r="AI1677" s="12"/>
      <c r="AJ1677" s="12"/>
      <c r="AK1677" s="12"/>
      <c r="AL1677" s="12"/>
      <c r="AM1677" s="12"/>
      <c r="AN1677" s="12"/>
      <c r="AO1677" s="12"/>
      <c r="AP1677" s="12"/>
      <c r="AQ1677" s="12"/>
      <c r="AR1677" s="12"/>
      <c r="AS1677" s="12"/>
      <c r="AT1677" s="12"/>
      <c r="AU1677" s="12"/>
      <c r="AV1677" s="12"/>
      <c r="AW1677" s="12"/>
      <c r="AX1677" s="12"/>
      <c r="AY1677" s="12"/>
      <c r="AZ1677" s="12"/>
      <c r="BA1677" s="12"/>
      <c r="BB1677" s="12"/>
      <c r="BC1677" s="12"/>
      <c r="BE1677" s="12"/>
      <c r="BF1677" s="12"/>
      <c r="BG1677" s="12"/>
      <c r="BH1677" s="12"/>
      <c r="BI1677" s="12"/>
      <c r="BJ1677" s="12"/>
      <c r="BK1677" s="12"/>
    </row>
    <row r="1678" spans="33:63" x14ac:dyDescent="0.15">
      <c r="AG1678" s="12"/>
      <c r="AH1678" s="12"/>
      <c r="AI1678" s="12"/>
      <c r="AJ1678" s="12"/>
      <c r="AK1678" s="12"/>
      <c r="AL1678" s="12"/>
      <c r="AM1678" s="12"/>
      <c r="AN1678" s="12"/>
      <c r="AO1678" s="12"/>
      <c r="AP1678" s="12"/>
      <c r="AQ1678" s="12"/>
      <c r="AR1678" s="12"/>
      <c r="AS1678" s="12"/>
      <c r="AT1678" s="12"/>
      <c r="AU1678" s="12"/>
      <c r="AV1678" s="12"/>
      <c r="AW1678" s="12"/>
      <c r="AX1678" s="12"/>
      <c r="AY1678" s="12"/>
      <c r="AZ1678" s="12"/>
      <c r="BA1678" s="12"/>
      <c r="BB1678" s="12"/>
      <c r="BC1678" s="12"/>
      <c r="BE1678" s="12"/>
      <c r="BF1678" s="12"/>
      <c r="BG1678" s="12"/>
      <c r="BH1678" s="12"/>
      <c r="BI1678" s="12"/>
      <c r="BJ1678" s="12"/>
      <c r="BK1678" s="12"/>
    </row>
    <row r="1679" spans="33:63" x14ac:dyDescent="0.15">
      <c r="AG1679" s="12"/>
      <c r="AH1679" s="12"/>
      <c r="AI1679" s="12"/>
      <c r="AJ1679" s="12"/>
      <c r="AK1679" s="12"/>
      <c r="AL1679" s="12"/>
      <c r="AM1679" s="12"/>
      <c r="AN1679" s="12"/>
      <c r="AO1679" s="12"/>
      <c r="AP1679" s="12"/>
      <c r="AQ1679" s="12"/>
      <c r="AR1679" s="12"/>
      <c r="AS1679" s="12"/>
      <c r="AT1679" s="12"/>
      <c r="AU1679" s="12"/>
      <c r="AV1679" s="12"/>
      <c r="AW1679" s="12"/>
      <c r="AX1679" s="12"/>
      <c r="AY1679" s="12"/>
      <c r="AZ1679" s="12"/>
      <c r="BA1679" s="12"/>
      <c r="BB1679" s="12"/>
      <c r="BC1679" s="12"/>
      <c r="BE1679" s="12"/>
      <c r="BF1679" s="12"/>
      <c r="BG1679" s="12"/>
      <c r="BH1679" s="12"/>
      <c r="BI1679" s="12"/>
      <c r="BJ1679" s="12"/>
      <c r="BK1679" s="12"/>
    </row>
    <row r="1680" spans="33:63" x14ac:dyDescent="0.15">
      <c r="AG1680" s="12"/>
      <c r="AH1680" s="12"/>
      <c r="AI1680" s="12"/>
      <c r="AJ1680" s="12"/>
      <c r="AK1680" s="12"/>
      <c r="AL1680" s="12"/>
      <c r="AM1680" s="12"/>
      <c r="AN1680" s="12"/>
      <c r="AO1680" s="12"/>
      <c r="AP1680" s="12"/>
      <c r="AQ1680" s="12"/>
      <c r="AR1680" s="12"/>
      <c r="AS1680" s="12"/>
      <c r="AT1680" s="12"/>
      <c r="AU1680" s="12"/>
      <c r="AV1680" s="12"/>
      <c r="AW1680" s="12"/>
      <c r="AX1680" s="12"/>
      <c r="AY1680" s="12"/>
      <c r="AZ1680" s="12"/>
      <c r="BA1680" s="12"/>
      <c r="BB1680" s="12"/>
      <c r="BC1680" s="12"/>
      <c r="BE1680" s="12"/>
      <c r="BF1680" s="12"/>
      <c r="BG1680" s="12"/>
      <c r="BH1680" s="12"/>
      <c r="BI1680" s="12"/>
      <c r="BJ1680" s="12"/>
      <c r="BK1680" s="12"/>
    </row>
    <row r="1681" spans="33:63" x14ac:dyDescent="0.15">
      <c r="AG1681" s="12"/>
      <c r="AH1681" s="12"/>
      <c r="AI1681" s="12"/>
      <c r="AJ1681" s="12"/>
      <c r="AK1681" s="12"/>
      <c r="AL1681" s="12"/>
      <c r="AM1681" s="12"/>
      <c r="AN1681" s="12"/>
      <c r="AO1681" s="12"/>
      <c r="AP1681" s="12"/>
      <c r="AQ1681" s="12"/>
      <c r="AR1681" s="12"/>
      <c r="AS1681" s="12"/>
      <c r="AT1681" s="12"/>
      <c r="AU1681" s="12"/>
      <c r="AV1681" s="12"/>
      <c r="AW1681" s="12"/>
      <c r="AX1681" s="12"/>
      <c r="AY1681" s="12"/>
      <c r="AZ1681" s="12"/>
      <c r="BA1681" s="12"/>
      <c r="BB1681" s="12"/>
      <c r="BC1681" s="12"/>
      <c r="BE1681" s="12"/>
      <c r="BF1681" s="12"/>
      <c r="BG1681" s="12"/>
      <c r="BH1681" s="12"/>
      <c r="BI1681" s="12"/>
      <c r="BJ1681" s="12"/>
      <c r="BK1681" s="12"/>
    </row>
    <row r="1682" spans="33:63" x14ac:dyDescent="0.15">
      <c r="AG1682" s="12"/>
      <c r="AH1682" s="12"/>
      <c r="AI1682" s="12"/>
      <c r="AJ1682" s="12"/>
      <c r="AK1682" s="12"/>
      <c r="AL1682" s="12"/>
      <c r="AM1682" s="12"/>
      <c r="AN1682" s="12"/>
      <c r="AO1682" s="12"/>
      <c r="AP1682" s="12"/>
      <c r="AQ1682" s="12"/>
      <c r="AR1682" s="12"/>
      <c r="AS1682" s="12"/>
      <c r="AT1682" s="12"/>
      <c r="AU1682" s="12"/>
      <c r="AV1682" s="12"/>
      <c r="AW1682" s="12"/>
      <c r="AX1682" s="12"/>
      <c r="AY1682" s="12"/>
      <c r="AZ1682" s="12"/>
      <c r="BA1682" s="12"/>
      <c r="BB1682" s="12"/>
      <c r="BC1682" s="12"/>
      <c r="BE1682" s="12"/>
      <c r="BF1682" s="12"/>
      <c r="BG1682" s="12"/>
      <c r="BH1682" s="12"/>
      <c r="BI1682" s="12"/>
      <c r="BJ1682" s="12"/>
      <c r="BK1682" s="12"/>
    </row>
    <row r="1683" spans="33:63" x14ac:dyDescent="0.15">
      <c r="AG1683" s="12"/>
      <c r="AH1683" s="12"/>
      <c r="AI1683" s="12"/>
      <c r="AJ1683" s="12"/>
      <c r="AK1683" s="12"/>
      <c r="AL1683" s="12"/>
      <c r="AM1683" s="12"/>
      <c r="AN1683" s="12"/>
      <c r="AO1683" s="12"/>
      <c r="AP1683" s="12"/>
      <c r="AQ1683" s="12"/>
      <c r="AR1683" s="12"/>
      <c r="AS1683" s="12"/>
      <c r="AT1683" s="12"/>
      <c r="AU1683" s="12"/>
      <c r="AV1683" s="12"/>
      <c r="AW1683" s="12"/>
      <c r="AX1683" s="12"/>
      <c r="AY1683" s="12"/>
      <c r="AZ1683" s="12"/>
      <c r="BA1683" s="12"/>
      <c r="BB1683" s="12"/>
      <c r="BC1683" s="12"/>
      <c r="BE1683" s="12"/>
      <c r="BF1683" s="12"/>
      <c r="BG1683" s="12"/>
      <c r="BH1683" s="12"/>
      <c r="BI1683" s="12"/>
      <c r="BJ1683" s="12"/>
      <c r="BK1683" s="12"/>
    </row>
    <row r="1684" spans="33:63" x14ac:dyDescent="0.15">
      <c r="AG1684" s="12"/>
      <c r="AH1684" s="12"/>
      <c r="AI1684" s="12"/>
      <c r="AJ1684" s="12"/>
      <c r="AK1684" s="12"/>
      <c r="AL1684" s="12"/>
      <c r="AM1684" s="12"/>
      <c r="AN1684" s="12"/>
      <c r="AO1684" s="12"/>
      <c r="AP1684" s="12"/>
      <c r="AQ1684" s="12"/>
      <c r="AR1684" s="12"/>
      <c r="AS1684" s="12"/>
      <c r="AT1684" s="12"/>
      <c r="AU1684" s="12"/>
      <c r="AV1684" s="12"/>
      <c r="AW1684" s="12"/>
      <c r="AX1684" s="12"/>
      <c r="AY1684" s="12"/>
      <c r="AZ1684" s="12"/>
      <c r="BA1684" s="12"/>
      <c r="BB1684" s="12"/>
      <c r="BC1684" s="12"/>
      <c r="BE1684" s="12"/>
      <c r="BF1684" s="12"/>
      <c r="BG1684" s="12"/>
      <c r="BH1684" s="12"/>
      <c r="BI1684" s="12"/>
      <c r="BJ1684" s="12"/>
      <c r="BK1684" s="12"/>
    </row>
    <row r="1685" spans="33:63" x14ac:dyDescent="0.15">
      <c r="AG1685" s="12"/>
      <c r="AH1685" s="12"/>
      <c r="AI1685" s="12"/>
      <c r="AJ1685" s="12"/>
      <c r="AK1685" s="12"/>
      <c r="AL1685" s="12"/>
      <c r="AM1685" s="12"/>
      <c r="AN1685" s="12"/>
      <c r="AO1685" s="12"/>
      <c r="AP1685" s="12"/>
      <c r="AQ1685" s="12"/>
      <c r="AR1685" s="12"/>
      <c r="AS1685" s="12"/>
      <c r="AT1685" s="12"/>
      <c r="AU1685" s="12"/>
      <c r="AV1685" s="12"/>
      <c r="AW1685" s="12"/>
      <c r="AX1685" s="12"/>
      <c r="AY1685" s="12"/>
      <c r="AZ1685" s="12"/>
      <c r="BA1685" s="12"/>
      <c r="BB1685" s="12"/>
      <c r="BC1685" s="12"/>
      <c r="BE1685" s="12"/>
      <c r="BF1685" s="12"/>
      <c r="BG1685" s="12"/>
      <c r="BH1685" s="12"/>
      <c r="BI1685" s="12"/>
      <c r="BJ1685" s="12"/>
      <c r="BK1685" s="12"/>
    </row>
    <row r="1686" spans="33:63" x14ac:dyDescent="0.15">
      <c r="AG1686" s="12"/>
      <c r="AH1686" s="12"/>
      <c r="AI1686" s="12"/>
      <c r="AJ1686" s="12"/>
      <c r="AK1686" s="12"/>
      <c r="AL1686" s="12"/>
      <c r="AM1686" s="12"/>
      <c r="AN1686" s="12"/>
      <c r="AO1686" s="12"/>
      <c r="AP1686" s="12"/>
      <c r="AQ1686" s="12"/>
      <c r="AR1686" s="12"/>
      <c r="AS1686" s="12"/>
      <c r="AT1686" s="12"/>
      <c r="AU1686" s="12"/>
      <c r="AV1686" s="12"/>
      <c r="AW1686" s="12"/>
      <c r="AX1686" s="12"/>
      <c r="AY1686" s="12"/>
      <c r="AZ1686" s="12"/>
      <c r="BA1686" s="12"/>
      <c r="BB1686" s="12"/>
      <c r="BC1686" s="12"/>
      <c r="BE1686" s="12"/>
      <c r="BF1686" s="12"/>
      <c r="BG1686" s="12"/>
      <c r="BH1686" s="12"/>
      <c r="BI1686" s="12"/>
      <c r="BJ1686" s="12"/>
      <c r="BK1686" s="12"/>
    </row>
    <row r="1687" spans="33:63" x14ac:dyDescent="0.15">
      <c r="AG1687" s="12"/>
      <c r="AH1687" s="12"/>
      <c r="AI1687" s="12"/>
      <c r="AJ1687" s="12"/>
      <c r="AK1687" s="12"/>
      <c r="AL1687" s="12"/>
      <c r="AM1687" s="12"/>
      <c r="AN1687" s="12"/>
      <c r="AO1687" s="12"/>
      <c r="AP1687" s="12"/>
      <c r="AQ1687" s="12"/>
      <c r="AR1687" s="12"/>
      <c r="AS1687" s="12"/>
      <c r="AT1687" s="12"/>
      <c r="AU1687" s="12"/>
      <c r="AV1687" s="12"/>
      <c r="AW1687" s="12"/>
      <c r="AX1687" s="12"/>
      <c r="AY1687" s="12"/>
      <c r="AZ1687" s="12"/>
      <c r="BA1687" s="12"/>
      <c r="BB1687" s="12"/>
      <c r="BC1687" s="12"/>
      <c r="BE1687" s="12"/>
      <c r="BF1687" s="12"/>
      <c r="BG1687" s="12"/>
      <c r="BH1687" s="12"/>
      <c r="BI1687" s="12"/>
      <c r="BJ1687" s="12"/>
      <c r="BK1687" s="12"/>
    </row>
    <row r="1688" spans="33:63" x14ac:dyDescent="0.15">
      <c r="AG1688" s="12"/>
      <c r="AH1688" s="12"/>
      <c r="AI1688" s="12"/>
      <c r="AJ1688" s="12"/>
      <c r="AK1688" s="12"/>
      <c r="AL1688" s="12"/>
      <c r="AM1688" s="12"/>
      <c r="AN1688" s="12"/>
      <c r="AO1688" s="12"/>
      <c r="AP1688" s="12"/>
      <c r="AQ1688" s="12"/>
      <c r="AR1688" s="12"/>
      <c r="AS1688" s="12"/>
      <c r="AT1688" s="12"/>
      <c r="AU1688" s="12"/>
      <c r="AV1688" s="12"/>
      <c r="AW1688" s="12"/>
      <c r="AX1688" s="12"/>
      <c r="AY1688" s="12"/>
      <c r="AZ1688" s="12"/>
      <c r="BA1688" s="12"/>
      <c r="BB1688" s="12"/>
      <c r="BC1688" s="12"/>
      <c r="BE1688" s="12"/>
      <c r="BF1688" s="12"/>
      <c r="BG1688" s="12"/>
      <c r="BH1688" s="12"/>
      <c r="BI1688" s="12"/>
      <c r="BJ1688" s="12"/>
      <c r="BK1688" s="12"/>
    </row>
    <row r="1689" spans="33:63" x14ac:dyDescent="0.15">
      <c r="AG1689" s="12"/>
      <c r="AH1689" s="12"/>
      <c r="AI1689" s="12"/>
      <c r="AJ1689" s="12"/>
      <c r="AK1689" s="12"/>
      <c r="AL1689" s="12"/>
      <c r="AM1689" s="12"/>
      <c r="AN1689" s="12"/>
      <c r="AO1689" s="12"/>
      <c r="AP1689" s="12"/>
      <c r="AQ1689" s="12"/>
      <c r="AR1689" s="12"/>
      <c r="AS1689" s="12"/>
      <c r="AT1689" s="12"/>
      <c r="AU1689" s="12"/>
      <c r="AV1689" s="12"/>
      <c r="AW1689" s="12"/>
      <c r="AX1689" s="12"/>
      <c r="AY1689" s="12"/>
      <c r="AZ1689" s="12"/>
      <c r="BA1689" s="12"/>
      <c r="BB1689" s="12"/>
      <c r="BC1689" s="12"/>
      <c r="BE1689" s="12"/>
      <c r="BF1689" s="12"/>
      <c r="BG1689" s="12"/>
      <c r="BH1689" s="12"/>
      <c r="BI1689" s="12"/>
      <c r="BJ1689" s="12"/>
      <c r="BK1689" s="12"/>
    </row>
    <row r="1690" spans="33:63" x14ac:dyDescent="0.15">
      <c r="AG1690" s="12"/>
      <c r="AH1690" s="12"/>
      <c r="AI1690" s="12"/>
      <c r="AJ1690" s="12"/>
      <c r="AK1690" s="12"/>
      <c r="AL1690" s="12"/>
      <c r="AM1690" s="12"/>
      <c r="AN1690" s="12"/>
      <c r="AO1690" s="12"/>
      <c r="AP1690" s="12"/>
      <c r="AQ1690" s="12"/>
      <c r="AR1690" s="12"/>
      <c r="AS1690" s="12"/>
      <c r="AT1690" s="12"/>
      <c r="AU1690" s="12"/>
      <c r="AV1690" s="12"/>
      <c r="AW1690" s="12"/>
      <c r="AX1690" s="12"/>
      <c r="AY1690" s="12"/>
      <c r="AZ1690" s="12"/>
      <c r="BA1690" s="12"/>
      <c r="BB1690" s="12"/>
      <c r="BC1690" s="12"/>
      <c r="BE1690" s="12"/>
      <c r="BF1690" s="12"/>
      <c r="BG1690" s="12"/>
      <c r="BH1690" s="12"/>
      <c r="BI1690" s="12"/>
      <c r="BJ1690" s="12"/>
      <c r="BK1690" s="12"/>
    </row>
    <row r="1691" spans="33:63" x14ac:dyDescent="0.15">
      <c r="AG1691" s="12"/>
      <c r="AH1691" s="12"/>
      <c r="AI1691" s="12"/>
      <c r="AJ1691" s="12"/>
      <c r="AK1691" s="12"/>
      <c r="AL1691" s="12"/>
      <c r="AM1691" s="12"/>
      <c r="AN1691" s="12"/>
      <c r="AO1691" s="12"/>
      <c r="AP1691" s="12"/>
      <c r="AQ1691" s="12"/>
      <c r="AR1691" s="12"/>
      <c r="AS1691" s="12"/>
      <c r="AT1691" s="12"/>
      <c r="AU1691" s="12"/>
      <c r="AV1691" s="12"/>
      <c r="AW1691" s="12"/>
      <c r="AX1691" s="12"/>
      <c r="AY1691" s="12"/>
      <c r="AZ1691" s="12"/>
      <c r="BA1691" s="12"/>
      <c r="BB1691" s="12"/>
      <c r="BC1691" s="12"/>
      <c r="BE1691" s="12"/>
      <c r="BF1691" s="12"/>
      <c r="BG1691" s="12"/>
      <c r="BH1691" s="12"/>
      <c r="BI1691" s="12"/>
      <c r="BJ1691" s="12"/>
      <c r="BK1691" s="12"/>
    </row>
    <row r="1692" spans="33:63" x14ac:dyDescent="0.15">
      <c r="AG1692" s="12"/>
      <c r="AH1692" s="12"/>
      <c r="AI1692" s="12"/>
      <c r="AJ1692" s="12"/>
      <c r="AK1692" s="12"/>
      <c r="AL1692" s="12"/>
      <c r="AM1692" s="12"/>
      <c r="AN1692" s="12"/>
      <c r="AO1692" s="12"/>
      <c r="AP1692" s="12"/>
      <c r="AQ1692" s="12"/>
      <c r="AR1692" s="12"/>
      <c r="AS1692" s="12"/>
      <c r="AT1692" s="12"/>
      <c r="AU1692" s="12"/>
      <c r="AV1692" s="12"/>
      <c r="AW1692" s="12"/>
      <c r="AX1692" s="12"/>
      <c r="AY1692" s="12"/>
      <c r="AZ1692" s="12"/>
      <c r="BA1692" s="12"/>
      <c r="BB1692" s="12"/>
      <c r="BC1692" s="12"/>
      <c r="BE1692" s="12"/>
      <c r="BF1692" s="12"/>
      <c r="BG1692" s="12"/>
      <c r="BH1692" s="12"/>
      <c r="BI1692" s="12"/>
      <c r="BJ1692" s="12"/>
      <c r="BK1692" s="12"/>
    </row>
    <row r="1693" spans="33:63" x14ac:dyDescent="0.15">
      <c r="AG1693" s="12"/>
      <c r="AH1693" s="12"/>
      <c r="AI1693" s="12"/>
      <c r="AJ1693" s="12"/>
      <c r="AK1693" s="12"/>
      <c r="AL1693" s="12"/>
      <c r="AM1693" s="12"/>
      <c r="AN1693" s="12"/>
      <c r="AO1693" s="12"/>
      <c r="AP1693" s="12"/>
      <c r="AQ1693" s="12"/>
      <c r="AR1693" s="12"/>
      <c r="AS1693" s="12"/>
      <c r="AT1693" s="12"/>
      <c r="AU1693" s="12"/>
      <c r="AV1693" s="12"/>
      <c r="AW1693" s="12"/>
      <c r="AX1693" s="12"/>
      <c r="AY1693" s="12"/>
      <c r="AZ1693" s="12"/>
      <c r="BA1693" s="12"/>
      <c r="BB1693" s="12"/>
      <c r="BC1693" s="12"/>
      <c r="BE1693" s="12"/>
      <c r="BF1693" s="12"/>
      <c r="BG1693" s="12"/>
      <c r="BH1693" s="12"/>
      <c r="BI1693" s="12"/>
      <c r="BJ1693" s="12"/>
      <c r="BK1693" s="12"/>
    </row>
    <row r="1694" spans="33:63" x14ac:dyDescent="0.15">
      <c r="AG1694" s="12"/>
      <c r="AH1694" s="12"/>
      <c r="AI1694" s="12"/>
      <c r="AJ1694" s="12"/>
      <c r="AK1694" s="12"/>
      <c r="AL1694" s="12"/>
      <c r="AM1694" s="12"/>
      <c r="AN1694" s="12"/>
      <c r="AO1694" s="12"/>
      <c r="AP1694" s="12"/>
      <c r="AQ1694" s="12"/>
      <c r="AR1694" s="12"/>
      <c r="AS1694" s="12"/>
      <c r="AT1694" s="12"/>
      <c r="AU1694" s="12"/>
      <c r="AV1694" s="12"/>
      <c r="AW1694" s="12"/>
      <c r="AX1694" s="12"/>
      <c r="AY1694" s="12"/>
      <c r="AZ1694" s="12"/>
      <c r="BA1694" s="12"/>
      <c r="BB1694" s="12"/>
      <c r="BC1694" s="12"/>
      <c r="BE1694" s="12"/>
      <c r="BF1694" s="12"/>
      <c r="BG1694" s="12"/>
      <c r="BH1694" s="12"/>
      <c r="BI1694" s="12"/>
      <c r="BJ1694" s="12"/>
      <c r="BK1694" s="12"/>
    </row>
    <row r="1695" spans="33:63" x14ac:dyDescent="0.15">
      <c r="AG1695" s="12"/>
      <c r="AH1695" s="12"/>
      <c r="AI1695" s="12"/>
      <c r="AJ1695" s="12"/>
      <c r="AK1695" s="12"/>
      <c r="AL1695" s="12"/>
      <c r="AM1695" s="12"/>
      <c r="AN1695" s="12"/>
      <c r="AO1695" s="12"/>
      <c r="AP1695" s="12"/>
      <c r="AQ1695" s="12"/>
      <c r="AR1695" s="12"/>
      <c r="AS1695" s="12"/>
      <c r="AT1695" s="12"/>
      <c r="AU1695" s="12"/>
      <c r="AV1695" s="12"/>
      <c r="AW1695" s="12"/>
      <c r="AX1695" s="12"/>
      <c r="AY1695" s="12"/>
      <c r="AZ1695" s="12"/>
      <c r="BA1695" s="12"/>
      <c r="BB1695" s="12"/>
      <c r="BC1695" s="12"/>
      <c r="BE1695" s="12"/>
      <c r="BF1695" s="12"/>
      <c r="BG1695" s="12"/>
      <c r="BH1695" s="12"/>
      <c r="BI1695" s="12"/>
      <c r="BJ1695" s="12"/>
      <c r="BK1695" s="12"/>
    </row>
    <row r="1696" spans="33:63" x14ac:dyDescent="0.15">
      <c r="AG1696" s="12"/>
      <c r="AH1696" s="12"/>
      <c r="AI1696" s="12"/>
      <c r="AJ1696" s="12"/>
      <c r="AK1696" s="12"/>
      <c r="AL1696" s="12"/>
      <c r="AM1696" s="12"/>
      <c r="AN1696" s="12"/>
      <c r="AO1696" s="12"/>
      <c r="AP1696" s="12"/>
      <c r="AQ1696" s="12"/>
      <c r="AR1696" s="12"/>
      <c r="AS1696" s="12"/>
      <c r="AT1696" s="12"/>
      <c r="AU1696" s="12"/>
      <c r="AV1696" s="12"/>
      <c r="AW1696" s="12"/>
      <c r="AX1696" s="12"/>
      <c r="AY1696" s="12"/>
      <c r="AZ1696" s="12"/>
      <c r="BA1696" s="12"/>
      <c r="BB1696" s="12"/>
      <c r="BC1696" s="12"/>
      <c r="BE1696" s="12"/>
      <c r="BF1696" s="12"/>
      <c r="BG1696" s="12"/>
      <c r="BH1696" s="12"/>
      <c r="BI1696" s="12"/>
      <c r="BJ1696" s="12"/>
      <c r="BK1696" s="12"/>
    </row>
    <row r="1697" spans="33:63" x14ac:dyDescent="0.15">
      <c r="AG1697" s="12"/>
      <c r="AH1697" s="12"/>
      <c r="AI1697" s="12"/>
      <c r="AJ1697" s="12"/>
      <c r="AK1697" s="12"/>
      <c r="AL1697" s="12"/>
      <c r="AM1697" s="12"/>
      <c r="AN1697" s="12"/>
      <c r="AO1697" s="12"/>
      <c r="AP1697" s="12"/>
      <c r="AQ1697" s="12"/>
      <c r="AR1697" s="12"/>
      <c r="AS1697" s="12"/>
      <c r="AT1697" s="12"/>
      <c r="AU1697" s="12"/>
      <c r="AV1697" s="12"/>
      <c r="AW1697" s="12"/>
      <c r="AX1697" s="12"/>
      <c r="AY1697" s="12"/>
      <c r="AZ1697" s="12"/>
      <c r="BA1697" s="12"/>
      <c r="BB1697" s="12"/>
      <c r="BC1697" s="12"/>
      <c r="BE1697" s="12"/>
      <c r="BF1697" s="12"/>
      <c r="BG1697" s="12"/>
      <c r="BH1697" s="12"/>
      <c r="BI1697" s="12"/>
      <c r="BJ1697" s="12"/>
      <c r="BK1697" s="12"/>
    </row>
    <row r="1698" spans="33:63" x14ac:dyDescent="0.15">
      <c r="AG1698" s="12"/>
      <c r="AH1698" s="12"/>
      <c r="AI1698" s="12"/>
      <c r="AJ1698" s="12"/>
      <c r="AK1698" s="12"/>
      <c r="AL1698" s="12"/>
      <c r="AM1698" s="12"/>
      <c r="AN1698" s="12"/>
      <c r="AO1698" s="12"/>
      <c r="AP1698" s="12"/>
      <c r="AQ1698" s="12"/>
      <c r="AR1698" s="12"/>
      <c r="AS1698" s="12"/>
      <c r="AT1698" s="12"/>
      <c r="AU1698" s="12"/>
      <c r="AV1698" s="12"/>
      <c r="AW1698" s="12"/>
      <c r="AX1698" s="12"/>
      <c r="AY1698" s="12"/>
      <c r="AZ1698" s="12"/>
      <c r="BA1698" s="12"/>
      <c r="BB1698" s="12"/>
      <c r="BC1698" s="12"/>
      <c r="BE1698" s="12"/>
      <c r="BF1698" s="12"/>
      <c r="BG1698" s="12"/>
      <c r="BH1698" s="12"/>
      <c r="BI1698" s="12"/>
      <c r="BJ1698" s="12"/>
      <c r="BK1698" s="12"/>
    </row>
    <row r="1699" spans="33:63" x14ac:dyDescent="0.15">
      <c r="AG1699" s="12"/>
      <c r="AH1699" s="12"/>
      <c r="AI1699" s="12"/>
      <c r="AJ1699" s="12"/>
      <c r="AK1699" s="12"/>
      <c r="AL1699" s="12"/>
      <c r="AM1699" s="12"/>
      <c r="AN1699" s="12"/>
      <c r="AO1699" s="12"/>
      <c r="AP1699" s="12"/>
      <c r="AQ1699" s="12"/>
      <c r="AR1699" s="12"/>
      <c r="AS1699" s="12"/>
      <c r="AT1699" s="12"/>
      <c r="AU1699" s="12"/>
      <c r="AV1699" s="12"/>
      <c r="AW1699" s="12"/>
      <c r="AX1699" s="12"/>
      <c r="AY1699" s="12"/>
      <c r="AZ1699" s="12"/>
      <c r="BA1699" s="12"/>
      <c r="BB1699" s="12"/>
      <c r="BC1699" s="12"/>
      <c r="BE1699" s="12"/>
      <c r="BF1699" s="12"/>
      <c r="BG1699" s="12"/>
      <c r="BH1699" s="12"/>
      <c r="BI1699" s="12"/>
      <c r="BJ1699" s="12"/>
      <c r="BK1699" s="12"/>
    </row>
    <row r="1700" spans="33:63" x14ac:dyDescent="0.15">
      <c r="AG1700" s="12"/>
      <c r="AH1700" s="12"/>
      <c r="AI1700" s="12"/>
      <c r="AJ1700" s="12"/>
      <c r="AK1700" s="12"/>
      <c r="AL1700" s="12"/>
      <c r="AM1700" s="12"/>
      <c r="AN1700" s="12"/>
      <c r="AO1700" s="12"/>
      <c r="AP1700" s="12"/>
      <c r="AQ1700" s="12"/>
      <c r="AR1700" s="12"/>
      <c r="AS1700" s="12"/>
      <c r="AT1700" s="12"/>
      <c r="AU1700" s="12"/>
      <c r="AV1700" s="12"/>
      <c r="AW1700" s="12"/>
      <c r="AX1700" s="12"/>
      <c r="AY1700" s="12"/>
      <c r="AZ1700" s="12"/>
      <c r="BA1700" s="12"/>
      <c r="BB1700" s="12"/>
      <c r="BC1700" s="12"/>
      <c r="BE1700" s="12"/>
      <c r="BF1700" s="12"/>
      <c r="BG1700" s="12"/>
      <c r="BH1700" s="12"/>
      <c r="BI1700" s="12"/>
      <c r="BJ1700" s="12"/>
      <c r="BK1700" s="12"/>
    </row>
    <row r="1701" spans="33:63" x14ac:dyDescent="0.15">
      <c r="AG1701" s="12"/>
      <c r="AH1701" s="12"/>
      <c r="AI1701" s="12"/>
      <c r="AJ1701" s="12"/>
      <c r="AK1701" s="12"/>
      <c r="AL1701" s="12"/>
      <c r="AM1701" s="12"/>
      <c r="AN1701" s="12"/>
      <c r="AO1701" s="12"/>
      <c r="AP1701" s="12"/>
      <c r="AQ1701" s="12"/>
      <c r="AR1701" s="12"/>
      <c r="AS1701" s="12"/>
      <c r="AT1701" s="12"/>
      <c r="AU1701" s="12"/>
      <c r="AV1701" s="12"/>
      <c r="AW1701" s="12"/>
      <c r="AX1701" s="12"/>
      <c r="AY1701" s="12"/>
      <c r="AZ1701" s="12"/>
      <c r="BA1701" s="12"/>
      <c r="BB1701" s="12"/>
      <c r="BC1701" s="12"/>
      <c r="BE1701" s="12"/>
      <c r="BF1701" s="12"/>
      <c r="BG1701" s="12"/>
      <c r="BH1701" s="12"/>
      <c r="BI1701" s="12"/>
      <c r="BJ1701" s="12"/>
      <c r="BK1701" s="12"/>
    </row>
    <row r="1702" spans="33:63" x14ac:dyDescent="0.15">
      <c r="AG1702" s="12"/>
      <c r="AH1702" s="12"/>
      <c r="AI1702" s="12"/>
      <c r="AJ1702" s="12"/>
      <c r="AK1702" s="12"/>
      <c r="AL1702" s="12"/>
      <c r="AM1702" s="12"/>
      <c r="AN1702" s="12"/>
      <c r="AO1702" s="12"/>
      <c r="AP1702" s="12"/>
      <c r="AQ1702" s="12"/>
      <c r="AR1702" s="12"/>
      <c r="AS1702" s="12"/>
      <c r="AT1702" s="12"/>
      <c r="AU1702" s="12"/>
      <c r="AV1702" s="12"/>
      <c r="AW1702" s="12"/>
      <c r="AX1702" s="12"/>
      <c r="AY1702" s="12"/>
      <c r="AZ1702" s="12"/>
      <c r="BA1702" s="12"/>
      <c r="BB1702" s="12"/>
      <c r="BC1702" s="12"/>
      <c r="BE1702" s="12"/>
      <c r="BF1702" s="12"/>
      <c r="BG1702" s="12"/>
      <c r="BH1702" s="12"/>
      <c r="BI1702" s="12"/>
      <c r="BJ1702" s="12"/>
      <c r="BK1702" s="12"/>
    </row>
    <row r="1703" spans="33:63" x14ac:dyDescent="0.15">
      <c r="AG1703" s="12"/>
      <c r="AH1703" s="12"/>
      <c r="AI1703" s="12"/>
      <c r="AJ1703" s="12"/>
      <c r="AK1703" s="12"/>
      <c r="AL1703" s="12"/>
      <c r="AM1703" s="12"/>
      <c r="AN1703" s="12"/>
      <c r="AO1703" s="12"/>
      <c r="AP1703" s="12"/>
      <c r="AQ1703" s="12"/>
      <c r="AR1703" s="12"/>
      <c r="AS1703" s="12"/>
      <c r="AT1703" s="12"/>
      <c r="AU1703" s="12"/>
      <c r="AV1703" s="12"/>
      <c r="AW1703" s="12"/>
      <c r="AX1703" s="12"/>
      <c r="AY1703" s="12"/>
      <c r="AZ1703" s="12"/>
      <c r="BA1703" s="12"/>
      <c r="BB1703" s="12"/>
      <c r="BC1703" s="12"/>
      <c r="BE1703" s="12"/>
      <c r="BF1703" s="12"/>
      <c r="BG1703" s="12"/>
      <c r="BH1703" s="12"/>
      <c r="BI1703" s="12"/>
      <c r="BJ1703" s="12"/>
      <c r="BK1703" s="12"/>
    </row>
    <row r="1704" spans="33:63" x14ac:dyDescent="0.15">
      <c r="AG1704" s="12"/>
      <c r="AH1704" s="12"/>
      <c r="AI1704" s="12"/>
      <c r="AJ1704" s="12"/>
      <c r="AK1704" s="12"/>
      <c r="AL1704" s="12"/>
      <c r="AM1704" s="12"/>
      <c r="AN1704" s="12"/>
      <c r="AO1704" s="12"/>
      <c r="AP1704" s="12"/>
      <c r="AQ1704" s="12"/>
      <c r="AR1704" s="12"/>
      <c r="AS1704" s="12"/>
      <c r="AT1704" s="12"/>
      <c r="AU1704" s="12"/>
      <c r="AV1704" s="12"/>
      <c r="AW1704" s="12"/>
      <c r="AX1704" s="12"/>
      <c r="AY1704" s="12"/>
      <c r="AZ1704" s="12"/>
      <c r="BA1704" s="12"/>
      <c r="BB1704" s="12"/>
      <c r="BC1704" s="12"/>
      <c r="BE1704" s="12"/>
      <c r="BF1704" s="12"/>
      <c r="BG1704" s="12"/>
      <c r="BH1704" s="12"/>
      <c r="BI1704" s="12"/>
      <c r="BJ1704" s="12"/>
      <c r="BK1704" s="12"/>
    </row>
    <row r="1705" spans="33:63" x14ac:dyDescent="0.15">
      <c r="AG1705" s="12"/>
      <c r="AH1705" s="12"/>
      <c r="AI1705" s="12"/>
      <c r="AJ1705" s="12"/>
      <c r="AK1705" s="12"/>
      <c r="AL1705" s="12"/>
      <c r="AM1705" s="12"/>
      <c r="AN1705" s="12"/>
      <c r="AO1705" s="12"/>
      <c r="AP1705" s="12"/>
      <c r="AQ1705" s="12"/>
      <c r="AR1705" s="12"/>
      <c r="AS1705" s="12"/>
      <c r="AT1705" s="12"/>
      <c r="AU1705" s="12"/>
      <c r="AV1705" s="12"/>
      <c r="AW1705" s="12"/>
      <c r="AX1705" s="12"/>
      <c r="AY1705" s="12"/>
      <c r="AZ1705" s="12"/>
      <c r="BA1705" s="12"/>
      <c r="BB1705" s="12"/>
      <c r="BC1705" s="12"/>
      <c r="BE1705" s="12"/>
      <c r="BF1705" s="12"/>
      <c r="BG1705" s="12"/>
      <c r="BH1705" s="12"/>
      <c r="BI1705" s="12"/>
      <c r="BJ1705" s="12"/>
      <c r="BK1705" s="12"/>
    </row>
    <row r="1706" spans="33:63" x14ac:dyDescent="0.15">
      <c r="AG1706" s="12"/>
      <c r="AH1706" s="12"/>
      <c r="AI1706" s="12"/>
      <c r="AJ1706" s="12"/>
      <c r="AK1706" s="12"/>
      <c r="AL1706" s="12"/>
      <c r="AM1706" s="12"/>
      <c r="AN1706" s="12"/>
      <c r="AO1706" s="12"/>
      <c r="AP1706" s="12"/>
      <c r="AQ1706" s="12"/>
      <c r="AR1706" s="12"/>
      <c r="AS1706" s="12"/>
      <c r="AT1706" s="12"/>
      <c r="AU1706" s="12"/>
      <c r="AV1706" s="12"/>
      <c r="AW1706" s="12"/>
      <c r="AX1706" s="12"/>
      <c r="AY1706" s="12"/>
      <c r="AZ1706" s="12"/>
      <c r="BA1706" s="12"/>
      <c r="BB1706" s="12"/>
      <c r="BC1706" s="12"/>
      <c r="BE1706" s="12"/>
      <c r="BF1706" s="12"/>
      <c r="BG1706" s="12"/>
      <c r="BH1706" s="12"/>
      <c r="BI1706" s="12"/>
      <c r="BJ1706" s="12"/>
      <c r="BK1706" s="12"/>
    </row>
    <row r="1707" spans="33:63" x14ac:dyDescent="0.15">
      <c r="AG1707" s="12"/>
      <c r="AH1707" s="12"/>
      <c r="AI1707" s="12"/>
      <c r="AJ1707" s="12"/>
      <c r="AK1707" s="12"/>
      <c r="AL1707" s="12"/>
      <c r="AM1707" s="12"/>
      <c r="AN1707" s="12"/>
      <c r="AO1707" s="12"/>
      <c r="AP1707" s="12"/>
      <c r="AQ1707" s="12"/>
      <c r="AR1707" s="12"/>
      <c r="AS1707" s="12"/>
      <c r="AT1707" s="12"/>
      <c r="AU1707" s="12"/>
      <c r="AV1707" s="12"/>
      <c r="AW1707" s="12"/>
      <c r="AX1707" s="12"/>
      <c r="AY1707" s="12"/>
      <c r="AZ1707" s="12"/>
      <c r="BA1707" s="12"/>
      <c r="BB1707" s="12"/>
      <c r="BC1707" s="12"/>
      <c r="BE1707" s="12"/>
      <c r="BF1707" s="12"/>
      <c r="BG1707" s="12"/>
      <c r="BH1707" s="12"/>
      <c r="BI1707" s="12"/>
      <c r="BJ1707" s="12"/>
      <c r="BK1707" s="12"/>
    </row>
    <row r="1708" spans="33:63" x14ac:dyDescent="0.15">
      <c r="AG1708" s="12"/>
      <c r="AH1708" s="12"/>
      <c r="AI1708" s="12"/>
      <c r="AJ1708" s="12"/>
      <c r="AK1708" s="12"/>
      <c r="AL1708" s="12"/>
      <c r="AM1708" s="12"/>
      <c r="AN1708" s="12"/>
      <c r="AO1708" s="12"/>
      <c r="AP1708" s="12"/>
      <c r="AQ1708" s="12"/>
      <c r="AR1708" s="12"/>
      <c r="AS1708" s="12"/>
      <c r="AT1708" s="12"/>
      <c r="AU1708" s="12"/>
      <c r="AV1708" s="12"/>
      <c r="AW1708" s="12"/>
      <c r="AX1708" s="12"/>
      <c r="AY1708" s="12"/>
      <c r="AZ1708" s="12"/>
      <c r="BA1708" s="12"/>
      <c r="BB1708" s="12"/>
      <c r="BC1708" s="12"/>
      <c r="BE1708" s="12"/>
      <c r="BF1708" s="12"/>
      <c r="BG1708" s="12"/>
      <c r="BH1708" s="12"/>
      <c r="BI1708" s="12"/>
      <c r="BJ1708" s="12"/>
      <c r="BK1708" s="12"/>
    </row>
    <row r="1709" spans="33:63" x14ac:dyDescent="0.15">
      <c r="AG1709" s="12"/>
      <c r="AH1709" s="12"/>
      <c r="AI1709" s="12"/>
      <c r="AJ1709" s="12"/>
      <c r="AK1709" s="12"/>
      <c r="AL1709" s="12"/>
      <c r="AM1709" s="12"/>
      <c r="AN1709" s="12"/>
      <c r="AO1709" s="12"/>
      <c r="AP1709" s="12"/>
      <c r="AQ1709" s="12"/>
      <c r="AR1709" s="12"/>
      <c r="AS1709" s="12"/>
      <c r="AT1709" s="12"/>
      <c r="AU1709" s="12"/>
      <c r="AV1709" s="12"/>
      <c r="AW1709" s="12"/>
      <c r="AX1709" s="12"/>
      <c r="AY1709" s="12"/>
      <c r="AZ1709" s="12"/>
      <c r="BA1709" s="12"/>
      <c r="BB1709" s="12"/>
      <c r="BC1709" s="12"/>
      <c r="BE1709" s="12"/>
      <c r="BF1709" s="12"/>
      <c r="BG1709" s="12"/>
      <c r="BH1709" s="12"/>
      <c r="BI1709" s="12"/>
      <c r="BJ1709" s="12"/>
      <c r="BK1709" s="12"/>
    </row>
    <row r="1710" spans="33:63" x14ac:dyDescent="0.15">
      <c r="AG1710" s="12"/>
      <c r="AH1710" s="12"/>
      <c r="AI1710" s="12"/>
      <c r="AJ1710" s="12"/>
      <c r="AK1710" s="12"/>
      <c r="AL1710" s="12"/>
      <c r="AM1710" s="12"/>
      <c r="AN1710" s="12"/>
      <c r="AO1710" s="12"/>
      <c r="AP1710" s="12"/>
      <c r="AQ1710" s="12"/>
      <c r="AR1710" s="12"/>
      <c r="AS1710" s="12"/>
      <c r="AT1710" s="12"/>
      <c r="AU1710" s="12"/>
      <c r="AV1710" s="12"/>
      <c r="AW1710" s="12"/>
      <c r="AX1710" s="12"/>
      <c r="AY1710" s="12"/>
      <c r="AZ1710" s="12"/>
      <c r="BA1710" s="12"/>
      <c r="BB1710" s="12"/>
      <c r="BC1710" s="12"/>
      <c r="BE1710" s="12"/>
      <c r="BF1710" s="12"/>
      <c r="BG1710" s="12"/>
      <c r="BH1710" s="12"/>
      <c r="BI1710" s="12"/>
      <c r="BJ1710" s="12"/>
      <c r="BK1710" s="12"/>
    </row>
    <row r="1711" spans="33:63" x14ac:dyDescent="0.15">
      <c r="AG1711" s="12"/>
      <c r="AH1711" s="12"/>
      <c r="AI1711" s="12"/>
      <c r="AJ1711" s="12"/>
      <c r="AK1711" s="12"/>
      <c r="AL1711" s="12"/>
      <c r="AM1711" s="12"/>
      <c r="AN1711" s="12"/>
      <c r="AO1711" s="12"/>
      <c r="AP1711" s="12"/>
      <c r="AQ1711" s="12"/>
      <c r="AR1711" s="12"/>
      <c r="AS1711" s="12"/>
      <c r="AT1711" s="12"/>
      <c r="AU1711" s="12"/>
      <c r="AV1711" s="12"/>
      <c r="AW1711" s="12"/>
      <c r="AX1711" s="12"/>
      <c r="AY1711" s="12"/>
      <c r="AZ1711" s="12"/>
      <c r="BA1711" s="12"/>
      <c r="BB1711" s="12"/>
      <c r="BC1711" s="12"/>
      <c r="BE1711" s="12"/>
      <c r="BF1711" s="12"/>
      <c r="BG1711" s="12"/>
      <c r="BH1711" s="12"/>
      <c r="BI1711" s="12"/>
      <c r="BJ1711" s="12"/>
      <c r="BK1711" s="12"/>
    </row>
    <row r="1712" spans="33:63" x14ac:dyDescent="0.15">
      <c r="AG1712" s="12"/>
      <c r="AH1712" s="12"/>
      <c r="AI1712" s="12"/>
      <c r="AJ1712" s="12"/>
      <c r="AK1712" s="12"/>
      <c r="AL1712" s="12"/>
      <c r="AM1712" s="12"/>
      <c r="AN1712" s="12"/>
      <c r="AO1712" s="12"/>
      <c r="AP1712" s="12"/>
      <c r="AQ1712" s="12"/>
      <c r="AR1712" s="12"/>
      <c r="AS1712" s="12"/>
      <c r="AT1712" s="12"/>
      <c r="AU1712" s="12"/>
      <c r="AV1712" s="12"/>
      <c r="AW1712" s="12"/>
      <c r="AX1712" s="12"/>
      <c r="AY1712" s="12"/>
      <c r="AZ1712" s="12"/>
      <c r="BA1712" s="12"/>
      <c r="BB1712" s="12"/>
      <c r="BC1712" s="12"/>
      <c r="BE1712" s="12"/>
      <c r="BF1712" s="12"/>
      <c r="BG1712" s="12"/>
      <c r="BH1712" s="12"/>
      <c r="BI1712" s="12"/>
      <c r="BJ1712" s="12"/>
      <c r="BK1712" s="12"/>
    </row>
    <row r="1713" spans="33:63" x14ac:dyDescent="0.15">
      <c r="AG1713" s="12"/>
      <c r="AH1713" s="12"/>
      <c r="AI1713" s="12"/>
      <c r="AJ1713" s="12"/>
      <c r="AK1713" s="12"/>
      <c r="AL1713" s="12"/>
      <c r="AM1713" s="12"/>
      <c r="AN1713" s="12"/>
      <c r="AO1713" s="12"/>
      <c r="AP1713" s="12"/>
      <c r="AQ1713" s="12"/>
      <c r="AR1713" s="12"/>
      <c r="AS1713" s="12"/>
      <c r="AT1713" s="12"/>
      <c r="AU1713" s="12"/>
      <c r="AV1713" s="12"/>
      <c r="AW1713" s="12"/>
      <c r="AX1713" s="12"/>
      <c r="AY1713" s="12"/>
      <c r="AZ1713" s="12"/>
      <c r="BA1713" s="12"/>
      <c r="BB1713" s="12"/>
      <c r="BC1713" s="12"/>
      <c r="BE1713" s="12"/>
      <c r="BF1713" s="12"/>
      <c r="BG1713" s="12"/>
      <c r="BH1713" s="12"/>
      <c r="BI1713" s="12"/>
      <c r="BJ1713" s="12"/>
      <c r="BK1713" s="12"/>
    </row>
    <row r="1714" spans="33:63" x14ac:dyDescent="0.15">
      <c r="AG1714" s="12"/>
      <c r="AH1714" s="12"/>
      <c r="AI1714" s="12"/>
      <c r="AJ1714" s="12"/>
      <c r="AK1714" s="12"/>
      <c r="AL1714" s="12"/>
      <c r="AM1714" s="12"/>
      <c r="AN1714" s="12"/>
      <c r="AO1714" s="12"/>
      <c r="AP1714" s="12"/>
      <c r="AQ1714" s="12"/>
      <c r="AR1714" s="12"/>
      <c r="AS1714" s="12"/>
      <c r="AT1714" s="12"/>
      <c r="AU1714" s="12"/>
      <c r="AV1714" s="12"/>
      <c r="AW1714" s="12"/>
      <c r="AX1714" s="12"/>
      <c r="AY1714" s="12"/>
      <c r="AZ1714" s="12"/>
      <c r="BA1714" s="12"/>
      <c r="BB1714" s="12"/>
      <c r="BC1714" s="12"/>
      <c r="BE1714" s="12"/>
      <c r="BF1714" s="12"/>
      <c r="BG1714" s="12"/>
      <c r="BH1714" s="12"/>
      <c r="BI1714" s="12"/>
      <c r="BJ1714" s="12"/>
      <c r="BK1714" s="12"/>
    </row>
    <row r="1715" spans="33:63" x14ac:dyDescent="0.15">
      <c r="AG1715" s="12"/>
      <c r="AH1715" s="12"/>
      <c r="AI1715" s="12"/>
      <c r="AJ1715" s="12"/>
      <c r="AK1715" s="12"/>
      <c r="AL1715" s="12"/>
      <c r="AM1715" s="12"/>
      <c r="AN1715" s="12"/>
      <c r="AO1715" s="12"/>
      <c r="AP1715" s="12"/>
      <c r="AQ1715" s="12"/>
      <c r="AR1715" s="12"/>
      <c r="AS1715" s="12"/>
      <c r="AT1715" s="12"/>
      <c r="AU1715" s="12"/>
      <c r="AV1715" s="12"/>
      <c r="AW1715" s="12"/>
      <c r="AX1715" s="12"/>
      <c r="AY1715" s="12"/>
      <c r="AZ1715" s="12"/>
      <c r="BA1715" s="12"/>
      <c r="BB1715" s="12"/>
      <c r="BC1715" s="12"/>
      <c r="BE1715" s="12"/>
      <c r="BF1715" s="12"/>
      <c r="BG1715" s="12"/>
      <c r="BH1715" s="12"/>
      <c r="BI1715" s="12"/>
      <c r="BJ1715" s="12"/>
      <c r="BK1715" s="12"/>
    </row>
    <row r="1716" spans="33:63" x14ac:dyDescent="0.15">
      <c r="AG1716" s="12"/>
      <c r="AH1716" s="12"/>
      <c r="AI1716" s="12"/>
      <c r="AJ1716" s="12"/>
      <c r="AK1716" s="12"/>
      <c r="AL1716" s="12"/>
      <c r="AM1716" s="12"/>
      <c r="AN1716" s="12"/>
      <c r="AO1716" s="12"/>
      <c r="AP1716" s="12"/>
      <c r="AQ1716" s="12"/>
      <c r="AR1716" s="12"/>
      <c r="AS1716" s="12"/>
      <c r="AT1716" s="12"/>
      <c r="AU1716" s="12"/>
      <c r="AV1716" s="12"/>
      <c r="AW1716" s="12"/>
      <c r="AX1716" s="12"/>
      <c r="AY1716" s="12"/>
      <c r="AZ1716" s="12"/>
      <c r="BA1716" s="12"/>
      <c r="BB1716" s="12"/>
      <c r="BC1716" s="12"/>
      <c r="BE1716" s="12"/>
      <c r="BF1716" s="12"/>
      <c r="BG1716" s="12"/>
      <c r="BH1716" s="12"/>
      <c r="BI1716" s="12"/>
      <c r="BJ1716" s="12"/>
      <c r="BK1716" s="12"/>
    </row>
    <row r="1717" spans="33:63" x14ac:dyDescent="0.15">
      <c r="AG1717" s="12"/>
      <c r="AH1717" s="12"/>
      <c r="AI1717" s="12"/>
      <c r="AJ1717" s="12"/>
      <c r="AK1717" s="12"/>
      <c r="AL1717" s="12"/>
      <c r="AM1717" s="12"/>
      <c r="AN1717" s="12"/>
      <c r="AO1717" s="12"/>
      <c r="AP1717" s="12"/>
      <c r="AQ1717" s="12"/>
      <c r="AR1717" s="12"/>
      <c r="AS1717" s="12"/>
      <c r="AT1717" s="12"/>
      <c r="AU1717" s="12"/>
      <c r="AV1717" s="12"/>
      <c r="AW1717" s="12"/>
      <c r="AX1717" s="12"/>
      <c r="AY1717" s="12"/>
      <c r="AZ1717" s="12"/>
      <c r="BA1717" s="12"/>
      <c r="BB1717" s="12"/>
      <c r="BC1717" s="12"/>
      <c r="BE1717" s="12"/>
      <c r="BF1717" s="12"/>
      <c r="BG1717" s="12"/>
      <c r="BH1717" s="12"/>
      <c r="BI1717" s="12"/>
      <c r="BJ1717" s="12"/>
      <c r="BK1717" s="12"/>
    </row>
    <row r="1718" spans="33:63" x14ac:dyDescent="0.15">
      <c r="AG1718" s="12"/>
      <c r="AH1718" s="12"/>
      <c r="AI1718" s="12"/>
      <c r="AJ1718" s="12"/>
      <c r="AK1718" s="12"/>
      <c r="AL1718" s="12"/>
      <c r="AM1718" s="12"/>
      <c r="AN1718" s="12"/>
      <c r="AO1718" s="12"/>
      <c r="AP1718" s="12"/>
      <c r="AQ1718" s="12"/>
      <c r="AR1718" s="12"/>
      <c r="AS1718" s="12"/>
      <c r="AT1718" s="12"/>
      <c r="AU1718" s="12"/>
      <c r="AV1718" s="12"/>
      <c r="AW1718" s="12"/>
      <c r="AX1718" s="12"/>
      <c r="AY1718" s="12"/>
      <c r="AZ1718" s="12"/>
      <c r="BA1718" s="12"/>
      <c r="BB1718" s="12"/>
      <c r="BC1718" s="12"/>
      <c r="BE1718" s="12"/>
      <c r="BF1718" s="12"/>
      <c r="BG1718" s="12"/>
      <c r="BH1718" s="12"/>
      <c r="BI1718" s="12"/>
      <c r="BJ1718" s="12"/>
      <c r="BK1718" s="12"/>
    </row>
    <row r="1719" spans="33:63" x14ac:dyDescent="0.15">
      <c r="AG1719" s="12"/>
      <c r="AH1719" s="12"/>
      <c r="AI1719" s="12"/>
      <c r="AJ1719" s="12"/>
      <c r="AK1719" s="12"/>
      <c r="AL1719" s="12"/>
      <c r="AM1719" s="12"/>
      <c r="AN1719" s="12"/>
      <c r="AO1719" s="12"/>
      <c r="AP1719" s="12"/>
      <c r="AQ1719" s="12"/>
      <c r="AR1719" s="12"/>
      <c r="AS1719" s="12"/>
      <c r="AT1719" s="12"/>
      <c r="AU1719" s="12"/>
      <c r="AV1719" s="12"/>
      <c r="AW1719" s="12"/>
      <c r="AX1719" s="12"/>
      <c r="AY1719" s="12"/>
      <c r="AZ1719" s="12"/>
      <c r="BA1719" s="12"/>
      <c r="BB1719" s="12"/>
      <c r="BC1719" s="12"/>
      <c r="BE1719" s="12"/>
      <c r="BF1719" s="12"/>
      <c r="BG1719" s="12"/>
      <c r="BH1719" s="12"/>
      <c r="BI1719" s="12"/>
      <c r="BJ1719" s="12"/>
      <c r="BK1719" s="12"/>
    </row>
    <row r="1720" spans="33:63" x14ac:dyDescent="0.15">
      <c r="AG1720" s="12"/>
      <c r="AH1720" s="12"/>
      <c r="AI1720" s="12"/>
      <c r="AJ1720" s="12"/>
      <c r="AK1720" s="12"/>
      <c r="AL1720" s="12"/>
      <c r="AM1720" s="12"/>
      <c r="AN1720" s="12"/>
      <c r="AO1720" s="12"/>
      <c r="AP1720" s="12"/>
      <c r="AQ1720" s="12"/>
      <c r="AR1720" s="12"/>
      <c r="AS1720" s="12"/>
      <c r="AT1720" s="12"/>
      <c r="AU1720" s="12"/>
      <c r="AV1720" s="12"/>
      <c r="AW1720" s="12"/>
      <c r="AX1720" s="12"/>
      <c r="AY1720" s="12"/>
      <c r="AZ1720" s="12"/>
      <c r="BA1720" s="12"/>
      <c r="BB1720" s="12"/>
      <c r="BC1720" s="12"/>
      <c r="BE1720" s="12"/>
      <c r="BF1720" s="12"/>
      <c r="BG1720" s="12"/>
      <c r="BH1720" s="12"/>
      <c r="BI1720" s="12"/>
      <c r="BJ1720" s="12"/>
      <c r="BK1720" s="12"/>
    </row>
    <row r="1721" spans="33:63" x14ac:dyDescent="0.15">
      <c r="AG1721" s="12"/>
      <c r="AH1721" s="12"/>
      <c r="AI1721" s="12"/>
      <c r="AJ1721" s="12"/>
      <c r="AK1721" s="12"/>
      <c r="AL1721" s="12"/>
      <c r="AM1721" s="12"/>
      <c r="AN1721" s="12"/>
      <c r="AO1721" s="12"/>
      <c r="AP1721" s="12"/>
      <c r="AQ1721" s="12"/>
      <c r="AR1721" s="12"/>
      <c r="AS1721" s="12"/>
      <c r="AT1721" s="12"/>
      <c r="AU1721" s="12"/>
      <c r="AV1721" s="12"/>
      <c r="AW1721" s="12"/>
      <c r="AX1721" s="12"/>
      <c r="AY1721" s="12"/>
      <c r="AZ1721" s="12"/>
      <c r="BA1721" s="12"/>
      <c r="BB1721" s="12"/>
      <c r="BC1721" s="12"/>
      <c r="BE1721" s="12"/>
      <c r="BF1721" s="12"/>
      <c r="BG1721" s="12"/>
      <c r="BH1721" s="12"/>
      <c r="BI1721" s="12"/>
      <c r="BJ1721" s="12"/>
      <c r="BK1721" s="12"/>
    </row>
    <row r="1722" spans="33:63" x14ac:dyDescent="0.15">
      <c r="AG1722" s="12"/>
      <c r="AH1722" s="12"/>
      <c r="AI1722" s="12"/>
      <c r="AJ1722" s="12"/>
      <c r="AK1722" s="12"/>
      <c r="AL1722" s="12"/>
      <c r="AM1722" s="12"/>
      <c r="AN1722" s="12"/>
      <c r="AO1722" s="12"/>
      <c r="AP1722" s="12"/>
      <c r="AQ1722" s="12"/>
      <c r="AR1722" s="12"/>
      <c r="AS1722" s="12"/>
      <c r="AT1722" s="12"/>
      <c r="AU1722" s="12"/>
      <c r="AV1722" s="12"/>
      <c r="AW1722" s="12"/>
      <c r="AX1722" s="12"/>
      <c r="AY1722" s="12"/>
      <c r="AZ1722" s="12"/>
      <c r="BA1722" s="12"/>
      <c r="BB1722" s="12"/>
      <c r="BC1722" s="12"/>
      <c r="BE1722" s="12"/>
      <c r="BF1722" s="12"/>
      <c r="BG1722" s="12"/>
      <c r="BH1722" s="12"/>
      <c r="BI1722" s="12"/>
      <c r="BJ1722" s="12"/>
      <c r="BK1722" s="12"/>
    </row>
    <row r="1723" spans="33:63" x14ac:dyDescent="0.15">
      <c r="AG1723" s="12"/>
      <c r="AH1723" s="12"/>
      <c r="AI1723" s="12"/>
      <c r="AJ1723" s="12"/>
      <c r="AK1723" s="12"/>
      <c r="AL1723" s="12"/>
      <c r="AM1723" s="12"/>
      <c r="AN1723" s="12"/>
      <c r="AO1723" s="12"/>
      <c r="AP1723" s="12"/>
      <c r="AQ1723" s="12"/>
      <c r="AR1723" s="12"/>
      <c r="AS1723" s="12"/>
      <c r="AT1723" s="12"/>
      <c r="AU1723" s="12"/>
      <c r="AV1723" s="12"/>
      <c r="AW1723" s="12"/>
      <c r="AX1723" s="12"/>
      <c r="AY1723" s="12"/>
      <c r="AZ1723" s="12"/>
      <c r="BA1723" s="12"/>
      <c r="BB1723" s="12"/>
      <c r="BC1723" s="12"/>
      <c r="BE1723" s="12"/>
      <c r="BF1723" s="12"/>
      <c r="BG1723" s="12"/>
      <c r="BH1723" s="12"/>
      <c r="BI1723" s="12"/>
      <c r="BJ1723" s="12"/>
      <c r="BK1723" s="12"/>
    </row>
    <row r="1724" spans="33:63" x14ac:dyDescent="0.15">
      <c r="AG1724" s="12"/>
      <c r="AH1724" s="12"/>
      <c r="AI1724" s="12"/>
      <c r="AJ1724" s="12"/>
      <c r="AK1724" s="12"/>
      <c r="AL1724" s="12"/>
      <c r="AM1724" s="12"/>
      <c r="AN1724" s="12"/>
      <c r="AO1724" s="12"/>
      <c r="AP1724" s="12"/>
      <c r="AQ1724" s="12"/>
      <c r="AR1724" s="12"/>
      <c r="AS1724" s="12"/>
      <c r="AT1724" s="12"/>
      <c r="AU1724" s="12"/>
      <c r="AV1724" s="12"/>
      <c r="AW1724" s="12"/>
      <c r="AX1724" s="12"/>
      <c r="AY1724" s="12"/>
      <c r="AZ1724" s="12"/>
      <c r="BA1724" s="12"/>
      <c r="BB1724" s="12"/>
      <c r="BC1724" s="12"/>
      <c r="BE1724" s="12"/>
      <c r="BF1724" s="12"/>
      <c r="BG1724" s="12"/>
      <c r="BH1724" s="12"/>
      <c r="BI1724" s="12"/>
      <c r="BJ1724" s="12"/>
      <c r="BK1724" s="12"/>
    </row>
    <row r="1725" spans="33:63" x14ac:dyDescent="0.15">
      <c r="AG1725" s="12"/>
      <c r="AH1725" s="12"/>
      <c r="AI1725" s="12"/>
      <c r="AJ1725" s="12"/>
      <c r="AK1725" s="12"/>
      <c r="AL1725" s="12"/>
      <c r="AM1725" s="12"/>
      <c r="AN1725" s="12"/>
      <c r="AO1725" s="12"/>
      <c r="AP1725" s="12"/>
      <c r="AQ1725" s="12"/>
      <c r="AR1725" s="12"/>
      <c r="AS1725" s="12"/>
      <c r="AT1725" s="12"/>
      <c r="AU1725" s="12"/>
      <c r="AV1725" s="12"/>
      <c r="AW1725" s="12"/>
      <c r="AX1725" s="12"/>
      <c r="AY1725" s="12"/>
      <c r="AZ1725" s="12"/>
      <c r="BA1725" s="12"/>
      <c r="BB1725" s="12"/>
      <c r="BC1725" s="12"/>
      <c r="BE1725" s="12"/>
      <c r="BF1725" s="12"/>
      <c r="BG1725" s="12"/>
      <c r="BH1725" s="12"/>
      <c r="BI1725" s="12"/>
      <c r="BJ1725" s="12"/>
      <c r="BK1725" s="12"/>
    </row>
    <row r="1726" spans="33:63" x14ac:dyDescent="0.15">
      <c r="AG1726" s="12"/>
      <c r="AH1726" s="12"/>
      <c r="AI1726" s="12"/>
      <c r="AJ1726" s="12"/>
      <c r="AK1726" s="12"/>
      <c r="AL1726" s="12"/>
      <c r="AM1726" s="12"/>
      <c r="AN1726" s="12"/>
      <c r="AO1726" s="12"/>
      <c r="AP1726" s="12"/>
      <c r="AQ1726" s="12"/>
      <c r="AR1726" s="12"/>
      <c r="AS1726" s="12"/>
      <c r="AT1726" s="12"/>
      <c r="AU1726" s="12"/>
      <c r="AV1726" s="12"/>
      <c r="AW1726" s="12"/>
      <c r="AX1726" s="12"/>
      <c r="AY1726" s="12"/>
      <c r="AZ1726" s="12"/>
      <c r="BA1726" s="12"/>
      <c r="BB1726" s="12"/>
      <c r="BC1726" s="12"/>
      <c r="BE1726" s="12"/>
      <c r="BF1726" s="12"/>
      <c r="BG1726" s="12"/>
      <c r="BH1726" s="12"/>
      <c r="BI1726" s="12"/>
      <c r="BJ1726" s="12"/>
      <c r="BK1726" s="12"/>
    </row>
    <row r="1727" spans="33:63" x14ac:dyDescent="0.15">
      <c r="AG1727" s="12"/>
      <c r="AH1727" s="12"/>
      <c r="AI1727" s="12"/>
      <c r="AJ1727" s="12"/>
      <c r="AK1727" s="12"/>
      <c r="AL1727" s="12"/>
      <c r="AM1727" s="12"/>
      <c r="AN1727" s="12"/>
      <c r="AO1727" s="12"/>
      <c r="AP1727" s="12"/>
      <c r="AQ1727" s="12"/>
      <c r="AR1727" s="12"/>
      <c r="AS1727" s="12"/>
      <c r="AT1727" s="12"/>
      <c r="AU1727" s="12"/>
      <c r="AV1727" s="12"/>
      <c r="AW1727" s="12"/>
      <c r="AX1727" s="12"/>
      <c r="AY1727" s="12"/>
      <c r="AZ1727" s="12"/>
      <c r="BA1727" s="12"/>
      <c r="BB1727" s="12"/>
      <c r="BC1727" s="12"/>
      <c r="BE1727" s="12"/>
      <c r="BF1727" s="12"/>
      <c r="BG1727" s="12"/>
      <c r="BH1727" s="12"/>
      <c r="BI1727" s="12"/>
      <c r="BJ1727" s="12"/>
      <c r="BK1727" s="12"/>
    </row>
    <row r="1728" spans="33:63" x14ac:dyDescent="0.15">
      <c r="AG1728" s="12"/>
      <c r="AH1728" s="12"/>
      <c r="AI1728" s="12"/>
      <c r="AJ1728" s="12"/>
      <c r="AK1728" s="12"/>
      <c r="AL1728" s="12"/>
      <c r="AM1728" s="12"/>
      <c r="AN1728" s="12"/>
      <c r="AO1728" s="12"/>
      <c r="AP1728" s="12"/>
      <c r="AQ1728" s="12"/>
      <c r="AR1728" s="12"/>
      <c r="AS1728" s="12"/>
      <c r="AT1728" s="12"/>
      <c r="AU1728" s="12"/>
      <c r="AV1728" s="12"/>
      <c r="AW1728" s="12"/>
      <c r="AX1728" s="12"/>
      <c r="AY1728" s="12"/>
      <c r="AZ1728" s="12"/>
      <c r="BA1728" s="12"/>
      <c r="BB1728" s="12"/>
      <c r="BC1728" s="12"/>
      <c r="BE1728" s="12"/>
      <c r="BF1728" s="12"/>
      <c r="BG1728" s="12"/>
      <c r="BH1728" s="12"/>
      <c r="BI1728" s="12"/>
      <c r="BJ1728" s="12"/>
      <c r="BK1728" s="12"/>
    </row>
    <row r="1729" spans="33:63" x14ac:dyDescent="0.15">
      <c r="AG1729" s="12"/>
      <c r="AH1729" s="12"/>
      <c r="AI1729" s="12"/>
      <c r="AJ1729" s="12"/>
      <c r="AK1729" s="12"/>
      <c r="AL1729" s="12"/>
      <c r="AM1729" s="12"/>
      <c r="AN1729" s="12"/>
      <c r="AO1729" s="12"/>
      <c r="AP1729" s="12"/>
      <c r="AQ1729" s="12"/>
      <c r="AR1729" s="12"/>
      <c r="AS1729" s="12"/>
      <c r="AT1729" s="12"/>
      <c r="AU1729" s="12"/>
      <c r="AV1729" s="12"/>
      <c r="AW1729" s="12"/>
      <c r="AX1729" s="12"/>
      <c r="AY1729" s="12"/>
      <c r="AZ1729" s="12"/>
      <c r="BA1729" s="12"/>
      <c r="BB1729" s="12"/>
      <c r="BC1729" s="12"/>
      <c r="BE1729" s="12"/>
      <c r="BF1729" s="12"/>
      <c r="BG1729" s="12"/>
      <c r="BH1729" s="12"/>
      <c r="BI1729" s="12"/>
      <c r="BJ1729" s="12"/>
      <c r="BK1729" s="12"/>
    </row>
    <row r="1730" spans="33:63" x14ac:dyDescent="0.15">
      <c r="AG1730" s="12"/>
      <c r="AH1730" s="12"/>
      <c r="AI1730" s="12"/>
      <c r="AJ1730" s="12"/>
      <c r="AK1730" s="12"/>
      <c r="AL1730" s="12"/>
      <c r="AM1730" s="12"/>
      <c r="AN1730" s="12"/>
      <c r="AO1730" s="12"/>
      <c r="AP1730" s="12"/>
      <c r="AQ1730" s="12"/>
      <c r="AR1730" s="12"/>
      <c r="AS1730" s="12"/>
      <c r="AT1730" s="12"/>
      <c r="AU1730" s="12"/>
      <c r="AV1730" s="12"/>
      <c r="AW1730" s="12"/>
      <c r="AX1730" s="12"/>
      <c r="AY1730" s="12"/>
      <c r="AZ1730" s="12"/>
      <c r="BA1730" s="12"/>
      <c r="BB1730" s="12"/>
      <c r="BC1730" s="12"/>
      <c r="BE1730" s="12"/>
      <c r="BF1730" s="12"/>
      <c r="BG1730" s="12"/>
      <c r="BH1730" s="12"/>
      <c r="BI1730" s="12"/>
      <c r="BJ1730" s="12"/>
      <c r="BK1730" s="12"/>
    </row>
    <row r="1731" spans="33:63" x14ac:dyDescent="0.15">
      <c r="AG1731" s="12"/>
      <c r="AH1731" s="12"/>
      <c r="AI1731" s="12"/>
      <c r="AJ1731" s="12"/>
      <c r="AK1731" s="12"/>
      <c r="AL1731" s="12"/>
      <c r="AM1731" s="12"/>
      <c r="AN1731" s="12"/>
      <c r="AO1731" s="12"/>
      <c r="AP1731" s="12"/>
      <c r="AQ1731" s="12"/>
      <c r="AR1731" s="12"/>
      <c r="AS1731" s="12"/>
      <c r="AT1731" s="12"/>
      <c r="AU1731" s="12"/>
      <c r="AV1731" s="12"/>
      <c r="AW1731" s="12"/>
      <c r="AX1731" s="12"/>
      <c r="AY1731" s="12"/>
      <c r="AZ1731" s="12"/>
      <c r="BA1731" s="12"/>
      <c r="BB1731" s="12"/>
      <c r="BC1731" s="12"/>
      <c r="BE1731" s="12"/>
      <c r="BF1731" s="12"/>
      <c r="BG1731" s="12"/>
      <c r="BH1731" s="12"/>
      <c r="BI1731" s="12"/>
      <c r="BJ1731" s="12"/>
      <c r="BK1731" s="12"/>
    </row>
    <row r="1732" spans="33:63" x14ac:dyDescent="0.15">
      <c r="AG1732" s="12"/>
      <c r="AH1732" s="12"/>
      <c r="AI1732" s="12"/>
      <c r="AJ1732" s="12"/>
      <c r="AK1732" s="12"/>
      <c r="AL1732" s="12"/>
      <c r="AM1732" s="12"/>
      <c r="AN1732" s="12"/>
      <c r="AO1732" s="12"/>
      <c r="AP1732" s="12"/>
      <c r="AQ1732" s="12"/>
      <c r="AR1732" s="12"/>
      <c r="AS1732" s="12"/>
      <c r="AT1732" s="12"/>
      <c r="AU1732" s="12"/>
      <c r="AV1732" s="12"/>
      <c r="AW1732" s="12"/>
      <c r="AX1732" s="12"/>
      <c r="AY1732" s="12"/>
      <c r="AZ1732" s="12"/>
      <c r="BA1732" s="12"/>
      <c r="BB1732" s="12"/>
      <c r="BC1732" s="12"/>
      <c r="BE1732" s="12"/>
      <c r="BF1732" s="12"/>
      <c r="BG1732" s="12"/>
      <c r="BH1732" s="12"/>
      <c r="BI1732" s="12"/>
      <c r="BJ1732" s="12"/>
      <c r="BK1732" s="12"/>
    </row>
    <row r="1733" spans="33:63" x14ac:dyDescent="0.15">
      <c r="AG1733" s="12"/>
      <c r="AH1733" s="12"/>
      <c r="AI1733" s="12"/>
      <c r="AJ1733" s="12"/>
      <c r="AK1733" s="12"/>
      <c r="AL1733" s="12"/>
      <c r="AM1733" s="12"/>
      <c r="AN1733" s="12"/>
      <c r="AO1733" s="12"/>
      <c r="AP1733" s="12"/>
      <c r="AQ1733" s="12"/>
      <c r="AR1733" s="12"/>
      <c r="AS1733" s="12"/>
      <c r="AT1733" s="12"/>
      <c r="AU1733" s="12"/>
      <c r="AV1733" s="12"/>
      <c r="AW1733" s="12"/>
      <c r="AX1733" s="12"/>
      <c r="AY1733" s="12"/>
      <c r="AZ1733" s="12"/>
      <c r="BA1733" s="12"/>
      <c r="BB1733" s="12"/>
      <c r="BC1733" s="12"/>
      <c r="BE1733" s="12"/>
      <c r="BF1733" s="12"/>
      <c r="BG1733" s="12"/>
      <c r="BH1733" s="12"/>
      <c r="BI1733" s="12"/>
      <c r="BJ1733" s="12"/>
      <c r="BK1733" s="12"/>
    </row>
    <row r="1734" spans="33:63" x14ac:dyDescent="0.15">
      <c r="AG1734" s="12"/>
      <c r="AH1734" s="12"/>
      <c r="AI1734" s="12"/>
      <c r="AJ1734" s="12"/>
      <c r="AK1734" s="12"/>
      <c r="AL1734" s="12"/>
      <c r="AM1734" s="12"/>
      <c r="AN1734" s="12"/>
      <c r="AO1734" s="12"/>
      <c r="AP1734" s="12"/>
      <c r="AQ1734" s="12"/>
      <c r="AR1734" s="12"/>
      <c r="AS1734" s="12"/>
      <c r="AT1734" s="12"/>
      <c r="AU1734" s="12"/>
      <c r="AV1734" s="12"/>
      <c r="AW1734" s="12"/>
      <c r="AX1734" s="12"/>
      <c r="AY1734" s="12"/>
      <c r="AZ1734" s="12"/>
      <c r="BA1734" s="12"/>
      <c r="BB1734" s="12"/>
      <c r="BC1734" s="12"/>
      <c r="BE1734" s="12"/>
      <c r="BF1734" s="12"/>
      <c r="BG1734" s="12"/>
      <c r="BH1734" s="12"/>
      <c r="BI1734" s="12"/>
      <c r="BJ1734" s="12"/>
      <c r="BK1734" s="12"/>
    </row>
    <row r="1735" spans="33:63" x14ac:dyDescent="0.15">
      <c r="AG1735" s="12"/>
      <c r="AH1735" s="12"/>
      <c r="AI1735" s="12"/>
      <c r="AJ1735" s="12"/>
      <c r="AK1735" s="12"/>
      <c r="AL1735" s="12"/>
      <c r="AM1735" s="12"/>
      <c r="AN1735" s="12"/>
      <c r="AO1735" s="12"/>
      <c r="AP1735" s="12"/>
      <c r="AQ1735" s="12"/>
      <c r="AR1735" s="12"/>
      <c r="AS1735" s="12"/>
      <c r="AT1735" s="12"/>
      <c r="AU1735" s="12"/>
      <c r="AV1735" s="12"/>
      <c r="AW1735" s="12"/>
      <c r="AX1735" s="12"/>
      <c r="AY1735" s="12"/>
      <c r="AZ1735" s="12"/>
      <c r="BA1735" s="12"/>
      <c r="BB1735" s="12"/>
      <c r="BC1735" s="12"/>
      <c r="BE1735" s="12"/>
      <c r="BF1735" s="12"/>
      <c r="BG1735" s="12"/>
      <c r="BH1735" s="12"/>
      <c r="BI1735" s="12"/>
      <c r="BJ1735" s="12"/>
      <c r="BK1735" s="12"/>
    </row>
    <row r="1736" spans="33:63" x14ac:dyDescent="0.15">
      <c r="AG1736" s="12"/>
      <c r="AH1736" s="12"/>
      <c r="AI1736" s="12"/>
      <c r="AJ1736" s="12"/>
      <c r="AK1736" s="12"/>
      <c r="AL1736" s="12"/>
      <c r="AM1736" s="12"/>
      <c r="AN1736" s="12"/>
      <c r="AO1736" s="12"/>
      <c r="AP1736" s="12"/>
      <c r="AQ1736" s="12"/>
      <c r="AR1736" s="12"/>
      <c r="AS1736" s="12"/>
      <c r="AT1736" s="12"/>
      <c r="AU1736" s="12"/>
      <c r="AV1736" s="12"/>
      <c r="AW1736" s="12"/>
      <c r="AX1736" s="12"/>
      <c r="AY1736" s="12"/>
      <c r="AZ1736" s="12"/>
      <c r="BA1736" s="12"/>
      <c r="BB1736" s="12"/>
      <c r="BC1736" s="12"/>
      <c r="BE1736" s="12"/>
      <c r="BF1736" s="12"/>
      <c r="BG1736" s="12"/>
      <c r="BH1736" s="12"/>
      <c r="BI1736" s="12"/>
      <c r="BJ1736" s="12"/>
      <c r="BK1736" s="12"/>
    </row>
    <row r="1737" spans="33:63" x14ac:dyDescent="0.15">
      <c r="AG1737" s="12"/>
      <c r="AH1737" s="12"/>
      <c r="AI1737" s="12"/>
      <c r="AJ1737" s="12"/>
      <c r="AK1737" s="12"/>
      <c r="AL1737" s="12"/>
      <c r="AM1737" s="12"/>
      <c r="AN1737" s="12"/>
      <c r="AO1737" s="12"/>
      <c r="AP1737" s="12"/>
      <c r="AQ1737" s="12"/>
      <c r="AR1737" s="12"/>
      <c r="AS1737" s="12"/>
      <c r="AT1737" s="12"/>
      <c r="AU1737" s="12"/>
      <c r="AV1737" s="12"/>
      <c r="AW1737" s="12"/>
      <c r="AX1737" s="12"/>
      <c r="AY1737" s="12"/>
      <c r="AZ1737" s="12"/>
      <c r="BA1737" s="12"/>
      <c r="BB1737" s="12"/>
      <c r="BC1737" s="12"/>
      <c r="BE1737" s="12"/>
      <c r="BF1737" s="12"/>
      <c r="BG1737" s="12"/>
      <c r="BH1737" s="12"/>
      <c r="BI1737" s="12"/>
      <c r="BJ1737" s="12"/>
      <c r="BK1737" s="12"/>
    </row>
    <row r="1738" spans="33:63" x14ac:dyDescent="0.15">
      <c r="AG1738" s="12"/>
      <c r="AH1738" s="12"/>
      <c r="AI1738" s="12"/>
      <c r="AJ1738" s="12"/>
      <c r="AK1738" s="12"/>
      <c r="AL1738" s="12"/>
      <c r="AM1738" s="12"/>
      <c r="AN1738" s="12"/>
      <c r="AO1738" s="12"/>
      <c r="AP1738" s="12"/>
      <c r="AQ1738" s="12"/>
      <c r="AR1738" s="12"/>
      <c r="AS1738" s="12"/>
      <c r="AT1738" s="12"/>
      <c r="AU1738" s="12"/>
      <c r="AV1738" s="12"/>
      <c r="AW1738" s="12"/>
      <c r="AX1738" s="12"/>
      <c r="AY1738" s="12"/>
      <c r="AZ1738" s="12"/>
      <c r="BA1738" s="12"/>
      <c r="BB1738" s="12"/>
      <c r="BC1738" s="12"/>
      <c r="BE1738" s="12"/>
      <c r="BF1738" s="12"/>
      <c r="BG1738" s="12"/>
      <c r="BH1738" s="12"/>
      <c r="BI1738" s="12"/>
      <c r="BJ1738" s="12"/>
      <c r="BK1738" s="12"/>
    </row>
    <row r="1739" spans="33:63" x14ac:dyDescent="0.15">
      <c r="AG1739" s="12"/>
      <c r="AH1739" s="12"/>
      <c r="AI1739" s="12"/>
      <c r="AJ1739" s="12"/>
      <c r="AK1739" s="12"/>
      <c r="AL1739" s="12"/>
      <c r="AM1739" s="12"/>
      <c r="AN1739" s="12"/>
      <c r="AO1739" s="12"/>
      <c r="AP1739" s="12"/>
      <c r="AQ1739" s="12"/>
      <c r="AR1739" s="12"/>
      <c r="AS1739" s="12"/>
      <c r="AT1739" s="12"/>
      <c r="AU1739" s="12"/>
      <c r="AV1739" s="12"/>
      <c r="AW1739" s="12"/>
      <c r="AX1739" s="12"/>
      <c r="AY1739" s="12"/>
      <c r="AZ1739" s="12"/>
      <c r="BA1739" s="12"/>
      <c r="BB1739" s="12"/>
      <c r="BC1739" s="12"/>
      <c r="BE1739" s="12"/>
      <c r="BF1739" s="12"/>
      <c r="BG1739" s="12"/>
      <c r="BH1739" s="12"/>
      <c r="BI1739" s="12"/>
      <c r="BJ1739" s="12"/>
      <c r="BK1739" s="12"/>
    </row>
    <row r="1740" spans="33:63" x14ac:dyDescent="0.15">
      <c r="AG1740" s="12"/>
      <c r="AH1740" s="12"/>
      <c r="AI1740" s="12"/>
      <c r="AJ1740" s="12"/>
      <c r="AK1740" s="12"/>
      <c r="AL1740" s="12"/>
      <c r="AM1740" s="12"/>
      <c r="AN1740" s="12"/>
      <c r="AO1740" s="12"/>
      <c r="AP1740" s="12"/>
      <c r="AQ1740" s="12"/>
      <c r="AR1740" s="12"/>
      <c r="AS1740" s="12"/>
      <c r="AT1740" s="12"/>
      <c r="AU1740" s="12"/>
      <c r="AV1740" s="12"/>
      <c r="AW1740" s="12"/>
      <c r="AX1740" s="12"/>
      <c r="AY1740" s="12"/>
      <c r="AZ1740" s="12"/>
      <c r="BA1740" s="12"/>
      <c r="BB1740" s="12"/>
      <c r="BC1740" s="12"/>
      <c r="BE1740" s="12"/>
      <c r="BF1740" s="12"/>
      <c r="BG1740" s="12"/>
      <c r="BH1740" s="12"/>
      <c r="BI1740" s="12"/>
      <c r="BJ1740" s="12"/>
      <c r="BK1740" s="12"/>
    </row>
    <row r="1741" spans="33:63" x14ac:dyDescent="0.15">
      <c r="AG1741" s="12"/>
      <c r="AH1741" s="12"/>
      <c r="AI1741" s="12"/>
      <c r="AJ1741" s="12"/>
      <c r="AK1741" s="12"/>
      <c r="AL1741" s="12"/>
      <c r="AM1741" s="12"/>
      <c r="AN1741" s="12"/>
      <c r="AO1741" s="12"/>
      <c r="AP1741" s="12"/>
      <c r="AQ1741" s="12"/>
      <c r="AR1741" s="12"/>
      <c r="AS1741" s="12"/>
      <c r="AT1741" s="12"/>
      <c r="AU1741" s="12"/>
      <c r="AV1741" s="12"/>
      <c r="AW1741" s="12"/>
      <c r="AX1741" s="12"/>
      <c r="AY1741" s="12"/>
      <c r="AZ1741" s="12"/>
      <c r="BA1741" s="12"/>
      <c r="BB1741" s="12"/>
      <c r="BC1741" s="12"/>
      <c r="BE1741" s="12"/>
      <c r="BF1741" s="12"/>
      <c r="BG1741" s="12"/>
      <c r="BH1741" s="12"/>
      <c r="BI1741" s="12"/>
      <c r="BJ1741" s="12"/>
      <c r="BK1741" s="12"/>
    </row>
    <row r="1742" spans="33:63" x14ac:dyDescent="0.15">
      <c r="AG1742" s="12"/>
      <c r="AH1742" s="12"/>
      <c r="AI1742" s="12"/>
      <c r="AJ1742" s="12"/>
      <c r="AK1742" s="12"/>
      <c r="AL1742" s="12"/>
      <c r="AM1742" s="12"/>
      <c r="AN1742" s="12"/>
      <c r="AO1742" s="12"/>
      <c r="AP1742" s="12"/>
      <c r="AQ1742" s="12"/>
      <c r="AR1742" s="12"/>
      <c r="AS1742" s="12"/>
      <c r="AT1742" s="12"/>
      <c r="AU1742" s="12"/>
      <c r="AV1742" s="12"/>
      <c r="AW1742" s="12"/>
      <c r="AX1742" s="12"/>
      <c r="AY1742" s="12"/>
      <c r="AZ1742" s="12"/>
      <c r="BA1742" s="12"/>
      <c r="BB1742" s="12"/>
      <c r="BC1742" s="12"/>
      <c r="BE1742" s="12"/>
      <c r="BF1742" s="12"/>
      <c r="BG1742" s="12"/>
      <c r="BH1742" s="12"/>
      <c r="BI1742" s="12"/>
      <c r="BJ1742" s="12"/>
      <c r="BK1742" s="12"/>
    </row>
    <row r="1743" spans="33:63" x14ac:dyDescent="0.15">
      <c r="AG1743" s="12"/>
      <c r="AH1743" s="12"/>
      <c r="AI1743" s="12"/>
      <c r="AJ1743" s="12"/>
      <c r="AK1743" s="12"/>
      <c r="AL1743" s="12"/>
      <c r="AM1743" s="12"/>
      <c r="AN1743" s="12"/>
      <c r="AO1743" s="12"/>
      <c r="AP1743" s="12"/>
      <c r="AQ1743" s="12"/>
      <c r="AR1743" s="12"/>
      <c r="AS1743" s="12"/>
      <c r="AT1743" s="12"/>
      <c r="AU1743" s="12"/>
      <c r="AV1743" s="12"/>
      <c r="AW1743" s="12"/>
      <c r="AX1743" s="12"/>
      <c r="AY1743" s="12"/>
      <c r="AZ1743" s="12"/>
      <c r="BA1743" s="12"/>
      <c r="BB1743" s="12"/>
      <c r="BC1743" s="12"/>
      <c r="BE1743" s="12"/>
      <c r="BF1743" s="12"/>
      <c r="BG1743" s="12"/>
      <c r="BH1743" s="12"/>
      <c r="BI1743" s="12"/>
      <c r="BJ1743" s="12"/>
      <c r="BK1743" s="12"/>
    </row>
    <row r="1744" spans="33:63" x14ac:dyDescent="0.15">
      <c r="AG1744" s="12"/>
      <c r="AH1744" s="12"/>
      <c r="AI1744" s="12"/>
      <c r="AJ1744" s="12"/>
      <c r="AK1744" s="12"/>
      <c r="AL1744" s="12"/>
      <c r="AM1744" s="12"/>
      <c r="AN1744" s="12"/>
      <c r="AO1744" s="12"/>
      <c r="AP1744" s="12"/>
      <c r="AQ1744" s="12"/>
      <c r="AR1744" s="12"/>
      <c r="AS1744" s="12"/>
      <c r="AT1744" s="12"/>
      <c r="AU1744" s="12"/>
      <c r="AV1744" s="12"/>
      <c r="AW1744" s="12"/>
      <c r="AX1744" s="12"/>
      <c r="AY1744" s="12"/>
      <c r="AZ1744" s="12"/>
      <c r="BA1744" s="12"/>
      <c r="BB1744" s="12"/>
      <c r="BC1744" s="12"/>
      <c r="BE1744" s="12"/>
      <c r="BF1744" s="12"/>
      <c r="BG1744" s="12"/>
      <c r="BH1744" s="12"/>
      <c r="BI1744" s="12"/>
      <c r="BJ1744" s="12"/>
      <c r="BK1744" s="12"/>
    </row>
    <row r="1745" spans="33:63" x14ac:dyDescent="0.15">
      <c r="AG1745" s="12"/>
      <c r="AH1745" s="12"/>
      <c r="AI1745" s="12"/>
      <c r="AJ1745" s="12"/>
      <c r="AK1745" s="12"/>
      <c r="AL1745" s="12"/>
      <c r="AM1745" s="12"/>
      <c r="AN1745" s="12"/>
      <c r="AO1745" s="12"/>
      <c r="AP1745" s="12"/>
      <c r="AQ1745" s="12"/>
      <c r="AR1745" s="12"/>
      <c r="AS1745" s="12"/>
      <c r="AT1745" s="12"/>
      <c r="AU1745" s="12"/>
      <c r="AV1745" s="12"/>
      <c r="AW1745" s="12"/>
      <c r="AX1745" s="12"/>
      <c r="AY1745" s="12"/>
      <c r="AZ1745" s="12"/>
      <c r="BA1745" s="12"/>
      <c r="BB1745" s="12"/>
      <c r="BC1745" s="12"/>
      <c r="BE1745" s="12"/>
      <c r="BF1745" s="12"/>
      <c r="BG1745" s="12"/>
      <c r="BH1745" s="12"/>
      <c r="BI1745" s="12"/>
      <c r="BJ1745" s="12"/>
      <c r="BK1745" s="12"/>
    </row>
    <row r="1746" spans="33:63" x14ac:dyDescent="0.15">
      <c r="AG1746" s="12"/>
      <c r="AH1746" s="12"/>
      <c r="AI1746" s="12"/>
      <c r="AJ1746" s="12"/>
      <c r="AK1746" s="12"/>
      <c r="AL1746" s="12"/>
      <c r="AM1746" s="12"/>
      <c r="AN1746" s="12"/>
      <c r="AO1746" s="12"/>
      <c r="AP1746" s="12"/>
      <c r="AQ1746" s="12"/>
      <c r="AR1746" s="12"/>
      <c r="AS1746" s="12"/>
      <c r="AT1746" s="12"/>
      <c r="AU1746" s="12"/>
      <c r="AV1746" s="12"/>
      <c r="AW1746" s="12"/>
      <c r="AX1746" s="12"/>
      <c r="AY1746" s="12"/>
      <c r="AZ1746" s="12"/>
      <c r="BA1746" s="12"/>
      <c r="BB1746" s="12"/>
      <c r="BC1746" s="12"/>
      <c r="BE1746" s="12"/>
      <c r="BF1746" s="12"/>
      <c r="BG1746" s="12"/>
      <c r="BH1746" s="12"/>
      <c r="BI1746" s="12"/>
      <c r="BJ1746" s="12"/>
      <c r="BK1746" s="12"/>
    </row>
    <row r="1747" spans="33:63" x14ac:dyDescent="0.15">
      <c r="AG1747" s="12"/>
      <c r="AH1747" s="12"/>
      <c r="AI1747" s="12"/>
      <c r="AJ1747" s="12"/>
      <c r="AK1747" s="12"/>
      <c r="AL1747" s="12"/>
      <c r="AM1747" s="12"/>
      <c r="AN1747" s="12"/>
      <c r="AO1747" s="12"/>
      <c r="AP1747" s="12"/>
      <c r="AQ1747" s="12"/>
      <c r="AR1747" s="12"/>
      <c r="AS1747" s="12"/>
      <c r="AT1747" s="12"/>
      <c r="AU1747" s="12"/>
      <c r="AV1747" s="12"/>
      <c r="AW1747" s="12"/>
      <c r="AX1747" s="12"/>
      <c r="AY1747" s="12"/>
      <c r="AZ1747" s="12"/>
      <c r="BA1747" s="12"/>
      <c r="BB1747" s="12"/>
      <c r="BC1747" s="12"/>
      <c r="BE1747" s="12"/>
      <c r="BF1747" s="12"/>
      <c r="BG1747" s="12"/>
      <c r="BH1747" s="12"/>
      <c r="BI1747" s="12"/>
      <c r="BJ1747" s="12"/>
      <c r="BK1747" s="12"/>
    </row>
    <row r="1748" spans="33:63" x14ac:dyDescent="0.15">
      <c r="AG1748" s="12"/>
      <c r="AH1748" s="12"/>
      <c r="AI1748" s="12"/>
      <c r="AJ1748" s="12"/>
      <c r="AK1748" s="12"/>
      <c r="AL1748" s="12"/>
      <c r="AM1748" s="12"/>
      <c r="AN1748" s="12"/>
      <c r="AO1748" s="12"/>
      <c r="AP1748" s="12"/>
      <c r="AQ1748" s="12"/>
      <c r="AR1748" s="12"/>
      <c r="AS1748" s="12"/>
      <c r="AT1748" s="12"/>
      <c r="AU1748" s="12"/>
      <c r="AV1748" s="12"/>
      <c r="AW1748" s="12"/>
      <c r="AX1748" s="12"/>
      <c r="AY1748" s="12"/>
      <c r="AZ1748" s="12"/>
      <c r="BA1748" s="12"/>
      <c r="BB1748" s="12"/>
      <c r="BC1748" s="12"/>
      <c r="BE1748" s="12"/>
      <c r="BF1748" s="12"/>
      <c r="BG1748" s="12"/>
      <c r="BH1748" s="12"/>
      <c r="BI1748" s="12"/>
      <c r="BJ1748" s="12"/>
      <c r="BK1748" s="12"/>
    </row>
    <row r="1749" spans="33:63" x14ac:dyDescent="0.15">
      <c r="AG1749" s="12"/>
      <c r="AH1749" s="12"/>
      <c r="AI1749" s="12"/>
      <c r="AJ1749" s="12"/>
      <c r="AK1749" s="12"/>
      <c r="AL1749" s="12"/>
      <c r="AM1749" s="12"/>
      <c r="AN1749" s="12"/>
      <c r="AO1749" s="12"/>
      <c r="AP1749" s="12"/>
      <c r="AQ1749" s="12"/>
      <c r="AR1749" s="12"/>
      <c r="AS1749" s="12"/>
      <c r="AT1749" s="12"/>
      <c r="AU1749" s="12"/>
      <c r="AV1749" s="12"/>
      <c r="AW1749" s="12"/>
      <c r="AX1749" s="12"/>
      <c r="AY1749" s="12"/>
      <c r="AZ1749" s="12"/>
      <c r="BA1749" s="12"/>
      <c r="BB1749" s="12"/>
      <c r="BC1749" s="12"/>
      <c r="BE1749" s="12"/>
      <c r="BF1749" s="12"/>
      <c r="BG1749" s="12"/>
      <c r="BH1749" s="12"/>
      <c r="BI1749" s="12"/>
      <c r="BJ1749" s="12"/>
      <c r="BK1749" s="12"/>
    </row>
    <row r="1750" spans="33:63" x14ac:dyDescent="0.15">
      <c r="AG1750" s="12"/>
      <c r="AH1750" s="12"/>
      <c r="AI1750" s="12"/>
      <c r="AJ1750" s="12"/>
      <c r="AK1750" s="12"/>
      <c r="AL1750" s="12"/>
      <c r="AM1750" s="12"/>
      <c r="AN1750" s="12"/>
      <c r="AO1750" s="12"/>
      <c r="AP1750" s="12"/>
      <c r="AQ1750" s="12"/>
      <c r="AR1750" s="12"/>
      <c r="AS1750" s="12"/>
      <c r="AT1750" s="12"/>
      <c r="AU1750" s="12"/>
      <c r="AV1750" s="12"/>
      <c r="AW1750" s="12"/>
      <c r="AX1750" s="12"/>
      <c r="AY1750" s="12"/>
      <c r="AZ1750" s="12"/>
      <c r="BA1750" s="12"/>
      <c r="BB1750" s="12"/>
      <c r="BC1750" s="12"/>
      <c r="BE1750" s="12"/>
      <c r="BF1750" s="12"/>
      <c r="BG1750" s="12"/>
      <c r="BH1750" s="12"/>
      <c r="BI1750" s="12"/>
      <c r="BJ1750" s="12"/>
      <c r="BK1750" s="12"/>
    </row>
    <row r="1751" spans="33:63" x14ac:dyDescent="0.15">
      <c r="AG1751" s="12"/>
      <c r="AH1751" s="12"/>
      <c r="AI1751" s="12"/>
      <c r="AJ1751" s="12"/>
      <c r="AK1751" s="12"/>
      <c r="AL1751" s="12"/>
      <c r="AM1751" s="12"/>
      <c r="AN1751" s="12"/>
      <c r="AO1751" s="12"/>
      <c r="AP1751" s="12"/>
      <c r="AQ1751" s="12"/>
      <c r="AR1751" s="12"/>
      <c r="AS1751" s="12"/>
      <c r="AT1751" s="12"/>
      <c r="AU1751" s="12"/>
      <c r="AV1751" s="12"/>
      <c r="AW1751" s="12"/>
      <c r="AX1751" s="12"/>
      <c r="AY1751" s="12"/>
      <c r="AZ1751" s="12"/>
      <c r="BA1751" s="12"/>
      <c r="BB1751" s="12"/>
      <c r="BC1751" s="12"/>
      <c r="BE1751" s="12"/>
      <c r="BF1751" s="12"/>
      <c r="BG1751" s="12"/>
      <c r="BH1751" s="12"/>
      <c r="BI1751" s="12"/>
      <c r="BJ1751" s="12"/>
      <c r="BK1751" s="12"/>
    </row>
    <row r="1752" spans="33:63" x14ac:dyDescent="0.15">
      <c r="AG1752" s="12"/>
      <c r="AH1752" s="12"/>
      <c r="AI1752" s="12"/>
      <c r="AJ1752" s="12"/>
      <c r="AK1752" s="12"/>
      <c r="AL1752" s="12"/>
      <c r="AM1752" s="12"/>
      <c r="AN1752" s="12"/>
      <c r="AO1752" s="12"/>
      <c r="AP1752" s="12"/>
      <c r="AQ1752" s="12"/>
      <c r="AR1752" s="12"/>
      <c r="AS1752" s="12"/>
      <c r="AT1752" s="12"/>
      <c r="AU1752" s="12"/>
      <c r="AV1752" s="12"/>
      <c r="AW1752" s="12"/>
      <c r="AX1752" s="12"/>
      <c r="AY1752" s="12"/>
      <c r="AZ1752" s="12"/>
      <c r="BA1752" s="12"/>
      <c r="BB1752" s="12"/>
      <c r="BC1752" s="12"/>
      <c r="BE1752" s="12"/>
      <c r="BF1752" s="12"/>
      <c r="BG1752" s="12"/>
      <c r="BH1752" s="12"/>
      <c r="BI1752" s="12"/>
      <c r="BJ1752" s="12"/>
      <c r="BK1752" s="12"/>
    </row>
    <row r="1753" spans="33:63" x14ac:dyDescent="0.15">
      <c r="AG1753" s="12"/>
      <c r="AH1753" s="12"/>
      <c r="AI1753" s="12"/>
      <c r="AJ1753" s="12"/>
      <c r="AK1753" s="12"/>
      <c r="AL1753" s="12"/>
      <c r="AM1753" s="12"/>
      <c r="AN1753" s="12"/>
      <c r="AO1753" s="12"/>
      <c r="AP1753" s="12"/>
      <c r="AQ1753" s="12"/>
      <c r="AR1753" s="12"/>
      <c r="AS1753" s="12"/>
      <c r="AT1753" s="12"/>
      <c r="AU1753" s="12"/>
      <c r="AV1753" s="12"/>
      <c r="AW1753" s="12"/>
      <c r="AX1753" s="12"/>
      <c r="AY1753" s="12"/>
      <c r="AZ1753" s="12"/>
      <c r="BA1753" s="12"/>
      <c r="BB1753" s="12"/>
      <c r="BC1753" s="12"/>
      <c r="BE1753" s="12"/>
      <c r="BF1753" s="12"/>
      <c r="BG1753" s="12"/>
      <c r="BH1753" s="12"/>
      <c r="BI1753" s="12"/>
      <c r="BJ1753" s="12"/>
      <c r="BK1753" s="12"/>
    </row>
    <row r="1754" spans="33:63" x14ac:dyDescent="0.15">
      <c r="AG1754" s="12"/>
      <c r="AH1754" s="12"/>
      <c r="AI1754" s="12"/>
      <c r="AJ1754" s="12"/>
      <c r="AK1754" s="12"/>
      <c r="AL1754" s="12"/>
      <c r="AM1754" s="12"/>
      <c r="AN1754" s="12"/>
      <c r="AO1754" s="12"/>
      <c r="AP1754" s="12"/>
      <c r="AQ1754" s="12"/>
      <c r="AR1754" s="12"/>
      <c r="AS1754" s="12"/>
      <c r="AT1754" s="12"/>
      <c r="AU1754" s="12"/>
      <c r="AV1754" s="12"/>
      <c r="AW1754" s="12"/>
      <c r="AX1754" s="12"/>
      <c r="AY1754" s="12"/>
      <c r="AZ1754" s="12"/>
      <c r="BA1754" s="12"/>
      <c r="BB1754" s="12"/>
      <c r="BC1754" s="12"/>
      <c r="BE1754" s="12"/>
      <c r="BF1754" s="12"/>
      <c r="BG1754" s="12"/>
      <c r="BH1754" s="12"/>
      <c r="BI1754" s="12"/>
      <c r="BJ1754" s="12"/>
      <c r="BK1754" s="12"/>
    </row>
    <row r="1755" spans="33:63" x14ac:dyDescent="0.15">
      <c r="AG1755" s="12"/>
      <c r="AH1755" s="12"/>
      <c r="AI1755" s="12"/>
      <c r="AJ1755" s="12"/>
      <c r="AK1755" s="12"/>
      <c r="AL1755" s="12"/>
      <c r="AM1755" s="12"/>
      <c r="AN1755" s="12"/>
      <c r="AO1755" s="12"/>
      <c r="AP1755" s="12"/>
      <c r="AQ1755" s="12"/>
      <c r="AR1755" s="12"/>
      <c r="AS1755" s="12"/>
      <c r="AT1755" s="12"/>
      <c r="AU1755" s="12"/>
      <c r="AV1755" s="12"/>
      <c r="AW1755" s="12"/>
      <c r="AX1755" s="12"/>
      <c r="AY1755" s="12"/>
      <c r="AZ1755" s="12"/>
      <c r="BA1755" s="12"/>
      <c r="BB1755" s="12"/>
      <c r="BC1755" s="12"/>
      <c r="BE1755" s="12"/>
      <c r="BF1755" s="12"/>
      <c r="BG1755" s="12"/>
      <c r="BH1755" s="12"/>
      <c r="BI1755" s="12"/>
      <c r="BJ1755" s="12"/>
      <c r="BK1755" s="12"/>
    </row>
    <row r="1756" spans="33:63" x14ac:dyDescent="0.15">
      <c r="AG1756" s="12"/>
      <c r="AH1756" s="12"/>
      <c r="AI1756" s="12"/>
      <c r="AJ1756" s="12"/>
      <c r="AK1756" s="12"/>
      <c r="AL1756" s="12"/>
      <c r="AM1756" s="12"/>
      <c r="AN1756" s="12"/>
      <c r="AO1756" s="12"/>
      <c r="AP1756" s="12"/>
      <c r="AQ1756" s="12"/>
      <c r="AR1756" s="12"/>
      <c r="AS1756" s="12"/>
      <c r="AT1756" s="12"/>
      <c r="AU1756" s="12"/>
      <c r="AV1756" s="12"/>
      <c r="AW1756" s="12"/>
      <c r="AX1756" s="12"/>
      <c r="AY1756" s="12"/>
      <c r="AZ1756" s="12"/>
      <c r="BA1756" s="12"/>
      <c r="BB1756" s="12"/>
      <c r="BC1756" s="12"/>
      <c r="BE1756" s="12"/>
      <c r="BF1756" s="12"/>
      <c r="BG1756" s="12"/>
      <c r="BH1756" s="12"/>
      <c r="BI1756" s="12"/>
      <c r="BJ1756" s="12"/>
      <c r="BK1756" s="12"/>
    </row>
    <row r="1757" spans="33:63" x14ac:dyDescent="0.15">
      <c r="AG1757" s="12"/>
      <c r="AH1757" s="12"/>
      <c r="AI1757" s="12"/>
      <c r="AJ1757" s="12"/>
      <c r="AK1757" s="12"/>
      <c r="AL1757" s="12"/>
      <c r="AM1757" s="12"/>
      <c r="AN1757" s="12"/>
      <c r="AO1757" s="12"/>
      <c r="AP1757" s="12"/>
      <c r="AQ1757" s="12"/>
      <c r="AR1757" s="12"/>
      <c r="AS1757" s="12"/>
      <c r="AT1757" s="12"/>
      <c r="AU1757" s="12"/>
      <c r="AV1757" s="12"/>
      <c r="AW1757" s="12"/>
      <c r="AX1757" s="12"/>
      <c r="AY1757" s="12"/>
      <c r="AZ1757" s="12"/>
      <c r="BA1757" s="12"/>
      <c r="BB1757" s="12"/>
      <c r="BC1757" s="12"/>
      <c r="BE1757" s="12"/>
      <c r="BF1757" s="12"/>
      <c r="BG1757" s="12"/>
      <c r="BH1757" s="12"/>
      <c r="BI1757" s="12"/>
      <c r="BJ1757" s="12"/>
      <c r="BK1757" s="12"/>
    </row>
    <row r="1758" spans="33:63" x14ac:dyDescent="0.15">
      <c r="AG1758" s="12"/>
      <c r="AH1758" s="12"/>
      <c r="AI1758" s="12"/>
      <c r="AJ1758" s="12"/>
      <c r="AK1758" s="12"/>
      <c r="AL1758" s="12"/>
      <c r="AM1758" s="12"/>
      <c r="AN1758" s="12"/>
      <c r="AO1758" s="12"/>
      <c r="AP1758" s="12"/>
      <c r="AQ1758" s="12"/>
      <c r="AR1758" s="12"/>
      <c r="AS1758" s="12"/>
      <c r="AT1758" s="12"/>
      <c r="AU1758" s="12"/>
      <c r="AV1758" s="12"/>
      <c r="AW1758" s="12"/>
      <c r="AX1758" s="12"/>
      <c r="AY1758" s="12"/>
      <c r="AZ1758" s="12"/>
      <c r="BA1758" s="12"/>
      <c r="BB1758" s="12"/>
      <c r="BC1758" s="12"/>
      <c r="BE1758" s="12"/>
      <c r="BF1758" s="12"/>
      <c r="BG1758" s="12"/>
      <c r="BH1758" s="12"/>
      <c r="BI1758" s="12"/>
      <c r="BJ1758" s="12"/>
      <c r="BK1758" s="12"/>
    </row>
    <row r="1759" spans="33:63" x14ac:dyDescent="0.15">
      <c r="AG1759" s="12"/>
      <c r="AH1759" s="12"/>
      <c r="AI1759" s="12"/>
      <c r="AJ1759" s="12"/>
      <c r="AK1759" s="12"/>
      <c r="AL1759" s="12"/>
      <c r="AM1759" s="12"/>
      <c r="AN1759" s="12"/>
      <c r="AO1759" s="12"/>
      <c r="AP1759" s="12"/>
      <c r="AQ1759" s="12"/>
      <c r="AR1759" s="12"/>
      <c r="AS1759" s="12"/>
      <c r="AT1759" s="12"/>
      <c r="AU1759" s="12"/>
      <c r="AV1759" s="12"/>
      <c r="AW1759" s="12"/>
      <c r="AX1759" s="12"/>
      <c r="AY1759" s="12"/>
      <c r="AZ1759" s="12"/>
      <c r="BA1759" s="12"/>
      <c r="BB1759" s="12"/>
      <c r="BC1759" s="12"/>
      <c r="BE1759" s="12"/>
      <c r="BF1759" s="12"/>
      <c r="BG1759" s="12"/>
      <c r="BH1759" s="12"/>
      <c r="BI1759" s="12"/>
      <c r="BJ1759" s="12"/>
      <c r="BK1759" s="12"/>
    </row>
    <row r="1760" spans="33:63" x14ac:dyDescent="0.15">
      <c r="AG1760" s="12"/>
      <c r="AH1760" s="12"/>
      <c r="AI1760" s="12"/>
      <c r="AJ1760" s="12"/>
      <c r="AK1760" s="12"/>
      <c r="AL1760" s="12"/>
      <c r="AM1760" s="12"/>
      <c r="AN1760" s="12"/>
      <c r="AO1760" s="12"/>
      <c r="AP1760" s="12"/>
      <c r="AQ1760" s="12"/>
      <c r="AR1760" s="12"/>
      <c r="AS1760" s="12"/>
      <c r="AT1760" s="12"/>
      <c r="AU1760" s="12"/>
      <c r="AV1760" s="12"/>
      <c r="AW1760" s="12"/>
      <c r="AX1760" s="12"/>
      <c r="AY1760" s="12"/>
      <c r="AZ1760" s="12"/>
      <c r="BA1760" s="12"/>
      <c r="BB1760" s="12"/>
      <c r="BC1760" s="12"/>
      <c r="BE1760" s="12"/>
      <c r="BF1760" s="12"/>
      <c r="BG1760" s="12"/>
      <c r="BH1760" s="12"/>
      <c r="BI1760" s="12"/>
      <c r="BJ1760" s="12"/>
      <c r="BK1760" s="12"/>
    </row>
    <row r="1761" spans="33:63" x14ac:dyDescent="0.15">
      <c r="AG1761" s="12"/>
      <c r="AH1761" s="12"/>
      <c r="AI1761" s="12"/>
      <c r="AJ1761" s="12"/>
      <c r="AK1761" s="12"/>
      <c r="AL1761" s="12"/>
      <c r="AM1761" s="12"/>
      <c r="AN1761" s="12"/>
      <c r="AO1761" s="12"/>
      <c r="AP1761" s="12"/>
      <c r="AQ1761" s="12"/>
      <c r="AR1761" s="12"/>
      <c r="AS1761" s="12"/>
      <c r="AT1761" s="12"/>
      <c r="AU1761" s="12"/>
      <c r="AV1761" s="12"/>
      <c r="AW1761" s="12"/>
      <c r="AX1761" s="12"/>
      <c r="AY1761" s="12"/>
      <c r="AZ1761" s="12"/>
      <c r="BA1761" s="12"/>
      <c r="BB1761" s="12"/>
      <c r="BC1761" s="12"/>
      <c r="BE1761" s="12"/>
      <c r="BF1761" s="12"/>
      <c r="BG1761" s="12"/>
      <c r="BH1761" s="12"/>
      <c r="BI1761" s="12"/>
      <c r="BJ1761" s="12"/>
      <c r="BK1761" s="12"/>
    </row>
    <row r="1762" spans="33:63" x14ac:dyDescent="0.15">
      <c r="AG1762" s="12"/>
      <c r="AH1762" s="12"/>
      <c r="AI1762" s="12"/>
      <c r="AJ1762" s="12"/>
      <c r="AK1762" s="12"/>
      <c r="AL1762" s="12"/>
      <c r="AM1762" s="12"/>
      <c r="AN1762" s="12"/>
      <c r="AO1762" s="12"/>
      <c r="AP1762" s="12"/>
      <c r="AQ1762" s="12"/>
      <c r="AR1762" s="12"/>
      <c r="AS1762" s="12"/>
      <c r="AT1762" s="12"/>
      <c r="AU1762" s="12"/>
      <c r="AV1762" s="12"/>
      <c r="AW1762" s="12"/>
      <c r="AX1762" s="12"/>
      <c r="AY1762" s="12"/>
      <c r="AZ1762" s="12"/>
      <c r="BA1762" s="12"/>
      <c r="BB1762" s="12"/>
      <c r="BC1762" s="12"/>
      <c r="BE1762" s="12"/>
      <c r="BF1762" s="12"/>
      <c r="BG1762" s="12"/>
      <c r="BH1762" s="12"/>
      <c r="BI1762" s="12"/>
      <c r="BJ1762" s="12"/>
      <c r="BK1762" s="12"/>
    </row>
    <row r="1763" spans="33:63" x14ac:dyDescent="0.15">
      <c r="AG1763" s="12"/>
      <c r="AH1763" s="12"/>
      <c r="AI1763" s="12"/>
      <c r="AJ1763" s="12"/>
      <c r="AK1763" s="12"/>
      <c r="AL1763" s="12"/>
      <c r="AM1763" s="12"/>
      <c r="AN1763" s="12"/>
      <c r="AO1763" s="12"/>
      <c r="AP1763" s="12"/>
      <c r="AQ1763" s="12"/>
      <c r="AR1763" s="12"/>
      <c r="AS1763" s="12"/>
      <c r="AT1763" s="12"/>
      <c r="AU1763" s="12"/>
      <c r="AV1763" s="12"/>
      <c r="AW1763" s="12"/>
      <c r="AX1763" s="12"/>
      <c r="AY1763" s="12"/>
      <c r="AZ1763" s="12"/>
      <c r="BA1763" s="12"/>
      <c r="BB1763" s="12"/>
      <c r="BC1763" s="12"/>
      <c r="BE1763" s="12"/>
      <c r="BF1763" s="12"/>
      <c r="BG1763" s="12"/>
      <c r="BH1763" s="12"/>
      <c r="BI1763" s="12"/>
      <c r="BJ1763" s="12"/>
      <c r="BK1763" s="12"/>
    </row>
    <row r="1764" spans="33:63" x14ac:dyDescent="0.15">
      <c r="AG1764" s="12"/>
      <c r="AH1764" s="12"/>
      <c r="AI1764" s="12"/>
      <c r="AJ1764" s="12"/>
      <c r="AK1764" s="12"/>
      <c r="AL1764" s="12"/>
      <c r="AM1764" s="12"/>
      <c r="AN1764" s="12"/>
      <c r="AO1764" s="12"/>
      <c r="AP1764" s="12"/>
      <c r="AQ1764" s="12"/>
      <c r="AR1764" s="12"/>
      <c r="AS1764" s="12"/>
      <c r="AT1764" s="12"/>
      <c r="AU1764" s="12"/>
      <c r="AV1764" s="12"/>
      <c r="AW1764" s="12"/>
      <c r="AX1764" s="12"/>
      <c r="AY1764" s="12"/>
      <c r="AZ1764" s="12"/>
      <c r="BA1764" s="12"/>
      <c r="BB1764" s="12"/>
      <c r="BC1764" s="12"/>
      <c r="BE1764" s="12"/>
      <c r="BF1764" s="12"/>
      <c r="BG1764" s="12"/>
      <c r="BH1764" s="12"/>
      <c r="BI1764" s="12"/>
      <c r="BJ1764" s="12"/>
      <c r="BK1764" s="12"/>
    </row>
    <row r="1765" spans="33:63" x14ac:dyDescent="0.15">
      <c r="AG1765" s="12"/>
      <c r="AH1765" s="12"/>
      <c r="AI1765" s="12"/>
      <c r="AJ1765" s="12"/>
      <c r="AK1765" s="12"/>
      <c r="AL1765" s="12"/>
      <c r="AM1765" s="12"/>
      <c r="AN1765" s="12"/>
      <c r="AO1765" s="12"/>
      <c r="AP1765" s="12"/>
      <c r="AQ1765" s="12"/>
      <c r="AR1765" s="12"/>
      <c r="AS1765" s="12"/>
      <c r="AT1765" s="12"/>
      <c r="AU1765" s="12"/>
      <c r="AV1765" s="12"/>
      <c r="AW1765" s="12"/>
      <c r="AX1765" s="12"/>
      <c r="AY1765" s="12"/>
      <c r="AZ1765" s="12"/>
      <c r="BA1765" s="12"/>
      <c r="BB1765" s="12"/>
      <c r="BC1765" s="12"/>
      <c r="BE1765" s="12"/>
      <c r="BF1765" s="12"/>
      <c r="BG1765" s="12"/>
      <c r="BH1765" s="12"/>
      <c r="BI1765" s="12"/>
      <c r="BJ1765" s="12"/>
      <c r="BK1765" s="12"/>
    </row>
    <row r="1766" spans="33:63" x14ac:dyDescent="0.15">
      <c r="AG1766" s="12"/>
      <c r="AH1766" s="12"/>
      <c r="AI1766" s="12"/>
      <c r="AJ1766" s="12"/>
      <c r="AK1766" s="12"/>
      <c r="AL1766" s="12"/>
      <c r="AM1766" s="12"/>
      <c r="AN1766" s="12"/>
      <c r="AO1766" s="12"/>
      <c r="AP1766" s="12"/>
      <c r="AQ1766" s="12"/>
      <c r="AR1766" s="12"/>
      <c r="AS1766" s="12"/>
      <c r="AT1766" s="12"/>
      <c r="AU1766" s="12"/>
      <c r="AV1766" s="12"/>
      <c r="AW1766" s="12"/>
      <c r="AX1766" s="12"/>
      <c r="AY1766" s="12"/>
      <c r="AZ1766" s="12"/>
      <c r="BA1766" s="12"/>
      <c r="BB1766" s="12"/>
      <c r="BC1766" s="12"/>
      <c r="BE1766" s="12"/>
      <c r="BF1766" s="12"/>
      <c r="BG1766" s="12"/>
      <c r="BH1766" s="12"/>
      <c r="BI1766" s="12"/>
      <c r="BJ1766" s="12"/>
      <c r="BK1766" s="12"/>
    </row>
    <row r="1767" spans="33:63" x14ac:dyDescent="0.15">
      <c r="AG1767" s="12"/>
      <c r="AH1767" s="12"/>
      <c r="AI1767" s="12"/>
      <c r="AJ1767" s="12"/>
      <c r="AK1767" s="12"/>
      <c r="AL1767" s="12"/>
      <c r="AM1767" s="12"/>
      <c r="AN1767" s="12"/>
      <c r="AO1767" s="12"/>
      <c r="AP1767" s="12"/>
      <c r="AQ1767" s="12"/>
      <c r="AR1767" s="12"/>
      <c r="AS1767" s="12"/>
      <c r="AT1767" s="12"/>
      <c r="AU1767" s="12"/>
      <c r="AV1767" s="12"/>
      <c r="AW1767" s="12"/>
      <c r="AX1767" s="12"/>
      <c r="AY1767" s="12"/>
      <c r="AZ1767" s="12"/>
      <c r="BA1767" s="12"/>
      <c r="BB1767" s="12"/>
      <c r="BC1767" s="12"/>
      <c r="BE1767" s="12"/>
      <c r="BF1767" s="12"/>
      <c r="BG1767" s="12"/>
      <c r="BH1767" s="12"/>
      <c r="BI1767" s="12"/>
      <c r="BJ1767" s="12"/>
      <c r="BK1767" s="12"/>
    </row>
    <row r="1768" spans="33:63" x14ac:dyDescent="0.15">
      <c r="AG1768" s="12"/>
      <c r="AH1768" s="12"/>
      <c r="AI1768" s="12"/>
      <c r="AJ1768" s="12"/>
      <c r="AK1768" s="12"/>
      <c r="AL1768" s="12"/>
      <c r="AM1768" s="12"/>
      <c r="AN1768" s="12"/>
      <c r="AO1768" s="12"/>
      <c r="AP1768" s="12"/>
      <c r="AQ1768" s="12"/>
      <c r="AR1768" s="12"/>
      <c r="AS1768" s="12"/>
      <c r="AT1768" s="12"/>
      <c r="AU1768" s="12"/>
      <c r="AV1768" s="12"/>
      <c r="AW1768" s="12"/>
      <c r="AX1768" s="12"/>
      <c r="AY1768" s="12"/>
      <c r="AZ1768" s="12"/>
      <c r="BA1768" s="12"/>
      <c r="BB1768" s="12"/>
      <c r="BC1768" s="12"/>
      <c r="BE1768" s="12"/>
      <c r="BF1768" s="12"/>
      <c r="BG1768" s="12"/>
      <c r="BH1768" s="12"/>
      <c r="BI1768" s="12"/>
      <c r="BJ1768" s="12"/>
      <c r="BK1768" s="12"/>
    </row>
    <row r="1769" spans="33:63" x14ac:dyDescent="0.15">
      <c r="AG1769" s="12"/>
      <c r="AH1769" s="12"/>
      <c r="AI1769" s="12"/>
      <c r="AJ1769" s="12"/>
      <c r="AK1769" s="12"/>
      <c r="AL1769" s="12"/>
      <c r="AM1769" s="12"/>
      <c r="AN1769" s="12"/>
      <c r="AO1769" s="12"/>
      <c r="AP1769" s="12"/>
      <c r="AQ1769" s="12"/>
      <c r="AR1769" s="12"/>
      <c r="AS1769" s="12"/>
      <c r="AT1769" s="12"/>
      <c r="AU1769" s="12"/>
      <c r="AV1769" s="12"/>
      <c r="AW1769" s="12"/>
      <c r="AX1769" s="12"/>
      <c r="AY1769" s="12"/>
      <c r="AZ1769" s="12"/>
      <c r="BA1769" s="12"/>
      <c r="BB1769" s="12"/>
      <c r="BC1769" s="12"/>
      <c r="BE1769" s="12"/>
      <c r="BF1769" s="12"/>
      <c r="BG1769" s="12"/>
      <c r="BH1769" s="12"/>
      <c r="BI1769" s="12"/>
      <c r="BJ1769" s="12"/>
      <c r="BK1769" s="12"/>
    </row>
    <row r="1770" spans="33:63" x14ac:dyDescent="0.15">
      <c r="AG1770" s="12"/>
      <c r="AH1770" s="12"/>
      <c r="AI1770" s="12"/>
      <c r="AJ1770" s="12"/>
      <c r="AK1770" s="12"/>
      <c r="AL1770" s="12"/>
      <c r="AM1770" s="12"/>
      <c r="AN1770" s="12"/>
      <c r="AO1770" s="12"/>
      <c r="AP1770" s="12"/>
      <c r="AQ1770" s="12"/>
      <c r="AR1770" s="12"/>
      <c r="AS1770" s="12"/>
      <c r="AT1770" s="12"/>
      <c r="AU1770" s="12"/>
      <c r="AV1770" s="12"/>
      <c r="AW1770" s="12"/>
      <c r="AX1770" s="12"/>
      <c r="AY1770" s="12"/>
      <c r="AZ1770" s="12"/>
      <c r="BA1770" s="12"/>
      <c r="BB1770" s="12"/>
      <c r="BC1770" s="12"/>
      <c r="BE1770" s="12"/>
      <c r="BF1770" s="12"/>
      <c r="BG1770" s="12"/>
      <c r="BH1770" s="12"/>
      <c r="BI1770" s="12"/>
      <c r="BJ1770" s="12"/>
      <c r="BK1770" s="12"/>
    </row>
    <row r="1771" spans="33:63" x14ac:dyDescent="0.15">
      <c r="AG1771" s="12"/>
      <c r="AH1771" s="12"/>
      <c r="AI1771" s="12"/>
      <c r="AJ1771" s="12"/>
      <c r="AK1771" s="12"/>
      <c r="AL1771" s="12"/>
      <c r="AM1771" s="12"/>
      <c r="AN1771" s="12"/>
      <c r="AO1771" s="12"/>
      <c r="AP1771" s="12"/>
      <c r="AQ1771" s="12"/>
      <c r="AR1771" s="12"/>
      <c r="AS1771" s="12"/>
      <c r="AT1771" s="12"/>
      <c r="AU1771" s="12"/>
      <c r="AV1771" s="12"/>
      <c r="AW1771" s="12"/>
      <c r="AX1771" s="12"/>
      <c r="AY1771" s="12"/>
      <c r="AZ1771" s="12"/>
      <c r="BA1771" s="12"/>
      <c r="BB1771" s="12"/>
      <c r="BC1771" s="12"/>
      <c r="BE1771" s="12"/>
      <c r="BF1771" s="12"/>
      <c r="BG1771" s="12"/>
      <c r="BH1771" s="12"/>
      <c r="BI1771" s="12"/>
      <c r="BJ1771" s="12"/>
      <c r="BK1771" s="12"/>
    </row>
    <row r="1772" spans="33:63" x14ac:dyDescent="0.15">
      <c r="AG1772" s="12"/>
      <c r="AH1772" s="12"/>
      <c r="AI1772" s="12"/>
      <c r="AJ1772" s="12"/>
      <c r="AK1772" s="12"/>
      <c r="AL1772" s="12"/>
      <c r="AM1772" s="12"/>
      <c r="AN1772" s="12"/>
      <c r="AO1772" s="12"/>
      <c r="AP1772" s="12"/>
      <c r="AQ1772" s="12"/>
      <c r="AR1772" s="12"/>
      <c r="AS1772" s="12"/>
      <c r="AT1772" s="12"/>
      <c r="AU1772" s="12"/>
      <c r="AV1772" s="12"/>
      <c r="AW1772" s="12"/>
      <c r="AX1772" s="12"/>
      <c r="AY1772" s="12"/>
      <c r="AZ1772" s="12"/>
      <c r="BA1772" s="12"/>
      <c r="BB1772" s="12"/>
      <c r="BC1772" s="12"/>
      <c r="BE1772" s="12"/>
      <c r="BF1772" s="12"/>
      <c r="BG1772" s="12"/>
      <c r="BH1772" s="12"/>
      <c r="BI1772" s="12"/>
      <c r="BJ1772" s="12"/>
      <c r="BK1772" s="12"/>
    </row>
    <row r="1773" spans="33:63" x14ac:dyDescent="0.15">
      <c r="AG1773" s="12"/>
      <c r="AH1773" s="12"/>
      <c r="AI1773" s="12"/>
      <c r="AJ1773" s="12"/>
      <c r="AK1773" s="12"/>
      <c r="AL1773" s="12"/>
      <c r="AM1773" s="12"/>
      <c r="AN1773" s="12"/>
      <c r="AO1773" s="12"/>
      <c r="AP1773" s="12"/>
      <c r="AQ1773" s="12"/>
      <c r="AR1773" s="12"/>
      <c r="AS1773" s="12"/>
      <c r="AT1773" s="12"/>
      <c r="AU1773" s="12"/>
      <c r="AV1773" s="12"/>
      <c r="AW1773" s="12"/>
      <c r="AX1773" s="12"/>
      <c r="AY1773" s="12"/>
      <c r="AZ1773" s="12"/>
      <c r="BA1773" s="12"/>
      <c r="BB1773" s="12"/>
      <c r="BC1773" s="12"/>
      <c r="BE1773" s="12"/>
      <c r="BF1773" s="12"/>
      <c r="BG1773" s="12"/>
      <c r="BH1773" s="12"/>
      <c r="BI1773" s="12"/>
      <c r="BJ1773" s="12"/>
      <c r="BK1773" s="12"/>
    </row>
    <row r="1774" spans="33:63" x14ac:dyDescent="0.15">
      <c r="AG1774" s="12"/>
      <c r="AH1774" s="12"/>
      <c r="AI1774" s="12"/>
      <c r="AJ1774" s="12"/>
      <c r="AK1774" s="12"/>
      <c r="AL1774" s="12"/>
      <c r="AM1774" s="12"/>
      <c r="AN1774" s="12"/>
      <c r="AO1774" s="12"/>
      <c r="AP1774" s="12"/>
      <c r="AQ1774" s="12"/>
      <c r="AR1774" s="12"/>
      <c r="AS1774" s="12"/>
      <c r="AT1774" s="12"/>
      <c r="AU1774" s="12"/>
      <c r="AV1774" s="12"/>
      <c r="AW1774" s="12"/>
      <c r="AX1774" s="12"/>
      <c r="AY1774" s="12"/>
      <c r="AZ1774" s="12"/>
      <c r="BA1774" s="12"/>
      <c r="BB1774" s="12"/>
      <c r="BC1774" s="12"/>
      <c r="BE1774" s="12"/>
      <c r="BF1774" s="12"/>
      <c r="BG1774" s="12"/>
      <c r="BH1774" s="12"/>
      <c r="BI1774" s="12"/>
      <c r="BJ1774" s="12"/>
      <c r="BK1774" s="12"/>
    </row>
    <row r="1775" spans="33:63" x14ac:dyDescent="0.15">
      <c r="AG1775" s="12"/>
      <c r="AH1775" s="12"/>
      <c r="AI1775" s="12"/>
      <c r="AJ1775" s="12"/>
      <c r="AK1775" s="12"/>
      <c r="AL1775" s="12"/>
      <c r="AM1775" s="12"/>
      <c r="AN1775" s="12"/>
      <c r="AO1775" s="12"/>
      <c r="AP1775" s="12"/>
      <c r="AQ1775" s="12"/>
      <c r="AR1775" s="12"/>
      <c r="AS1775" s="12"/>
      <c r="AT1775" s="12"/>
      <c r="AU1775" s="12"/>
      <c r="AV1775" s="12"/>
      <c r="AW1775" s="12"/>
      <c r="AX1775" s="12"/>
      <c r="AY1775" s="12"/>
      <c r="AZ1775" s="12"/>
      <c r="BA1775" s="12"/>
      <c r="BB1775" s="12"/>
      <c r="BC1775" s="12"/>
      <c r="BE1775" s="12"/>
      <c r="BF1775" s="12"/>
      <c r="BG1775" s="12"/>
      <c r="BH1775" s="12"/>
      <c r="BI1775" s="12"/>
      <c r="BJ1775" s="12"/>
      <c r="BK1775" s="12"/>
    </row>
    <row r="1776" spans="33:63" x14ac:dyDescent="0.15">
      <c r="AG1776" s="12"/>
      <c r="AH1776" s="12"/>
      <c r="AI1776" s="12"/>
      <c r="AJ1776" s="12"/>
      <c r="AK1776" s="12"/>
      <c r="AL1776" s="12"/>
      <c r="AM1776" s="12"/>
      <c r="AN1776" s="12"/>
      <c r="AO1776" s="12"/>
      <c r="AP1776" s="12"/>
      <c r="AQ1776" s="12"/>
      <c r="AR1776" s="12"/>
      <c r="AS1776" s="12"/>
      <c r="AT1776" s="12"/>
      <c r="AU1776" s="12"/>
      <c r="AV1776" s="12"/>
      <c r="AW1776" s="12"/>
      <c r="AX1776" s="12"/>
      <c r="AY1776" s="12"/>
      <c r="AZ1776" s="12"/>
      <c r="BA1776" s="12"/>
      <c r="BB1776" s="12"/>
      <c r="BC1776" s="12"/>
      <c r="BE1776" s="12"/>
      <c r="BF1776" s="12"/>
      <c r="BG1776" s="12"/>
      <c r="BH1776" s="12"/>
      <c r="BI1776" s="12"/>
      <c r="BJ1776" s="12"/>
      <c r="BK1776" s="12"/>
    </row>
    <row r="1777" spans="33:63" x14ac:dyDescent="0.15">
      <c r="AG1777" s="12"/>
      <c r="AH1777" s="12"/>
      <c r="AI1777" s="12"/>
      <c r="AJ1777" s="12"/>
      <c r="AK1777" s="12"/>
      <c r="AL1777" s="12"/>
      <c r="AM1777" s="12"/>
      <c r="AN1777" s="12"/>
      <c r="AO1777" s="12"/>
      <c r="AP1777" s="12"/>
      <c r="AQ1777" s="12"/>
      <c r="AR1777" s="12"/>
      <c r="AS1777" s="12"/>
      <c r="AT1777" s="12"/>
      <c r="AU1777" s="12"/>
      <c r="AV1777" s="12"/>
      <c r="AW1777" s="12"/>
      <c r="AX1777" s="12"/>
      <c r="AY1777" s="12"/>
      <c r="AZ1777" s="12"/>
      <c r="BA1777" s="12"/>
      <c r="BB1777" s="12"/>
      <c r="BC1777" s="12"/>
      <c r="BE1777" s="12"/>
      <c r="BF1777" s="12"/>
      <c r="BG1777" s="12"/>
      <c r="BH1777" s="12"/>
      <c r="BI1777" s="12"/>
      <c r="BJ1777" s="12"/>
      <c r="BK1777" s="12"/>
    </row>
    <row r="1778" spans="33:63" x14ac:dyDescent="0.15">
      <c r="AG1778" s="12"/>
      <c r="AH1778" s="12"/>
      <c r="AI1778" s="12"/>
      <c r="AJ1778" s="12"/>
      <c r="AK1778" s="12"/>
      <c r="AL1778" s="12"/>
      <c r="AM1778" s="12"/>
      <c r="AN1778" s="12"/>
      <c r="AO1778" s="12"/>
      <c r="AP1778" s="12"/>
      <c r="AQ1778" s="12"/>
      <c r="AR1778" s="12"/>
      <c r="AS1778" s="12"/>
      <c r="AT1778" s="12"/>
      <c r="AU1778" s="12"/>
      <c r="AV1778" s="12"/>
      <c r="AW1778" s="12"/>
      <c r="AX1778" s="12"/>
      <c r="AY1778" s="12"/>
      <c r="AZ1778" s="12"/>
      <c r="BA1778" s="12"/>
      <c r="BB1778" s="12"/>
      <c r="BC1778" s="12"/>
      <c r="BE1778" s="12"/>
      <c r="BF1778" s="12"/>
      <c r="BG1778" s="12"/>
      <c r="BH1778" s="12"/>
      <c r="BI1778" s="12"/>
      <c r="BJ1778" s="12"/>
      <c r="BK1778" s="12"/>
    </row>
    <row r="1779" spans="33:63" x14ac:dyDescent="0.15">
      <c r="AG1779" s="12"/>
      <c r="AH1779" s="12"/>
      <c r="AI1779" s="12"/>
      <c r="AJ1779" s="12"/>
      <c r="AK1779" s="12"/>
      <c r="AL1779" s="12"/>
      <c r="AM1779" s="12"/>
      <c r="AN1779" s="12"/>
      <c r="AO1779" s="12"/>
      <c r="AP1779" s="12"/>
      <c r="AQ1779" s="12"/>
      <c r="AR1779" s="12"/>
      <c r="AS1779" s="12"/>
      <c r="AT1779" s="12"/>
      <c r="AU1779" s="12"/>
      <c r="AV1779" s="12"/>
      <c r="AW1779" s="12"/>
      <c r="AX1779" s="12"/>
      <c r="AY1779" s="12"/>
      <c r="AZ1779" s="12"/>
      <c r="BA1779" s="12"/>
      <c r="BB1779" s="12"/>
      <c r="BC1779" s="12"/>
      <c r="BE1779" s="12"/>
      <c r="BF1779" s="12"/>
      <c r="BG1779" s="12"/>
      <c r="BH1779" s="12"/>
      <c r="BI1779" s="12"/>
      <c r="BJ1779" s="12"/>
      <c r="BK1779" s="12"/>
    </row>
    <row r="1780" spans="33:63" x14ac:dyDescent="0.15">
      <c r="AG1780" s="12"/>
      <c r="AH1780" s="12"/>
      <c r="AI1780" s="12"/>
      <c r="AJ1780" s="12"/>
      <c r="AK1780" s="12"/>
      <c r="AL1780" s="12"/>
      <c r="AM1780" s="12"/>
      <c r="AN1780" s="12"/>
      <c r="AO1780" s="12"/>
      <c r="AP1780" s="12"/>
      <c r="AQ1780" s="12"/>
      <c r="AR1780" s="12"/>
      <c r="AS1780" s="12"/>
      <c r="AT1780" s="12"/>
      <c r="AU1780" s="12"/>
      <c r="AV1780" s="12"/>
      <c r="AW1780" s="12"/>
      <c r="AX1780" s="12"/>
      <c r="AY1780" s="12"/>
      <c r="AZ1780" s="12"/>
      <c r="BA1780" s="12"/>
      <c r="BB1780" s="12"/>
      <c r="BC1780" s="12"/>
      <c r="BE1780" s="12"/>
      <c r="BF1780" s="12"/>
      <c r="BG1780" s="12"/>
      <c r="BH1780" s="12"/>
      <c r="BI1780" s="12"/>
      <c r="BJ1780" s="12"/>
      <c r="BK1780" s="12"/>
    </row>
    <row r="1781" spans="33:63" x14ac:dyDescent="0.15">
      <c r="AG1781" s="12"/>
      <c r="AH1781" s="12"/>
      <c r="AI1781" s="12"/>
      <c r="AJ1781" s="12"/>
      <c r="AK1781" s="12"/>
      <c r="AL1781" s="12"/>
      <c r="AM1781" s="12"/>
      <c r="AN1781" s="12"/>
      <c r="AO1781" s="12"/>
      <c r="AP1781" s="12"/>
      <c r="AQ1781" s="12"/>
      <c r="AR1781" s="12"/>
      <c r="AS1781" s="12"/>
      <c r="AT1781" s="12"/>
      <c r="AU1781" s="12"/>
      <c r="AV1781" s="12"/>
      <c r="AW1781" s="12"/>
      <c r="AX1781" s="12"/>
      <c r="AY1781" s="12"/>
      <c r="AZ1781" s="12"/>
      <c r="BA1781" s="12"/>
      <c r="BB1781" s="12"/>
      <c r="BC1781" s="12"/>
      <c r="BE1781" s="12"/>
      <c r="BF1781" s="12"/>
      <c r="BG1781" s="12"/>
      <c r="BH1781" s="12"/>
      <c r="BI1781" s="12"/>
      <c r="BJ1781" s="12"/>
      <c r="BK1781" s="12"/>
    </row>
    <row r="1782" spans="33:63" x14ac:dyDescent="0.15">
      <c r="AG1782" s="12"/>
      <c r="AH1782" s="12"/>
      <c r="AI1782" s="12"/>
      <c r="AJ1782" s="12"/>
      <c r="AK1782" s="12"/>
      <c r="AL1782" s="12"/>
      <c r="AM1782" s="12"/>
      <c r="AN1782" s="12"/>
      <c r="AO1782" s="12"/>
      <c r="AP1782" s="12"/>
      <c r="AQ1782" s="12"/>
      <c r="AR1782" s="12"/>
      <c r="AS1782" s="12"/>
      <c r="AT1782" s="12"/>
      <c r="AU1782" s="12"/>
      <c r="AV1782" s="12"/>
      <c r="AW1782" s="12"/>
      <c r="AX1782" s="12"/>
      <c r="AY1782" s="12"/>
      <c r="AZ1782" s="12"/>
      <c r="BA1782" s="12"/>
      <c r="BB1782" s="12"/>
      <c r="BC1782" s="12"/>
      <c r="BE1782" s="12"/>
      <c r="BF1782" s="12"/>
      <c r="BG1782" s="12"/>
      <c r="BH1782" s="12"/>
      <c r="BI1782" s="12"/>
      <c r="BJ1782" s="12"/>
      <c r="BK1782" s="12"/>
    </row>
    <row r="1783" spans="33:63" x14ac:dyDescent="0.15">
      <c r="AG1783" s="12"/>
      <c r="AH1783" s="12"/>
      <c r="AI1783" s="12"/>
      <c r="AJ1783" s="12"/>
      <c r="AK1783" s="12"/>
      <c r="AL1783" s="12"/>
      <c r="AM1783" s="12"/>
      <c r="AN1783" s="12"/>
      <c r="AO1783" s="12"/>
      <c r="AP1783" s="12"/>
      <c r="AQ1783" s="12"/>
      <c r="AR1783" s="12"/>
      <c r="AS1783" s="12"/>
      <c r="AT1783" s="12"/>
      <c r="AU1783" s="12"/>
      <c r="AV1783" s="12"/>
      <c r="AW1783" s="12"/>
      <c r="AX1783" s="12"/>
      <c r="AY1783" s="12"/>
      <c r="AZ1783" s="12"/>
      <c r="BA1783" s="12"/>
      <c r="BB1783" s="12"/>
      <c r="BC1783" s="12"/>
      <c r="BE1783" s="12"/>
      <c r="BF1783" s="12"/>
      <c r="BG1783" s="12"/>
      <c r="BH1783" s="12"/>
      <c r="BI1783" s="12"/>
      <c r="BJ1783" s="12"/>
      <c r="BK1783" s="12"/>
    </row>
    <row r="1784" spans="33:63" x14ac:dyDescent="0.15">
      <c r="AG1784" s="12"/>
      <c r="AH1784" s="12"/>
      <c r="AI1784" s="12"/>
      <c r="AJ1784" s="12"/>
      <c r="AK1784" s="12"/>
      <c r="AL1784" s="12"/>
      <c r="AM1784" s="12"/>
      <c r="AN1784" s="12"/>
      <c r="AO1784" s="12"/>
      <c r="AP1784" s="12"/>
      <c r="AQ1784" s="12"/>
      <c r="AR1784" s="12"/>
      <c r="AS1784" s="12"/>
      <c r="AT1784" s="12"/>
      <c r="AU1784" s="12"/>
      <c r="AV1784" s="12"/>
      <c r="AW1784" s="12"/>
      <c r="AX1784" s="12"/>
      <c r="AY1784" s="12"/>
      <c r="AZ1784" s="12"/>
      <c r="BA1784" s="12"/>
      <c r="BB1784" s="12"/>
      <c r="BC1784" s="12"/>
      <c r="BE1784" s="12"/>
      <c r="BF1784" s="12"/>
      <c r="BG1784" s="12"/>
      <c r="BH1784" s="12"/>
      <c r="BI1784" s="12"/>
      <c r="BJ1784" s="12"/>
      <c r="BK1784" s="12"/>
    </row>
    <row r="1785" spans="33:63" x14ac:dyDescent="0.15">
      <c r="AG1785" s="12"/>
      <c r="AH1785" s="12"/>
      <c r="AI1785" s="12"/>
      <c r="AJ1785" s="12"/>
      <c r="AK1785" s="12"/>
      <c r="AL1785" s="12"/>
      <c r="AM1785" s="12"/>
      <c r="AN1785" s="12"/>
      <c r="AO1785" s="12"/>
      <c r="AP1785" s="12"/>
      <c r="AQ1785" s="12"/>
      <c r="AR1785" s="12"/>
      <c r="AS1785" s="12"/>
      <c r="AT1785" s="12"/>
      <c r="AU1785" s="12"/>
      <c r="AV1785" s="12"/>
      <c r="AW1785" s="12"/>
      <c r="AX1785" s="12"/>
      <c r="AY1785" s="12"/>
      <c r="AZ1785" s="12"/>
      <c r="BA1785" s="12"/>
      <c r="BB1785" s="12"/>
      <c r="BC1785" s="12"/>
      <c r="BE1785" s="12"/>
      <c r="BF1785" s="12"/>
      <c r="BG1785" s="12"/>
      <c r="BH1785" s="12"/>
      <c r="BI1785" s="12"/>
      <c r="BJ1785" s="12"/>
      <c r="BK1785" s="12"/>
    </row>
    <row r="1786" spans="33:63" x14ac:dyDescent="0.15">
      <c r="AG1786" s="12"/>
      <c r="AH1786" s="12"/>
      <c r="AI1786" s="12"/>
      <c r="AJ1786" s="12"/>
      <c r="AK1786" s="12"/>
      <c r="AL1786" s="12"/>
      <c r="AM1786" s="12"/>
      <c r="AN1786" s="12"/>
      <c r="AO1786" s="12"/>
      <c r="AP1786" s="12"/>
      <c r="AQ1786" s="12"/>
      <c r="AR1786" s="12"/>
      <c r="AS1786" s="12"/>
      <c r="AT1786" s="12"/>
      <c r="AU1786" s="12"/>
      <c r="AV1786" s="12"/>
      <c r="AW1786" s="12"/>
      <c r="AX1786" s="12"/>
      <c r="AY1786" s="12"/>
      <c r="AZ1786" s="12"/>
      <c r="BA1786" s="12"/>
      <c r="BB1786" s="12"/>
      <c r="BC1786" s="12"/>
      <c r="BE1786" s="12"/>
      <c r="BF1786" s="12"/>
      <c r="BG1786" s="12"/>
      <c r="BH1786" s="12"/>
      <c r="BI1786" s="12"/>
      <c r="BJ1786" s="12"/>
      <c r="BK1786" s="12"/>
    </row>
    <row r="1787" spans="33:63" x14ac:dyDescent="0.15">
      <c r="AG1787" s="12"/>
      <c r="AH1787" s="12"/>
      <c r="AI1787" s="12"/>
      <c r="AJ1787" s="12"/>
      <c r="AK1787" s="12"/>
      <c r="AL1787" s="12"/>
      <c r="AM1787" s="12"/>
      <c r="AN1787" s="12"/>
      <c r="AO1787" s="12"/>
      <c r="AP1787" s="12"/>
      <c r="AQ1787" s="12"/>
      <c r="AR1787" s="12"/>
      <c r="AS1787" s="12"/>
      <c r="AT1787" s="12"/>
      <c r="AU1787" s="12"/>
      <c r="AV1787" s="12"/>
      <c r="AW1787" s="12"/>
      <c r="AX1787" s="12"/>
      <c r="AY1787" s="12"/>
      <c r="AZ1787" s="12"/>
      <c r="BA1787" s="12"/>
      <c r="BB1787" s="12"/>
      <c r="BC1787" s="12"/>
      <c r="BE1787" s="12"/>
      <c r="BF1787" s="12"/>
      <c r="BG1787" s="12"/>
      <c r="BH1787" s="12"/>
      <c r="BI1787" s="12"/>
      <c r="BJ1787" s="12"/>
      <c r="BK1787" s="12"/>
    </row>
    <row r="1788" spans="33:63" x14ac:dyDescent="0.15">
      <c r="AG1788" s="12"/>
      <c r="AH1788" s="12"/>
      <c r="AI1788" s="12"/>
      <c r="AJ1788" s="12"/>
      <c r="AK1788" s="12"/>
      <c r="AL1788" s="12"/>
      <c r="AM1788" s="12"/>
      <c r="AN1788" s="12"/>
      <c r="AO1788" s="12"/>
      <c r="AP1788" s="12"/>
      <c r="AQ1788" s="12"/>
      <c r="AR1788" s="12"/>
      <c r="AS1788" s="12"/>
      <c r="AT1788" s="12"/>
      <c r="AU1788" s="12"/>
      <c r="AV1788" s="12"/>
      <c r="AW1788" s="12"/>
      <c r="AX1788" s="12"/>
      <c r="AY1788" s="12"/>
      <c r="AZ1788" s="12"/>
      <c r="BA1788" s="12"/>
      <c r="BB1788" s="12"/>
      <c r="BC1788" s="12"/>
      <c r="BE1788" s="12"/>
      <c r="BF1788" s="12"/>
      <c r="BG1788" s="12"/>
      <c r="BH1788" s="12"/>
      <c r="BI1788" s="12"/>
      <c r="BJ1788" s="12"/>
      <c r="BK1788" s="12"/>
    </row>
    <row r="1789" spans="33:63" x14ac:dyDescent="0.15">
      <c r="AG1789" s="12"/>
      <c r="AH1789" s="12"/>
      <c r="AI1789" s="12"/>
      <c r="AJ1789" s="12"/>
      <c r="AK1789" s="12"/>
      <c r="AL1789" s="12"/>
      <c r="AM1789" s="12"/>
      <c r="AN1789" s="12"/>
      <c r="AO1789" s="12"/>
      <c r="AP1789" s="12"/>
      <c r="AQ1789" s="12"/>
      <c r="AR1789" s="12"/>
      <c r="AS1789" s="12"/>
      <c r="AT1789" s="12"/>
      <c r="AU1789" s="12"/>
      <c r="AV1789" s="12"/>
      <c r="AW1789" s="12"/>
      <c r="AX1789" s="12"/>
      <c r="AY1789" s="12"/>
      <c r="AZ1789" s="12"/>
      <c r="BA1789" s="12"/>
      <c r="BB1789" s="12"/>
      <c r="BC1789" s="12"/>
      <c r="BE1789" s="12"/>
      <c r="BF1789" s="12"/>
      <c r="BG1789" s="12"/>
      <c r="BH1789" s="12"/>
      <c r="BI1789" s="12"/>
      <c r="BJ1789" s="12"/>
      <c r="BK1789" s="12"/>
    </row>
    <row r="1790" spans="33:63" x14ac:dyDescent="0.15">
      <c r="AG1790" s="12"/>
      <c r="AH1790" s="12"/>
      <c r="AI1790" s="12"/>
      <c r="AJ1790" s="12"/>
      <c r="AK1790" s="12"/>
      <c r="AL1790" s="12"/>
      <c r="AM1790" s="12"/>
      <c r="AN1790" s="12"/>
      <c r="AO1790" s="12"/>
      <c r="AP1790" s="12"/>
      <c r="AQ1790" s="12"/>
      <c r="AR1790" s="12"/>
      <c r="AS1790" s="12"/>
      <c r="AT1790" s="12"/>
      <c r="AU1790" s="12"/>
      <c r="AV1790" s="12"/>
      <c r="AW1790" s="12"/>
      <c r="AX1790" s="12"/>
      <c r="AY1790" s="12"/>
      <c r="AZ1790" s="12"/>
      <c r="BA1790" s="12"/>
      <c r="BB1790" s="12"/>
      <c r="BC1790" s="12"/>
      <c r="BE1790" s="12"/>
      <c r="BF1790" s="12"/>
      <c r="BG1790" s="12"/>
      <c r="BH1790" s="12"/>
      <c r="BI1790" s="12"/>
      <c r="BJ1790" s="12"/>
      <c r="BK1790" s="12"/>
    </row>
    <row r="1791" spans="33:63" x14ac:dyDescent="0.15">
      <c r="AG1791" s="12"/>
      <c r="AH1791" s="12"/>
      <c r="AI1791" s="12"/>
      <c r="AJ1791" s="12"/>
      <c r="AK1791" s="12"/>
      <c r="AL1791" s="12"/>
      <c r="AM1791" s="12"/>
      <c r="AN1791" s="12"/>
      <c r="AO1791" s="12"/>
      <c r="AP1791" s="12"/>
      <c r="AQ1791" s="12"/>
      <c r="AR1791" s="12"/>
      <c r="AS1791" s="12"/>
      <c r="AT1791" s="12"/>
      <c r="AU1791" s="12"/>
      <c r="AV1791" s="12"/>
      <c r="AW1791" s="12"/>
      <c r="AX1791" s="12"/>
      <c r="AY1791" s="12"/>
      <c r="AZ1791" s="12"/>
      <c r="BA1791" s="12"/>
      <c r="BB1791" s="12"/>
      <c r="BC1791" s="12"/>
      <c r="BE1791" s="12"/>
      <c r="BF1791" s="12"/>
      <c r="BG1791" s="12"/>
      <c r="BH1791" s="12"/>
      <c r="BI1791" s="12"/>
      <c r="BJ1791" s="12"/>
      <c r="BK1791" s="12"/>
    </row>
    <row r="1792" spans="33:63" x14ac:dyDescent="0.15">
      <c r="AG1792" s="12"/>
      <c r="AH1792" s="12"/>
      <c r="AI1792" s="12"/>
      <c r="AJ1792" s="12"/>
      <c r="AK1792" s="12"/>
      <c r="AL1792" s="12"/>
      <c r="AM1792" s="12"/>
      <c r="AN1792" s="12"/>
      <c r="AO1792" s="12"/>
      <c r="AP1792" s="12"/>
      <c r="AQ1792" s="12"/>
      <c r="AR1792" s="12"/>
      <c r="AS1792" s="12"/>
      <c r="AT1792" s="12"/>
      <c r="AU1792" s="12"/>
      <c r="AV1792" s="12"/>
      <c r="AW1792" s="12"/>
      <c r="AX1792" s="12"/>
      <c r="AY1792" s="12"/>
      <c r="AZ1792" s="12"/>
      <c r="BA1792" s="12"/>
      <c r="BB1792" s="12"/>
      <c r="BC1792" s="12"/>
      <c r="BE1792" s="12"/>
      <c r="BF1792" s="12"/>
      <c r="BG1792" s="12"/>
      <c r="BH1792" s="12"/>
      <c r="BI1792" s="12"/>
      <c r="BJ1792" s="12"/>
      <c r="BK1792" s="12"/>
    </row>
    <row r="1793" spans="33:63" x14ac:dyDescent="0.15">
      <c r="AG1793" s="12"/>
      <c r="AH1793" s="12"/>
      <c r="AI1793" s="12"/>
      <c r="AJ1793" s="12"/>
      <c r="AK1793" s="12"/>
      <c r="AL1793" s="12"/>
      <c r="AM1793" s="12"/>
      <c r="AN1793" s="12"/>
      <c r="AO1793" s="12"/>
      <c r="AP1793" s="12"/>
      <c r="AQ1793" s="12"/>
      <c r="AR1793" s="12"/>
      <c r="AS1793" s="12"/>
      <c r="AT1793" s="12"/>
      <c r="AU1793" s="12"/>
      <c r="AV1793" s="12"/>
      <c r="AW1793" s="12"/>
      <c r="AX1793" s="12"/>
      <c r="AY1793" s="12"/>
      <c r="AZ1793" s="12"/>
      <c r="BA1793" s="12"/>
      <c r="BB1793" s="12"/>
      <c r="BC1793" s="12"/>
      <c r="BE1793" s="12"/>
      <c r="BF1793" s="12"/>
      <c r="BG1793" s="12"/>
      <c r="BH1793" s="12"/>
      <c r="BI1793" s="12"/>
      <c r="BJ1793" s="12"/>
      <c r="BK1793" s="12"/>
    </row>
    <row r="1794" spans="33:63" x14ac:dyDescent="0.15">
      <c r="AG1794" s="12"/>
      <c r="AH1794" s="12"/>
      <c r="AI1794" s="12"/>
      <c r="AJ1794" s="12"/>
      <c r="AK1794" s="12"/>
      <c r="AL1794" s="12"/>
      <c r="AM1794" s="12"/>
      <c r="AN1794" s="12"/>
      <c r="AO1794" s="12"/>
      <c r="AP1794" s="12"/>
      <c r="AQ1794" s="12"/>
      <c r="AR1794" s="12"/>
      <c r="AS1794" s="12"/>
      <c r="AT1794" s="12"/>
      <c r="AU1794" s="12"/>
      <c r="AV1794" s="12"/>
      <c r="AW1794" s="12"/>
      <c r="AX1794" s="12"/>
      <c r="AY1794" s="12"/>
      <c r="AZ1794" s="12"/>
      <c r="BA1794" s="12"/>
      <c r="BB1794" s="12"/>
      <c r="BC1794" s="12"/>
      <c r="BE1794" s="12"/>
      <c r="BF1794" s="12"/>
      <c r="BG1794" s="12"/>
      <c r="BH1794" s="12"/>
      <c r="BI1794" s="12"/>
      <c r="BJ1794" s="12"/>
      <c r="BK1794" s="12"/>
    </row>
    <row r="1795" spans="33:63" x14ac:dyDescent="0.15">
      <c r="AG1795" s="12"/>
      <c r="AH1795" s="12"/>
      <c r="AI1795" s="12"/>
      <c r="AJ1795" s="12"/>
      <c r="AK1795" s="12"/>
      <c r="AL1795" s="12"/>
      <c r="AM1795" s="12"/>
      <c r="AN1795" s="12"/>
      <c r="AO1795" s="12"/>
      <c r="AP1795" s="12"/>
      <c r="AQ1795" s="12"/>
      <c r="AR1795" s="12"/>
      <c r="AS1795" s="12"/>
      <c r="AT1795" s="12"/>
      <c r="AU1795" s="12"/>
      <c r="AV1795" s="12"/>
      <c r="AW1795" s="12"/>
      <c r="AX1795" s="12"/>
      <c r="AY1795" s="12"/>
      <c r="AZ1795" s="12"/>
      <c r="BA1795" s="12"/>
      <c r="BB1795" s="12"/>
      <c r="BC1795" s="12"/>
      <c r="BE1795" s="12"/>
      <c r="BF1795" s="12"/>
      <c r="BG1795" s="12"/>
      <c r="BH1795" s="12"/>
      <c r="BI1795" s="12"/>
      <c r="BJ1795" s="12"/>
      <c r="BK1795" s="12"/>
    </row>
    <row r="1796" spans="33:63" x14ac:dyDescent="0.15">
      <c r="AG1796" s="12"/>
      <c r="AH1796" s="12"/>
      <c r="AI1796" s="12"/>
      <c r="AJ1796" s="12"/>
      <c r="AK1796" s="12"/>
      <c r="AL1796" s="12"/>
      <c r="AM1796" s="12"/>
      <c r="AN1796" s="12"/>
      <c r="AO1796" s="12"/>
      <c r="AP1796" s="12"/>
      <c r="AQ1796" s="12"/>
      <c r="AR1796" s="12"/>
      <c r="AS1796" s="12"/>
      <c r="AT1796" s="12"/>
      <c r="AU1796" s="12"/>
      <c r="AV1796" s="12"/>
      <c r="AW1796" s="12"/>
      <c r="AX1796" s="12"/>
      <c r="AY1796" s="12"/>
      <c r="AZ1796" s="12"/>
      <c r="BA1796" s="12"/>
      <c r="BB1796" s="12"/>
      <c r="BC1796" s="12"/>
      <c r="BE1796" s="12"/>
      <c r="BF1796" s="12"/>
      <c r="BG1796" s="12"/>
      <c r="BH1796" s="12"/>
      <c r="BI1796" s="12"/>
      <c r="BJ1796" s="12"/>
      <c r="BK1796" s="12"/>
    </row>
    <row r="1797" spans="33:63" x14ac:dyDescent="0.15">
      <c r="AG1797" s="12"/>
      <c r="AH1797" s="12"/>
      <c r="AI1797" s="12"/>
      <c r="AJ1797" s="12"/>
      <c r="AK1797" s="12"/>
      <c r="AL1797" s="12"/>
      <c r="AM1797" s="12"/>
      <c r="AN1797" s="12"/>
      <c r="AO1797" s="12"/>
      <c r="AP1797" s="12"/>
      <c r="AQ1797" s="12"/>
      <c r="AR1797" s="12"/>
      <c r="AS1797" s="12"/>
      <c r="AT1797" s="12"/>
      <c r="AU1797" s="12"/>
      <c r="AV1797" s="12"/>
      <c r="AW1797" s="12"/>
      <c r="AX1797" s="12"/>
      <c r="AY1797" s="12"/>
      <c r="AZ1797" s="12"/>
      <c r="BA1797" s="12"/>
      <c r="BB1797" s="12"/>
      <c r="BC1797" s="12"/>
      <c r="BE1797" s="12"/>
      <c r="BF1797" s="12"/>
      <c r="BG1797" s="12"/>
      <c r="BH1797" s="12"/>
      <c r="BI1797" s="12"/>
      <c r="BJ1797" s="12"/>
      <c r="BK1797" s="12"/>
    </row>
    <row r="1798" spans="33:63" x14ac:dyDescent="0.15">
      <c r="AG1798" s="12"/>
      <c r="AH1798" s="12"/>
      <c r="AI1798" s="12"/>
      <c r="AJ1798" s="12"/>
      <c r="AK1798" s="12"/>
      <c r="AL1798" s="12"/>
      <c r="AM1798" s="12"/>
      <c r="AN1798" s="12"/>
      <c r="AO1798" s="12"/>
      <c r="AP1798" s="12"/>
      <c r="AQ1798" s="12"/>
      <c r="AR1798" s="12"/>
      <c r="AS1798" s="12"/>
      <c r="AT1798" s="12"/>
      <c r="AU1798" s="12"/>
      <c r="AV1798" s="12"/>
      <c r="AW1798" s="12"/>
      <c r="AX1798" s="12"/>
      <c r="AY1798" s="12"/>
      <c r="AZ1798" s="12"/>
      <c r="BA1798" s="12"/>
      <c r="BB1798" s="12"/>
      <c r="BC1798" s="12"/>
      <c r="BE1798" s="12"/>
      <c r="BF1798" s="12"/>
      <c r="BG1798" s="12"/>
      <c r="BH1798" s="12"/>
      <c r="BI1798" s="12"/>
      <c r="BJ1798" s="12"/>
      <c r="BK1798" s="12"/>
    </row>
    <row r="1799" spans="33:63" x14ac:dyDescent="0.15">
      <c r="AG1799" s="12"/>
      <c r="AH1799" s="12"/>
      <c r="AI1799" s="12"/>
      <c r="AJ1799" s="12"/>
      <c r="AK1799" s="12"/>
      <c r="AL1799" s="12"/>
      <c r="AM1799" s="12"/>
      <c r="AN1799" s="12"/>
      <c r="AO1799" s="12"/>
      <c r="AP1799" s="12"/>
      <c r="AQ1799" s="12"/>
      <c r="AR1799" s="12"/>
      <c r="AS1799" s="12"/>
      <c r="AT1799" s="12"/>
      <c r="AU1799" s="12"/>
      <c r="AV1799" s="12"/>
      <c r="AW1799" s="12"/>
      <c r="AX1799" s="12"/>
      <c r="AY1799" s="12"/>
      <c r="AZ1799" s="12"/>
      <c r="BA1799" s="12"/>
      <c r="BB1799" s="12"/>
      <c r="BC1799" s="12"/>
      <c r="BE1799" s="12"/>
      <c r="BF1799" s="12"/>
      <c r="BG1799" s="12"/>
      <c r="BH1799" s="12"/>
      <c r="BI1799" s="12"/>
      <c r="BJ1799" s="12"/>
      <c r="BK1799" s="12"/>
    </row>
    <row r="1800" spans="33:63" x14ac:dyDescent="0.15">
      <c r="AG1800" s="12"/>
      <c r="AH1800" s="12"/>
      <c r="AI1800" s="12"/>
      <c r="AJ1800" s="12"/>
      <c r="AK1800" s="12"/>
      <c r="AL1800" s="12"/>
      <c r="AM1800" s="12"/>
      <c r="AN1800" s="12"/>
      <c r="AO1800" s="12"/>
      <c r="AP1800" s="12"/>
      <c r="AQ1800" s="12"/>
      <c r="AR1800" s="12"/>
      <c r="AS1800" s="12"/>
      <c r="AT1800" s="12"/>
      <c r="AU1800" s="12"/>
      <c r="AV1800" s="12"/>
      <c r="AW1800" s="12"/>
      <c r="AX1800" s="12"/>
      <c r="AY1800" s="12"/>
      <c r="AZ1800" s="12"/>
      <c r="BA1800" s="12"/>
      <c r="BB1800" s="12"/>
      <c r="BC1800" s="12"/>
      <c r="BE1800" s="12"/>
      <c r="BF1800" s="12"/>
      <c r="BG1800" s="12"/>
      <c r="BH1800" s="12"/>
      <c r="BI1800" s="12"/>
      <c r="BJ1800" s="12"/>
      <c r="BK1800" s="12"/>
    </row>
    <row r="1801" spans="33:63" x14ac:dyDescent="0.15">
      <c r="AG1801" s="12"/>
      <c r="AH1801" s="12"/>
      <c r="AI1801" s="12"/>
      <c r="AJ1801" s="12"/>
      <c r="AK1801" s="12"/>
      <c r="AL1801" s="12"/>
      <c r="AM1801" s="12"/>
      <c r="AN1801" s="12"/>
      <c r="AO1801" s="12"/>
      <c r="AP1801" s="12"/>
      <c r="AQ1801" s="12"/>
      <c r="AR1801" s="12"/>
      <c r="AS1801" s="12"/>
      <c r="AT1801" s="12"/>
      <c r="AU1801" s="12"/>
      <c r="AV1801" s="12"/>
      <c r="AW1801" s="12"/>
      <c r="AX1801" s="12"/>
      <c r="AY1801" s="12"/>
      <c r="AZ1801" s="12"/>
      <c r="BA1801" s="12"/>
      <c r="BB1801" s="12"/>
      <c r="BC1801" s="12"/>
      <c r="BE1801" s="12"/>
      <c r="BF1801" s="12"/>
      <c r="BG1801" s="12"/>
      <c r="BH1801" s="12"/>
      <c r="BI1801" s="12"/>
      <c r="BJ1801" s="12"/>
      <c r="BK1801" s="12"/>
    </row>
    <row r="1802" spans="33:63" x14ac:dyDescent="0.15">
      <c r="AG1802" s="12"/>
      <c r="AH1802" s="12"/>
      <c r="AI1802" s="12"/>
      <c r="AJ1802" s="12"/>
      <c r="AK1802" s="12"/>
      <c r="AL1802" s="12"/>
      <c r="AM1802" s="12"/>
      <c r="AN1802" s="12"/>
      <c r="AO1802" s="12"/>
      <c r="AP1802" s="12"/>
      <c r="AQ1802" s="12"/>
      <c r="AR1802" s="12"/>
      <c r="AS1802" s="12"/>
      <c r="AT1802" s="12"/>
      <c r="AU1802" s="12"/>
      <c r="AV1802" s="12"/>
      <c r="AW1802" s="12"/>
      <c r="AX1802" s="12"/>
      <c r="AY1802" s="12"/>
      <c r="AZ1802" s="12"/>
      <c r="BA1802" s="12"/>
      <c r="BB1802" s="12"/>
      <c r="BC1802" s="12"/>
      <c r="BE1802" s="12"/>
      <c r="BF1802" s="12"/>
      <c r="BG1802" s="12"/>
      <c r="BH1802" s="12"/>
      <c r="BI1802" s="12"/>
      <c r="BJ1802" s="12"/>
      <c r="BK1802" s="12"/>
    </row>
    <row r="1803" spans="33:63" x14ac:dyDescent="0.15">
      <c r="AG1803" s="12"/>
      <c r="AH1803" s="12"/>
      <c r="AI1803" s="12"/>
      <c r="AJ1803" s="12"/>
      <c r="AK1803" s="12"/>
      <c r="AL1803" s="12"/>
      <c r="AM1803" s="12"/>
      <c r="AN1803" s="12"/>
      <c r="AO1803" s="12"/>
      <c r="AP1803" s="12"/>
      <c r="AQ1803" s="12"/>
      <c r="AR1803" s="12"/>
      <c r="AS1803" s="12"/>
      <c r="AT1803" s="12"/>
      <c r="AU1803" s="12"/>
      <c r="AV1803" s="12"/>
      <c r="AW1803" s="12"/>
      <c r="AX1803" s="12"/>
      <c r="AY1803" s="12"/>
      <c r="AZ1803" s="12"/>
      <c r="BA1803" s="12"/>
      <c r="BB1803" s="12"/>
      <c r="BC1803" s="12"/>
      <c r="BE1803" s="12"/>
      <c r="BF1803" s="12"/>
      <c r="BG1803" s="12"/>
      <c r="BH1803" s="12"/>
      <c r="BI1803" s="12"/>
      <c r="BJ1803" s="12"/>
      <c r="BK1803" s="12"/>
    </row>
    <row r="1804" spans="33:63" x14ac:dyDescent="0.15">
      <c r="AG1804" s="12"/>
      <c r="AH1804" s="12"/>
      <c r="AI1804" s="12"/>
      <c r="AJ1804" s="12"/>
      <c r="AK1804" s="12"/>
      <c r="AL1804" s="12"/>
      <c r="AM1804" s="12"/>
      <c r="AN1804" s="12"/>
      <c r="AO1804" s="12"/>
      <c r="AP1804" s="12"/>
      <c r="AQ1804" s="12"/>
      <c r="AR1804" s="12"/>
      <c r="AS1804" s="12"/>
      <c r="AT1804" s="12"/>
      <c r="AU1804" s="12"/>
      <c r="AV1804" s="12"/>
      <c r="AW1804" s="12"/>
      <c r="AX1804" s="12"/>
      <c r="AY1804" s="12"/>
      <c r="AZ1804" s="12"/>
      <c r="BA1804" s="12"/>
      <c r="BB1804" s="12"/>
      <c r="BC1804" s="12"/>
      <c r="BE1804" s="12"/>
      <c r="BF1804" s="12"/>
      <c r="BG1804" s="12"/>
      <c r="BH1804" s="12"/>
      <c r="BI1804" s="12"/>
      <c r="BJ1804" s="12"/>
      <c r="BK1804" s="12"/>
    </row>
    <row r="1805" spans="33:63" x14ac:dyDescent="0.15">
      <c r="AG1805" s="12"/>
      <c r="AH1805" s="12"/>
      <c r="AI1805" s="12"/>
      <c r="AJ1805" s="12"/>
      <c r="AK1805" s="12"/>
      <c r="AL1805" s="12"/>
      <c r="AM1805" s="12"/>
      <c r="AN1805" s="12"/>
      <c r="AO1805" s="12"/>
      <c r="AP1805" s="12"/>
      <c r="AQ1805" s="12"/>
      <c r="AR1805" s="12"/>
      <c r="AS1805" s="12"/>
      <c r="AT1805" s="12"/>
      <c r="AU1805" s="12"/>
      <c r="AV1805" s="12"/>
      <c r="AW1805" s="12"/>
      <c r="AX1805" s="12"/>
      <c r="AY1805" s="12"/>
      <c r="AZ1805" s="12"/>
      <c r="BA1805" s="12"/>
      <c r="BB1805" s="12"/>
      <c r="BC1805" s="12"/>
      <c r="BE1805" s="12"/>
      <c r="BF1805" s="12"/>
      <c r="BG1805" s="12"/>
      <c r="BH1805" s="12"/>
      <c r="BI1805" s="12"/>
      <c r="BJ1805" s="12"/>
      <c r="BK1805" s="12"/>
    </row>
    <row r="1806" spans="33:63" x14ac:dyDescent="0.15">
      <c r="AG1806" s="12"/>
      <c r="AH1806" s="12"/>
      <c r="AI1806" s="12"/>
      <c r="AJ1806" s="12"/>
      <c r="AK1806" s="12"/>
      <c r="AL1806" s="12"/>
      <c r="AM1806" s="12"/>
      <c r="AN1806" s="12"/>
      <c r="AO1806" s="12"/>
      <c r="AP1806" s="12"/>
      <c r="AQ1806" s="12"/>
      <c r="AR1806" s="12"/>
      <c r="AS1806" s="12"/>
      <c r="AT1806" s="12"/>
      <c r="AU1806" s="12"/>
      <c r="AV1806" s="12"/>
      <c r="AW1806" s="12"/>
      <c r="AX1806" s="12"/>
      <c r="AY1806" s="12"/>
      <c r="AZ1806" s="12"/>
      <c r="BA1806" s="12"/>
      <c r="BB1806" s="12"/>
      <c r="BC1806" s="12"/>
      <c r="BE1806" s="12"/>
      <c r="BF1806" s="12"/>
      <c r="BG1806" s="12"/>
      <c r="BH1806" s="12"/>
      <c r="BI1806" s="12"/>
      <c r="BJ1806" s="12"/>
      <c r="BK1806" s="12"/>
    </row>
    <row r="1807" spans="33:63" x14ac:dyDescent="0.15">
      <c r="AG1807" s="12"/>
      <c r="AH1807" s="12"/>
      <c r="AI1807" s="12"/>
      <c r="AJ1807" s="12"/>
      <c r="AK1807" s="12"/>
      <c r="AL1807" s="12"/>
      <c r="AM1807" s="12"/>
      <c r="AN1807" s="12"/>
      <c r="AO1807" s="12"/>
      <c r="AP1807" s="12"/>
      <c r="AQ1807" s="12"/>
      <c r="AR1807" s="12"/>
      <c r="AS1807" s="12"/>
      <c r="AT1807" s="12"/>
      <c r="AU1807" s="12"/>
      <c r="AV1807" s="12"/>
      <c r="AW1807" s="12"/>
      <c r="AX1807" s="12"/>
      <c r="AY1807" s="12"/>
      <c r="AZ1807" s="12"/>
      <c r="BA1807" s="12"/>
      <c r="BB1807" s="12"/>
      <c r="BC1807" s="12"/>
      <c r="BE1807" s="12"/>
      <c r="BF1807" s="12"/>
      <c r="BG1807" s="12"/>
      <c r="BH1807" s="12"/>
      <c r="BI1807" s="12"/>
      <c r="BJ1807" s="12"/>
      <c r="BK1807" s="12"/>
    </row>
    <row r="1808" spans="33:63" x14ac:dyDescent="0.15">
      <c r="AG1808" s="12"/>
      <c r="AH1808" s="12"/>
      <c r="AI1808" s="12"/>
      <c r="AJ1808" s="12"/>
      <c r="AK1808" s="12"/>
      <c r="AL1808" s="12"/>
      <c r="AM1808" s="12"/>
      <c r="AN1808" s="12"/>
      <c r="AO1808" s="12"/>
      <c r="AP1808" s="12"/>
      <c r="AQ1808" s="12"/>
      <c r="AR1808" s="12"/>
      <c r="AS1808" s="12"/>
      <c r="AT1808" s="12"/>
      <c r="AU1808" s="12"/>
      <c r="AV1808" s="12"/>
      <c r="AW1808" s="12"/>
      <c r="AX1808" s="12"/>
      <c r="AY1808" s="12"/>
      <c r="AZ1808" s="12"/>
      <c r="BA1808" s="12"/>
      <c r="BB1808" s="12"/>
      <c r="BC1808" s="12"/>
      <c r="BE1808" s="12"/>
      <c r="BF1808" s="12"/>
      <c r="BG1808" s="12"/>
      <c r="BH1808" s="12"/>
      <c r="BI1808" s="12"/>
      <c r="BJ1808" s="12"/>
      <c r="BK1808" s="12"/>
    </row>
    <row r="1809" spans="33:63" x14ac:dyDescent="0.15">
      <c r="AG1809" s="12"/>
      <c r="AH1809" s="12"/>
      <c r="AI1809" s="12"/>
      <c r="AJ1809" s="12"/>
      <c r="AK1809" s="12"/>
      <c r="AL1809" s="12"/>
      <c r="AM1809" s="12"/>
      <c r="AN1809" s="12"/>
      <c r="AO1809" s="12"/>
      <c r="AP1809" s="12"/>
      <c r="AQ1809" s="12"/>
      <c r="AR1809" s="12"/>
      <c r="AS1809" s="12"/>
      <c r="AT1809" s="12"/>
      <c r="AU1809" s="12"/>
      <c r="AV1809" s="12"/>
      <c r="AW1809" s="12"/>
      <c r="AX1809" s="12"/>
      <c r="AY1809" s="12"/>
      <c r="AZ1809" s="12"/>
      <c r="BA1809" s="12"/>
      <c r="BB1809" s="12"/>
      <c r="BC1809" s="12"/>
      <c r="BE1809" s="12"/>
      <c r="BF1809" s="12"/>
      <c r="BG1809" s="12"/>
      <c r="BH1809" s="12"/>
      <c r="BI1809" s="12"/>
      <c r="BJ1809" s="12"/>
      <c r="BK1809" s="12"/>
    </row>
    <row r="1810" spans="33:63" x14ac:dyDescent="0.15">
      <c r="AG1810" s="12"/>
      <c r="AH1810" s="12"/>
      <c r="AI1810" s="12"/>
      <c r="AJ1810" s="12"/>
      <c r="AK1810" s="12"/>
      <c r="AL1810" s="12"/>
      <c r="AM1810" s="12"/>
      <c r="AN1810" s="12"/>
      <c r="AO1810" s="12"/>
      <c r="AP1810" s="12"/>
      <c r="AQ1810" s="12"/>
      <c r="AR1810" s="12"/>
      <c r="AS1810" s="12"/>
      <c r="AT1810" s="12"/>
      <c r="AU1810" s="12"/>
      <c r="AV1810" s="12"/>
      <c r="AW1810" s="12"/>
      <c r="AX1810" s="12"/>
      <c r="AY1810" s="12"/>
      <c r="AZ1810" s="12"/>
      <c r="BA1810" s="12"/>
      <c r="BB1810" s="12"/>
      <c r="BC1810" s="12"/>
      <c r="BE1810" s="12"/>
      <c r="BF1810" s="12"/>
      <c r="BG1810" s="12"/>
      <c r="BH1810" s="12"/>
      <c r="BI1810" s="12"/>
      <c r="BJ1810" s="12"/>
      <c r="BK1810" s="12"/>
    </row>
    <row r="1811" spans="33:63" x14ac:dyDescent="0.15">
      <c r="AG1811" s="12"/>
      <c r="AH1811" s="12"/>
      <c r="AI1811" s="12"/>
      <c r="AJ1811" s="12"/>
      <c r="AK1811" s="12"/>
      <c r="AL1811" s="12"/>
      <c r="AM1811" s="12"/>
      <c r="AN1811" s="12"/>
      <c r="AO1811" s="12"/>
      <c r="AP1811" s="12"/>
      <c r="AQ1811" s="12"/>
      <c r="AR1811" s="12"/>
      <c r="AS1811" s="12"/>
      <c r="AT1811" s="12"/>
      <c r="AU1811" s="12"/>
      <c r="AV1811" s="12"/>
      <c r="AW1811" s="12"/>
      <c r="AX1811" s="12"/>
      <c r="AY1811" s="12"/>
      <c r="AZ1811" s="12"/>
      <c r="BA1811" s="12"/>
      <c r="BB1811" s="12"/>
      <c r="BC1811" s="12"/>
      <c r="BE1811" s="12"/>
      <c r="BF1811" s="12"/>
      <c r="BG1811" s="12"/>
      <c r="BH1811" s="12"/>
      <c r="BI1811" s="12"/>
      <c r="BJ1811" s="12"/>
      <c r="BK1811" s="12"/>
    </row>
    <row r="1812" spans="33:63" x14ac:dyDescent="0.15">
      <c r="AG1812" s="12"/>
      <c r="AH1812" s="12"/>
      <c r="AI1812" s="12"/>
      <c r="AJ1812" s="12"/>
      <c r="AK1812" s="12"/>
      <c r="AL1812" s="12"/>
      <c r="AM1812" s="12"/>
      <c r="AN1812" s="12"/>
      <c r="AO1812" s="12"/>
      <c r="AP1812" s="12"/>
      <c r="AQ1812" s="12"/>
      <c r="AR1812" s="12"/>
      <c r="AS1812" s="12"/>
      <c r="AT1812" s="12"/>
      <c r="AU1812" s="12"/>
      <c r="AV1812" s="12"/>
      <c r="AW1812" s="12"/>
      <c r="AX1812" s="12"/>
      <c r="AY1812" s="12"/>
      <c r="AZ1812" s="12"/>
      <c r="BA1812" s="12"/>
      <c r="BB1812" s="12"/>
      <c r="BC1812" s="12"/>
      <c r="BE1812" s="12"/>
      <c r="BF1812" s="12"/>
      <c r="BG1812" s="12"/>
      <c r="BH1812" s="12"/>
      <c r="BI1812" s="12"/>
      <c r="BJ1812" s="12"/>
      <c r="BK1812" s="12"/>
    </row>
    <row r="1813" spans="33:63" x14ac:dyDescent="0.15">
      <c r="AG1813" s="12"/>
      <c r="AH1813" s="12"/>
      <c r="AI1813" s="12"/>
      <c r="AJ1813" s="12"/>
      <c r="AK1813" s="12"/>
      <c r="AL1813" s="12"/>
      <c r="AM1813" s="12"/>
      <c r="AN1813" s="12"/>
      <c r="AO1813" s="12"/>
      <c r="AP1813" s="12"/>
      <c r="AQ1813" s="12"/>
      <c r="AR1813" s="12"/>
      <c r="AS1813" s="12"/>
      <c r="AT1813" s="12"/>
      <c r="AU1813" s="12"/>
      <c r="AV1813" s="12"/>
      <c r="AW1813" s="12"/>
      <c r="AX1813" s="12"/>
      <c r="AY1813" s="12"/>
      <c r="AZ1813" s="12"/>
      <c r="BA1813" s="12"/>
      <c r="BB1813" s="12"/>
      <c r="BC1813" s="12"/>
      <c r="BE1813" s="12"/>
      <c r="BF1813" s="12"/>
      <c r="BG1813" s="12"/>
      <c r="BH1813" s="12"/>
      <c r="BI1813" s="12"/>
      <c r="BJ1813" s="12"/>
      <c r="BK1813" s="12"/>
    </row>
    <row r="1814" spans="33:63" x14ac:dyDescent="0.15">
      <c r="AG1814" s="12"/>
      <c r="AH1814" s="12"/>
      <c r="AI1814" s="12"/>
      <c r="AJ1814" s="12"/>
      <c r="AK1814" s="12"/>
      <c r="AL1814" s="12"/>
      <c r="AM1814" s="12"/>
      <c r="AN1814" s="12"/>
      <c r="AO1814" s="12"/>
      <c r="AP1814" s="12"/>
      <c r="AQ1814" s="12"/>
      <c r="AR1814" s="12"/>
      <c r="AS1814" s="12"/>
      <c r="AT1814" s="12"/>
      <c r="AU1814" s="12"/>
      <c r="AV1814" s="12"/>
      <c r="AW1814" s="12"/>
      <c r="AX1814" s="12"/>
      <c r="AY1814" s="12"/>
      <c r="AZ1814" s="12"/>
      <c r="BA1814" s="12"/>
      <c r="BB1814" s="12"/>
      <c r="BC1814" s="12"/>
      <c r="BE1814" s="12"/>
      <c r="BF1814" s="12"/>
      <c r="BG1814" s="12"/>
      <c r="BH1814" s="12"/>
      <c r="BI1814" s="12"/>
      <c r="BJ1814" s="12"/>
      <c r="BK1814" s="12"/>
    </row>
    <row r="1815" spans="33:63" x14ac:dyDescent="0.15">
      <c r="AG1815" s="12"/>
      <c r="AH1815" s="12"/>
      <c r="AI1815" s="12"/>
      <c r="AJ1815" s="12"/>
      <c r="AK1815" s="12"/>
      <c r="AL1815" s="12"/>
      <c r="AM1815" s="12"/>
      <c r="AN1815" s="12"/>
      <c r="AO1815" s="12"/>
      <c r="AP1815" s="12"/>
      <c r="AQ1815" s="12"/>
      <c r="AR1815" s="12"/>
      <c r="AS1815" s="12"/>
      <c r="AT1815" s="12"/>
      <c r="AU1815" s="12"/>
      <c r="AV1815" s="12"/>
      <c r="AW1815" s="12"/>
      <c r="AX1815" s="12"/>
      <c r="AY1815" s="12"/>
      <c r="AZ1815" s="12"/>
      <c r="BA1815" s="12"/>
      <c r="BB1815" s="12"/>
      <c r="BC1815" s="12"/>
      <c r="BE1815" s="12"/>
      <c r="BF1815" s="12"/>
      <c r="BG1815" s="12"/>
      <c r="BH1815" s="12"/>
      <c r="BI1815" s="12"/>
      <c r="BJ1815" s="12"/>
      <c r="BK1815" s="12"/>
    </row>
    <row r="1816" spans="33:63" x14ac:dyDescent="0.15">
      <c r="AG1816" s="12"/>
      <c r="AH1816" s="12"/>
      <c r="AI1816" s="12"/>
      <c r="AJ1816" s="12"/>
      <c r="AK1816" s="12"/>
      <c r="AL1816" s="12"/>
      <c r="AM1816" s="12"/>
      <c r="AN1816" s="12"/>
      <c r="AO1816" s="12"/>
      <c r="AP1816" s="12"/>
      <c r="AQ1816" s="12"/>
      <c r="AR1816" s="12"/>
      <c r="AS1816" s="12"/>
      <c r="AT1816" s="12"/>
      <c r="AU1816" s="12"/>
      <c r="AV1816" s="12"/>
      <c r="AW1816" s="12"/>
      <c r="AX1816" s="12"/>
      <c r="AY1816" s="12"/>
      <c r="AZ1816" s="12"/>
      <c r="BA1816" s="12"/>
      <c r="BB1816" s="12"/>
      <c r="BC1816" s="12"/>
      <c r="BE1816" s="12"/>
      <c r="BF1816" s="12"/>
      <c r="BG1816" s="12"/>
      <c r="BH1816" s="12"/>
      <c r="BI1816" s="12"/>
      <c r="BJ1816" s="12"/>
      <c r="BK1816" s="12"/>
    </row>
    <row r="1817" spans="33:63" x14ac:dyDescent="0.15">
      <c r="AG1817" s="12"/>
      <c r="AH1817" s="12"/>
      <c r="AI1817" s="12"/>
      <c r="AJ1817" s="12"/>
      <c r="AK1817" s="12"/>
      <c r="AL1817" s="12"/>
      <c r="AM1817" s="12"/>
      <c r="AN1817" s="12"/>
      <c r="AO1817" s="12"/>
      <c r="AP1817" s="12"/>
      <c r="AQ1817" s="12"/>
      <c r="AR1817" s="12"/>
      <c r="AS1817" s="12"/>
      <c r="AT1817" s="12"/>
      <c r="AU1817" s="12"/>
      <c r="AV1817" s="12"/>
      <c r="AW1817" s="12"/>
      <c r="AX1817" s="12"/>
      <c r="AY1817" s="12"/>
      <c r="AZ1817" s="12"/>
      <c r="BA1817" s="12"/>
      <c r="BB1817" s="12"/>
      <c r="BC1817" s="12"/>
      <c r="BE1817" s="12"/>
      <c r="BF1817" s="12"/>
      <c r="BG1817" s="12"/>
      <c r="BH1817" s="12"/>
      <c r="BI1817" s="12"/>
      <c r="BJ1817" s="12"/>
      <c r="BK1817" s="12"/>
    </row>
    <row r="1818" spans="33:63" x14ac:dyDescent="0.15">
      <c r="AG1818" s="12"/>
      <c r="AH1818" s="12"/>
      <c r="AI1818" s="12"/>
      <c r="AJ1818" s="12"/>
      <c r="AK1818" s="12"/>
      <c r="AL1818" s="12"/>
      <c r="AM1818" s="12"/>
      <c r="AN1818" s="12"/>
      <c r="AO1818" s="12"/>
      <c r="AP1818" s="12"/>
      <c r="AQ1818" s="12"/>
      <c r="AR1818" s="12"/>
      <c r="AS1818" s="12"/>
      <c r="AT1818" s="12"/>
      <c r="AU1818" s="12"/>
      <c r="AV1818" s="12"/>
      <c r="AW1818" s="12"/>
      <c r="AX1818" s="12"/>
      <c r="AY1818" s="12"/>
      <c r="AZ1818" s="12"/>
      <c r="BA1818" s="12"/>
      <c r="BB1818" s="12"/>
      <c r="BC1818" s="12"/>
      <c r="BE1818" s="12"/>
      <c r="BF1818" s="12"/>
      <c r="BG1818" s="12"/>
      <c r="BH1818" s="12"/>
      <c r="BI1818" s="12"/>
      <c r="BJ1818" s="12"/>
      <c r="BK1818" s="12"/>
    </row>
    <row r="1819" spans="33:63" x14ac:dyDescent="0.15">
      <c r="AG1819" s="12"/>
      <c r="AH1819" s="12"/>
      <c r="AI1819" s="12"/>
      <c r="AJ1819" s="12"/>
      <c r="AK1819" s="12"/>
      <c r="AL1819" s="12"/>
      <c r="AM1819" s="12"/>
      <c r="AN1819" s="12"/>
      <c r="AO1819" s="12"/>
      <c r="AP1819" s="12"/>
      <c r="AQ1819" s="12"/>
      <c r="AR1819" s="12"/>
      <c r="AS1819" s="12"/>
      <c r="AT1819" s="12"/>
      <c r="AU1819" s="12"/>
      <c r="AV1819" s="12"/>
      <c r="AW1819" s="12"/>
      <c r="AX1819" s="12"/>
      <c r="AY1819" s="12"/>
      <c r="AZ1819" s="12"/>
      <c r="BA1819" s="12"/>
      <c r="BB1819" s="12"/>
      <c r="BC1819" s="12"/>
      <c r="BE1819" s="12"/>
      <c r="BF1819" s="12"/>
      <c r="BG1819" s="12"/>
      <c r="BH1819" s="12"/>
      <c r="BI1819" s="12"/>
      <c r="BJ1819" s="12"/>
      <c r="BK1819" s="12"/>
    </row>
    <row r="1820" spans="33:63" x14ac:dyDescent="0.15">
      <c r="AG1820" s="12"/>
      <c r="AH1820" s="12"/>
      <c r="AI1820" s="12"/>
      <c r="AJ1820" s="12"/>
      <c r="AK1820" s="12"/>
      <c r="AL1820" s="12"/>
      <c r="AM1820" s="12"/>
      <c r="AN1820" s="12"/>
      <c r="AO1820" s="12"/>
      <c r="AP1820" s="12"/>
      <c r="AQ1820" s="12"/>
      <c r="AR1820" s="12"/>
      <c r="AS1820" s="12"/>
      <c r="AT1820" s="12"/>
      <c r="AU1820" s="12"/>
      <c r="AV1820" s="12"/>
      <c r="AW1820" s="12"/>
      <c r="AX1820" s="12"/>
      <c r="AY1820" s="12"/>
      <c r="AZ1820" s="12"/>
      <c r="BA1820" s="12"/>
      <c r="BB1820" s="12"/>
      <c r="BC1820" s="12"/>
      <c r="BE1820" s="12"/>
      <c r="BF1820" s="12"/>
      <c r="BG1820" s="12"/>
      <c r="BH1820" s="12"/>
      <c r="BI1820" s="12"/>
      <c r="BJ1820" s="12"/>
      <c r="BK1820" s="12"/>
    </row>
    <row r="1821" spans="33:63" x14ac:dyDescent="0.15">
      <c r="AG1821" s="12"/>
      <c r="AH1821" s="12"/>
      <c r="AI1821" s="12"/>
      <c r="AJ1821" s="12"/>
      <c r="AK1821" s="12"/>
      <c r="AL1821" s="12"/>
      <c r="AM1821" s="12"/>
      <c r="AN1821" s="12"/>
      <c r="AO1821" s="12"/>
      <c r="AP1821" s="12"/>
      <c r="AQ1821" s="12"/>
      <c r="AR1821" s="12"/>
      <c r="AS1821" s="12"/>
      <c r="AT1821" s="12"/>
      <c r="AU1821" s="12"/>
      <c r="AV1821" s="12"/>
      <c r="AW1821" s="12"/>
      <c r="AX1821" s="12"/>
      <c r="AY1821" s="12"/>
      <c r="AZ1821" s="12"/>
      <c r="BA1821" s="12"/>
      <c r="BB1821" s="12"/>
      <c r="BC1821" s="12"/>
      <c r="BE1821" s="12"/>
      <c r="BF1821" s="12"/>
      <c r="BG1821" s="12"/>
      <c r="BH1821" s="12"/>
      <c r="BI1821" s="12"/>
      <c r="BJ1821" s="12"/>
      <c r="BK1821" s="12"/>
    </row>
    <row r="1822" spans="33:63" x14ac:dyDescent="0.15">
      <c r="AG1822" s="12"/>
      <c r="AH1822" s="12"/>
      <c r="AI1822" s="12"/>
      <c r="AJ1822" s="12"/>
      <c r="AK1822" s="12"/>
      <c r="AL1822" s="12"/>
      <c r="AM1822" s="12"/>
      <c r="AN1822" s="12"/>
      <c r="AO1822" s="12"/>
      <c r="AP1822" s="12"/>
      <c r="AQ1822" s="12"/>
      <c r="AR1822" s="12"/>
      <c r="AS1822" s="12"/>
      <c r="AT1822" s="12"/>
      <c r="AU1822" s="12"/>
      <c r="AV1822" s="12"/>
      <c r="AW1822" s="12"/>
      <c r="AX1822" s="12"/>
      <c r="AY1822" s="12"/>
      <c r="AZ1822" s="12"/>
      <c r="BA1822" s="12"/>
      <c r="BB1822" s="12"/>
      <c r="BC1822" s="12"/>
      <c r="BE1822" s="12"/>
      <c r="BF1822" s="12"/>
      <c r="BG1822" s="12"/>
      <c r="BH1822" s="12"/>
      <c r="BI1822" s="12"/>
      <c r="BJ1822" s="12"/>
      <c r="BK1822" s="12"/>
    </row>
    <row r="1823" spans="33:63" x14ac:dyDescent="0.15">
      <c r="AG1823" s="12"/>
      <c r="AH1823" s="12"/>
      <c r="AI1823" s="12"/>
      <c r="AJ1823" s="12"/>
      <c r="AK1823" s="12"/>
      <c r="AL1823" s="12"/>
      <c r="AM1823" s="12"/>
      <c r="AN1823" s="12"/>
      <c r="AO1823" s="12"/>
      <c r="AP1823" s="12"/>
      <c r="AQ1823" s="12"/>
      <c r="AR1823" s="12"/>
      <c r="AS1823" s="12"/>
      <c r="AT1823" s="12"/>
      <c r="AU1823" s="12"/>
      <c r="AV1823" s="12"/>
      <c r="AW1823" s="12"/>
      <c r="AX1823" s="12"/>
      <c r="AY1823" s="12"/>
      <c r="AZ1823" s="12"/>
      <c r="BA1823" s="12"/>
      <c r="BB1823" s="12"/>
      <c r="BC1823" s="12"/>
      <c r="BE1823" s="12"/>
      <c r="BF1823" s="12"/>
      <c r="BG1823" s="12"/>
      <c r="BH1823" s="12"/>
      <c r="BI1823" s="12"/>
      <c r="BJ1823" s="12"/>
      <c r="BK1823" s="12"/>
    </row>
    <row r="1824" spans="33:63" x14ac:dyDescent="0.15">
      <c r="AG1824" s="12"/>
      <c r="AH1824" s="12"/>
      <c r="AI1824" s="12"/>
      <c r="AJ1824" s="12"/>
      <c r="AK1824" s="12"/>
      <c r="AL1824" s="12"/>
      <c r="AM1824" s="12"/>
      <c r="AN1824" s="12"/>
      <c r="AO1824" s="12"/>
      <c r="AP1824" s="12"/>
      <c r="AQ1824" s="12"/>
      <c r="AR1824" s="12"/>
      <c r="AS1824" s="12"/>
      <c r="AT1824" s="12"/>
      <c r="AU1824" s="12"/>
      <c r="AV1824" s="12"/>
      <c r="AW1824" s="12"/>
      <c r="AX1824" s="12"/>
      <c r="AY1824" s="12"/>
      <c r="AZ1824" s="12"/>
      <c r="BA1824" s="12"/>
      <c r="BB1824" s="12"/>
      <c r="BC1824" s="12"/>
      <c r="BE1824" s="12"/>
      <c r="BF1824" s="12"/>
      <c r="BG1824" s="12"/>
      <c r="BH1824" s="12"/>
      <c r="BI1824" s="12"/>
      <c r="BJ1824" s="12"/>
      <c r="BK1824" s="12"/>
    </row>
    <row r="1825" spans="33:63" x14ac:dyDescent="0.15">
      <c r="AG1825" s="12"/>
      <c r="AH1825" s="12"/>
      <c r="AI1825" s="12"/>
      <c r="AJ1825" s="12"/>
      <c r="AK1825" s="12"/>
      <c r="AL1825" s="12"/>
      <c r="AM1825" s="12"/>
      <c r="AN1825" s="12"/>
      <c r="AO1825" s="12"/>
      <c r="AP1825" s="12"/>
      <c r="AQ1825" s="12"/>
      <c r="AR1825" s="12"/>
      <c r="AS1825" s="12"/>
      <c r="AT1825" s="12"/>
      <c r="AU1825" s="12"/>
      <c r="AV1825" s="12"/>
      <c r="AW1825" s="12"/>
      <c r="AX1825" s="12"/>
      <c r="AY1825" s="12"/>
      <c r="AZ1825" s="12"/>
      <c r="BA1825" s="12"/>
      <c r="BB1825" s="12"/>
      <c r="BC1825" s="12"/>
      <c r="BE1825" s="12"/>
      <c r="BF1825" s="12"/>
      <c r="BG1825" s="12"/>
      <c r="BH1825" s="12"/>
      <c r="BI1825" s="12"/>
      <c r="BJ1825" s="12"/>
      <c r="BK1825" s="12"/>
    </row>
    <row r="1826" spans="33:63" x14ac:dyDescent="0.15">
      <c r="AG1826" s="12"/>
      <c r="AH1826" s="12"/>
      <c r="AI1826" s="12"/>
      <c r="AJ1826" s="12"/>
      <c r="AK1826" s="12"/>
      <c r="AL1826" s="12"/>
      <c r="AM1826" s="12"/>
      <c r="AN1826" s="12"/>
      <c r="AO1826" s="12"/>
      <c r="AP1826" s="12"/>
      <c r="AQ1826" s="12"/>
      <c r="AR1826" s="12"/>
      <c r="AS1826" s="12"/>
      <c r="AT1826" s="12"/>
      <c r="AU1826" s="12"/>
      <c r="AV1826" s="12"/>
      <c r="AW1826" s="12"/>
      <c r="AX1826" s="12"/>
      <c r="AY1826" s="12"/>
      <c r="AZ1826" s="12"/>
      <c r="BA1826" s="12"/>
      <c r="BB1826" s="12"/>
      <c r="BC1826" s="12"/>
      <c r="BE1826" s="12"/>
      <c r="BF1826" s="12"/>
      <c r="BG1826" s="12"/>
      <c r="BH1826" s="12"/>
      <c r="BI1826" s="12"/>
      <c r="BJ1826" s="12"/>
      <c r="BK1826" s="12"/>
    </row>
    <row r="1827" spans="33:63" x14ac:dyDescent="0.15">
      <c r="AG1827" s="12"/>
      <c r="AH1827" s="12"/>
      <c r="AI1827" s="12"/>
      <c r="AJ1827" s="12"/>
      <c r="AK1827" s="12"/>
      <c r="AL1827" s="12"/>
      <c r="AM1827" s="12"/>
      <c r="AN1827" s="12"/>
      <c r="AO1827" s="12"/>
      <c r="AP1827" s="12"/>
      <c r="AQ1827" s="12"/>
      <c r="AR1827" s="12"/>
      <c r="AS1827" s="12"/>
      <c r="AT1827" s="12"/>
      <c r="AU1827" s="12"/>
      <c r="AV1827" s="12"/>
      <c r="AW1827" s="12"/>
      <c r="AX1827" s="12"/>
      <c r="AY1827" s="12"/>
      <c r="AZ1827" s="12"/>
      <c r="BA1827" s="12"/>
      <c r="BB1827" s="12"/>
      <c r="BC1827" s="12"/>
      <c r="BE1827" s="12"/>
      <c r="BF1827" s="12"/>
      <c r="BG1827" s="12"/>
      <c r="BH1827" s="12"/>
      <c r="BI1827" s="12"/>
      <c r="BJ1827" s="12"/>
      <c r="BK1827" s="12"/>
    </row>
    <row r="1828" spans="33:63" x14ac:dyDescent="0.15">
      <c r="AG1828" s="12"/>
      <c r="AH1828" s="12"/>
      <c r="AI1828" s="12"/>
      <c r="AJ1828" s="12"/>
      <c r="AK1828" s="12"/>
      <c r="AL1828" s="12"/>
      <c r="AM1828" s="12"/>
      <c r="AN1828" s="12"/>
      <c r="AO1828" s="12"/>
      <c r="AP1828" s="12"/>
      <c r="AQ1828" s="12"/>
      <c r="AR1828" s="12"/>
      <c r="AS1828" s="12"/>
      <c r="AT1828" s="12"/>
      <c r="AU1828" s="12"/>
      <c r="AV1828" s="12"/>
      <c r="AW1828" s="12"/>
      <c r="AX1828" s="12"/>
      <c r="AY1828" s="12"/>
      <c r="AZ1828" s="12"/>
      <c r="BA1828" s="12"/>
      <c r="BB1828" s="12"/>
      <c r="BC1828" s="12"/>
      <c r="BE1828" s="12"/>
      <c r="BF1828" s="12"/>
      <c r="BG1828" s="12"/>
      <c r="BH1828" s="12"/>
      <c r="BI1828" s="12"/>
      <c r="BJ1828" s="12"/>
      <c r="BK1828" s="12"/>
    </row>
    <row r="1829" spans="33:63" x14ac:dyDescent="0.15">
      <c r="AG1829" s="12"/>
      <c r="AH1829" s="12"/>
      <c r="AI1829" s="12"/>
      <c r="AJ1829" s="12"/>
      <c r="AK1829" s="12"/>
      <c r="AL1829" s="12"/>
      <c r="AM1829" s="12"/>
      <c r="AN1829" s="12"/>
      <c r="AO1829" s="12"/>
      <c r="AP1829" s="12"/>
      <c r="AQ1829" s="12"/>
      <c r="AR1829" s="12"/>
      <c r="AS1829" s="12"/>
      <c r="AT1829" s="12"/>
      <c r="AU1829" s="12"/>
      <c r="AV1829" s="12"/>
      <c r="AW1829" s="12"/>
      <c r="AX1829" s="12"/>
      <c r="AY1829" s="12"/>
      <c r="AZ1829" s="12"/>
      <c r="BA1829" s="12"/>
      <c r="BB1829" s="12"/>
      <c r="BC1829" s="12"/>
      <c r="BE1829" s="12"/>
      <c r="BF1829" s="12"/>
      <c r="BG1829" s="12"/>
      <c r="BH1829" s="12"/>
      <c r="BI1829" s="12"/>
      <c r="BJ1829" s="12"/>
      <c r="BK1829" s="12"/>
    </row>
    <row r="1830" spans="33:63" x14ac:dyDescent="0.15">
      <c r="AG1830" s="12"/>
      <c r="AH1830" s="12"/>
      <c r="AI1830" s="12"/>
      <c r="AJ1830" s="12"/>
      <c r="AK1830" s="12"/>
      <c r="AL1830" s="12"/>
      <c r="AM1830" s="12"/>
      <c r="AN1830" s="12"/>
      <c r="AO1830" s="12"/>
      <c r="AP1830" s="12"/>
      <c r="AQ1830" s="12"/>
      <c r="AR1830" s="12"/>
      <c r="AS1830" s="12"/>
      <c r="AT1830" s="12"/>
      <c r="AU1830" s="12"/>
      <c r="AV1830" s="12"/>
      <c r="AW1830" s="12"/>
      <c r="AX1830" s="12"/>
      <c r="AY1830" s="12"/>
      <c r="AZ1830" s="12"/>
      <c r="BA1830" s="12"/>
      <c r="BB1830" s="12"/>
      <c r="BC1830" s="12"/>
      <c r="BE1830" s="12"/>
      <c r="BF1830" s="12"/>
      <c r="BG1830" s="12"/>
      <c r="BH1830" s="12"/>
      <c r="BI1830" s="12"/>
      <c r="BJ1830" s="12"/>
      <c r="BK1830" s="12"/>
    </row>
    <row r="1831" spans="33:63" x14ac:dyDescent="0.15">
      <c r="AG1831" s="12"/>
      <c r="AH1831" s="12"/>
      <c r="AI1831" s="12"/>
      <c r="AJ1831" s="12"/>
      <c r="AK1831" s="12"/>
      <c r="AL1831" s="12"/>
      <c r="AM1831" s="12"/>
      <c r="AN1831" s="12"/>
      <c r="AO1831" s="12"/>
      <c r="AP1831" s="12"/>
      <c r="AQ1831" s="12"/>
      <c r="AR1831" s="12"/>
      <c r="AS1831" s="12"/>
      <c r="AT1831" s="12"/>
      <c r="AU1831" s="12"/>
      <c r="AV1831" s="12"/>
      <c r="AW1831" s="12"/>
      <c r="AX1831" s="12"/>
      <c r="AY1831" s="12"/>
      <c r="AZ1831" s="12"/>
      <c r="BA1831" s="12"/>
      <c r="BB1831" s="12"/>
      <c r="BC1831" s="12"/>
      <c r="BE1831" s="12"/>
      <c r="BF1831" s="12"/>
      <c r="BG1831" s="12"/>
      <c r="BH1831" s="12"/>
      <c r="BI1831" s="12"/>
      <c r="BJ1831" s="12"/>
      <c r="BK1831" s="12"/>
    </row>
    <row r="1832" spans="33:63" x14ac:dyDescent="0.15">
      <c r="AG1832" s="12"/>
      <c r="AH1832" s="12"/>
      <c r="AI1832" s="12"/>
      <c r="AJ1832" s="12"/>
      <c r="AK1832" s="12"/>
      <c r="AL1832" s="12"/>
      <c r="AM1832" s="12"/>
      <c r="AN1832" s="12"/>
      <c r="AO1832" s="12"/>
      <c r="AP1832" s="12"/>
      <c r="AQ1832" s="12"/>
      <c r="AR1832" s="12"/>
      <c r="AS1832" s="12"/>
      <c r="AT1832" s="12"/>
      <c r="AU1832" s="12"/>
      <c r="AV1832" s="12"/>
      <c r="AW1832" s="12"/>
      <c r="AX1832" s="12"/>
      <c r="AY1832" s="12"/>
      <c r="AZ1832" s="12"/>
      <c r="BA1832" s="12"/>
      <c r="BB1832" s="12"/>
      <c r="BC1832" s="12"/>
      <c r="BE1832" s="12"/>
      <c r="BF1832" s="12"/>
      <c r="BG1832" s="12"/>
      <c r="BH1832" s="12"/>
      <c r="BI1832" s="12"/>
      <c r="BJ1832" s="12"/>
      <c r="BK1832" s="12"/>
    </row>
    <row r="1833" spans="33:63" x14ac:dyDescent="0.15">
      <c r="AG1833" s="12"/>
      <c r="AH1833" s="12"/>
      <c r="AI1833" s="12"/>
      <c r="AJ1833" s="12"/>
      <c r="AK1833" s="12"/>
      <c r="AL1833" s="12"/>
      <c r="AM1833" s="12"/>
      <c r="AN1833" s="12"/>
      <c r="AO1833" s="12"/>
      <c r="AP1833" s="12"/>
      <c r="AQ1833" s="12"/>
      <c r="AR1833" s="12"/>
      <c r="AS1833" s="12"/>
      <c r="AT1833" s="12"/>
      <c r="AU1833" s="12"/>
      <c r="AV1833" s="12"/>
      <c r="AW1833" s="12"/>
      <c r="AX1833" s="12"/>
      <c r="AY1833" s="12"/>
      <c r="AZ1833" s="12"/>
      <c r="BA1833" s="12"/>
      <c r="BB1833" s="12"/>
      <c r="BC1833" s="12"/>
      <c r="BE1833" s="12"/>
      <c r="BF1833" s="12"/>
      <c r="BG1833" s="12"/>
      <c r="BH1833" s="12"/>
      <c r="BI1833" s="12"/>
      <c r="BJ1833" s="12"/>
      <c r="BK1833" s="12"/>
    </row>
    <row r="1834" spans="33:63" x14ac:dyDescent="0.15">
      <c r="AG1834" s="12"/>
      <c r="AH1834" s="12"/>
      <c r="AI1834" s="12"/>
      <c r="AJ1834" s="12"/>
      <c r="AK1834" s="12"/>
      <c r="AL1834" s="12"/>
      <c r="AM1834" s="12"/>
      <c r="AN1834" s="12"/>
      <c r="AO1834" s="12"/>
      <c r="AP1834" s="12"/>
      <c r="AQ1834" s="12"/>
      <c r="AR1834" s="12"/>
      <c r="AS1834" s="12"/>
      <c r="AT1834" s="12"/>
      <c r="AU1834" s="12"/>
      <c r="AV1834" s="12"/>
      <c r="AW1834" s="12"/>
      <c r="AX1834" s="12"/>
      <c r="AY1834" s="12"/>
      <c r="AZ1834" s="12"/>
      <c r="BA1834" s="12"/>
      <c r="BB1834" s="12"/>
      <c r="BC1834" s="12"/>
      <c r="BE1834" s="12"/>
      <c r="BF1834" s="12"/>
      <c r="BG1834" s="12"/>
      <c r="BH1834" s="12"/>
      <c r="BI1834" s="12"/>
      <c r="BJ1834" s="12"/>
      <c r="BK1834" s="12"/>
    </row>
    <row r="1835" spans="33:63" x14ac:dyDescent="0.15">
      <c r="AG1835" s="12"/>
      <c r="AH1835" s="12"/>
      <c r="AI1835" s="12"/>
      <c r="AJ1835" s="12"/>
      <c r="AK1835" s="12"/>
      <c r="AL1835" s="12"/>
      <c r="AM1835" s="12"/>
      <c r="AN1835" s="12"/>
      <c r="AO1835" s="12"/>
      <c r="AP1835" s="12"/>
      <c r="AQ1835" s="12"/>
      <c r="AR1835" s="12"/>
      <c r="AS1835" s="12"/>
      <c r="AT1835" s="12"/>
      <c r="AU1835" s="12"/>
      <c r="AV1835" s="12"/>
      <c r="AW1835" s="12"/>
      <c r="AX1835" s="12"/>
      <c r="AY1835" s="12"/>
      <c r="AZ1835" s="12"/>
      <c r="BA1835" s="12"/>
      <c r="BB1835" s="12"/>
      <c r="BC1835" s="12"/>
      <c r="BE1835" s="12"/>
      <c r="BF1835" s="12"/>
      <c r="BG1835" s="12"/>
      <c r="BH1835" s="12"/>
      <c r="BI1835" s="12"/>
      <c r="BJ1835" s="12"/>
      <c r="BK1835" s="12"/>
    </row>
    <row r="1836" spans="33:63" x14ac:dyDescent="0.15">
      <c r="AG1836" s="12"/>
      <c r="AH1836" s="12"/>
      <c r="AI1836" s="12"/>
      <c r="AJ1836" s="12"/>
      <c r="AK1836" s="12"/>
      <c r="AL1836" s="12"/>
      <c r="AM1836" s="12"/>
      <c r="AN1836" s="12"/>
      <c r="AO1836" s="12"/>
      <c r="AP1836" s="12"/>
      <c r="AQ1836" s="12"/>
      <c r="AR1836" s="12"/>
      <c r="AS1836" s="12"/>
      <c r="AT1836" s="12"/>
      <c r="AU1836" s="12"/>
      <c r="AV1836" s="12"/>
      <c r="AW1836" s="12"/>
      <c r="AX1836" s="12"/>
      <c r="AY1836" s="12"/>
      <c r="AZ1836" s="12"/>
      <c r="BA1836" s="12"/>
      <c r="BB1836" s="12"/>
      <c r="BC1836" s="12"/>
      <c r="BE1836" s="12"/>
      <c r="BF1836" s="12"/>
      <c r="BG1836" s="12"/>
      <c r="BH1836" s="12"/>
      <c r="BI1836" s="12"/>
      <c r="BJ1836" s="12"/>
      <c r="BK1836" s="12"/>
    </row>
    <row r="1837" spans="33:63" x14ac:dyDescent="0.15">
      <c r="AG1837" s="12"/>
      <c r="AH1837" s="12"/>
      <c r="AI1837" s="12"/>
      <c r="AJ1837" s="12"/>
      <c r="AK1837" s="12"/>
      <c r="AL1837" s="12"/>
      <c r="AM1837" s="12"/>
      <c r="AN1837" s="12"/>
      <c r="AO1837" s="12"/>
      <c r="AP1837" s="12"/>
      <c r="AQ1837" s="12"/>
      <c r="AR1837" s="12"/>
      <c r="AS1837" s="12"/>
      <c r="AT1837" s="12"/>
      <c r="AU1837" s="12"/>
      <c r="AV1837" s="12"/>
      <c r="AW1837" s="12"/>
      <c r="AX1837" s="12"/>
      <c r="AY1837" s="12"/>
      <c r="AZ1837" s="12"/>
      <c r="BA1837" s="12"/>
      <c r="BB1837" s="12"/>
      <c r="BC1837" s="12"/>
      <c r="BE1837" s="12"/>
      <c r="BF1837" s="12"/>
      <c r="BG1837" s="12"/>
      <c r="BH1837" s="12"/>
      <c r="BI1837" s="12"/>
      <c r="BJ1837" s="12"/>
      <c r="BK1837" s="12"/>
    </row>
    <row r="1838" spans="33:63" x14ac:dyDescent="0.15">
      <c r="AG1838" s="12"/>
      <c r="AH1838" s="12"/>
      <c r="AI1838" s="12"/>
      <c r="AJ1838" s="12"/>
      <c r="AK1838" s="12"/>
      <c r="AL1838" s="12"/>
      <c r="AM1838" s="12"/>
      <c r="AN1838" s="12"/>
      <c r="AO1838" s="12"/>
      <c r="AP1838" s="12"/>
      <c r="AQ1838" s="12"/>
      <c r="AR1838" s="12"/>
      <c r="AS1838" s="12"/>
      <c r="AT1838" s="12"/>
      <c r="AU1838" s="12"/>
      <c r="AV1838" s="12"/>
      <c r="AW1838" s="12"/>
      <c r="AX1838" s="12"/>
      <c r="AY1838" s="12"/>
      <c r="AZ1838" s="12"/>
      <c r="BA1838" s="12"/>
      <c r="BB1838" s="12"/>
      <c r="BC1838" s="12"/>
      <c r="BE1838" s="12"/>
      <c r="BF1838" s="12"/>
      <c r="BG1838" s="12"/>
      <c r="BH1838" s="12"/>
      <c r="BI1838" s="12"/>
      <c r="BJ1838" s="12"/>
      <c r="BK1838" s="12"/>
    </row>
    <row r="1839" spans="33:63" x14ac:dyDescent="0.15">
      <c r="AG1839" s="12"/>
      <c r="AH1839" s="12"/>
      <c r="AI1839" s="12"/>
      <c r="AJ1839" s="12"/>
      <c r="AK1839" s="12"/>
      <c r="AL1839" s="12"/>
      <c r="AM1839" s="12"/>
      <c r="AN1839" s="12"/>
      <c r="AO1839" s="12"/>
      <c r="AP1839" s="12"/>
      <c r="AQ1839" s="12"/>
      <c r="AR1839" s="12"/>
      <c r="AS1839" s="12"/>
      <c r="AT1839" s="12"/>
      <c r="AU1839" s="12"/>
      <c r="AV1839" s="12"/>
      <c r="AW1839" s="12"/>
      <c r="AX1839" s="12"/>
      <c r="AY1839" s="12"/>
      <c r="AZ1839" s="12"/>
      <c r="BA1839" s="12"/>
      <c r="BB1839" s="12"/>
      <c r="BC1839" s="12"/>
      <c r="BE1839" s="12"/>
      <c r="BF1839" s="12"/>
      <c r="BG1839" s="12"/>
      <c r="BH1839" s="12"/>
      <c r="BI1839" s="12"/>
      <c r="BJ1839" s="12"/>
      <c r="BK1839" s="12"/>
    </row>
    <row r="1840" spans="33:63" x14ac:dyDescent="0.15">
      <c r="AG1840" s="12"/>
      <c r="AH1840" s="12"/>
      <c r="AI1840" s="12"/>
      <c r="AJ1840" s="12"/>
      <c r="AK1840" s="12"/>
      <c r="AL1840" s="12"/>
      <c r="AM1840" s="12"/>
      <c r="AN1840" s="12"/>
      <c r="AO1840" s="12"/>
      <c r="AP1840" s="12"/>
      <c r="AQ1840" s="12"/>
      <c r="AR1840" s="12"/>
      <c r="AS1840" s="12"/>
      <c r="AT1840" s="12"/>
      <c r="AU1840" s="12"/>
      <c r="AV1840" s="12"/>
      <c r="AW1840" s="12"/>
      <c r="AX1840" s="12"/>
      <c r="AY1840" s="12"/>
      <c r="AZ1840" s="12"/>
      <c r="BA1840" s="12"/>
      <c r="BB1840" s="12"/>
      <c r="BC1840" s="12"/>
      <c r="BE1840" s="12"/>
      <c r="BF1840" s="12"/>
      <c r="BG1840" s="12"/>
      <c r="BH1840" s="12"/>
      <c r="BI1840" s="12"/>
      <c r="BJ1840" s="12"/>
      <c r="BK1840" s="12"/>
    </row>
    <row r="1841" spans="33:63" x14ac:dyDescent="0.15">
      <c r="AG1841" s="12"/>
      <c r="AH1841" s="12"/>
      <c r="AI1841" s="12"/>
      <c r="AJ1841" s="12"/>
      <c r="AK1841" s="12"/>
      <c r="AL1841" s="12"/>
      <c r="AM1841" s="12"/>
      <c r="AN1841" s="12"/>
      <c r="AO1841" s="12"/>
      <c r="AP1841" s="12"/>
      <c r="AQ1841" s="12"/>
      <c r="AR1841" s="12"/>
      <c r="AS1841" s="12"/>
      <c r="AT1841" s="12"/>
      <c r="AU1841" s="12"/>
      <c r="AV1841" s="12"/>
      <c r="AW1841" s="12"/>
      <c r="AX1841" s="12"/>
      <c r="AY1841" s="12"/>
      <c r="AZ1841" s="12"/>
      <c r="BA1841" s="12"/>
      <c r="BB1841" s="12"/>
      <c r="BC1841" s="12"/>
      <c r="BE1841" s="12"/>
      <c r="BF1841" s="12"/>
      <c r="BG1841" s="12"/>
      <c r="BH1841" s="12"/>
      <c r="BI1841" s="12"/>
      <c r="BJ1841" s="12"/>
      <c r="BK1841" s="12"/>
    </row>
    <row r="1842" spans="33:63" x14ac:dyDescent="0.15">
      <c r="AG1842" s="12"/>
      <c r="AH1842" s="12"/>
      <c r="AI1842" s="12"/>
      <c r="AJ1842" s="12"/>
      <c r="AK1842" s="12"/>
      <c r="AL1842" s="12"/>
      <c r="AM1842" s="12"/>
      <c r="AN1842" s="12"/>
      <c r="AO1842" s="12"/>
      <c r="AP1842" s="12"/>
      <c r="AQ1842" s="12"/>
      <c r="AR1842" s="12"/>
      <c r="AS1842" s="12"/>
      <c r="AT1842" s="12"/>
      <c r="AU1842" s="12"/>
      <c r="AV1842" s="12"/>
      <c r="AW1842" s="12"/>
      <c r="AX1842" s="12"/>
      <c r="AY1842" s="12"/>
      <c r="AZ1842" s="12"/>
      <c r="BA1842" s="12"/>
      <c r="BB1842" s="12"/>
      <c r="BC1842" s="12"/>
      <c r="BE1842" s="12"/>
      <c r="BF1842" s="12"/>
      <c r="BG1842" s="12"/>
      <c r="BH1842" s="12"/>
      <c r="BI1842" s="12"/>
      <c r="BJ1842" s="12"/>
      <c r="BK1842" s="12"/>
    </row>
    <row r="1843" spans="33:63" x14ac:dyDescent="0.15">
      <c r="AG1843" s="12"/>
      <c r="AH1843" s="12"/>
      <c r="AI1843" s="12"/>
      <c r="AJ1843" s="12"/>
      <c r="AK1843" s="12"/>
      <c r="AL1843" s="12"/>
      <c r="AM1843" s="12"/>
      <c r="AN1843" s="12"/>
      <c r="AO1843" s="12"/>
      <c r="AP1843" s="12"/>
      <c r="AQ1843" s="12"/>
      <c r="AR1843" s="12"/>
      <c r="AS1843" s="12"/>
      <c r="AT1843" s="12"/>
      <c r="AU1843" s="12"/>
      <c r="AV1843" s="12"/>
      <c r="AW1843" s="12"/>
      <c r="AX1843" s="12"/>
      <c r="AY1843" s="12"/>
      <c r="AZ1843" s="12"/>
      <c r="BA1843" s="12"/>
      <c r="BB1843" s="12"/>
      <c r="BC1843" s="12"/>
      <c r="BE1843" s="12"/>
      <c r="BF1843" s="12"/>
      <c r="BG1843" s="12"/>
      <c r="BH1843" s="12"/>
      <c r="BI1843" s="12"/>
      <c r="BJ1843" s="12"/>
      <c r="BK1843" s="12"/>
    </row>
    <row r="1844" spans="33:63" x14ac:dyDescent="0.15">
      <c r="AG1844" s="12"/>
      <c r="AH1844" s="12"/>
      <c r="AI1844" s="12"/>
      <c r="AJ1844" s="12"/>
      <c r="AK1844" s="12"/>
      <c r="AL1844" s="12"/>
      <c r="AM1844" s="12"/>
      <c r="AN1844" s="12"/>
      <c r="AO1844" s="12"/>
      <c r="AP1844" s="12"/>
      <c r="AQ1844" s="12"/>
      <c r="AR1844" s="12"/>
      <c r="AS1844" s="12"/>
      <c r="AT1844" s="12"/>
      <c r="AU1844" s="12"/>
      <c r="AV1844" s="12"/>
      <c r="AW1844" s="12"/>
      <c r="AX1844" s="12"/>
      <c r="AY1844" s="12"/>
      <c r="AZ1844" s="12"/>
      <c r="BA1844" s="12"/>
      <c r="BB1844" s="12"/>
      <c r="BC1844" s="12"/>
      <c r="BE1844" s="12"/>
      <c r="BF1844" s="12"/>
      <c r="BG1844" s="12"/>
      <c r="BH1844" s="12"/>
      <c r="BI1844" s="12"/>
      <c r="BJ1844" s="12"/>
      <c r="BK1844" s="12"/>
    </row>
    <row r="1845" spans="33:63" x14ac:dyDescent="0.15">
      <c r="AG1845" s="12"/>
      <c r="AH1845" s="12"/>
      <c r="AI1845" s="12"/>
      <c r="AJ1845" s="12"/>
      <c r="AK1845" s="12"/>
      <c r="AL1845" s="12"/>
      <c r="AM1845" s="12"/>
      <c r="AN1845" s="12"/>
      <c r="AO1845" s="12"/>
      <c r="AP1845" s="12"/>
      <c r="AQ1845" s="12"/>
      <c r="AR1845" s="12"/>
      <c r="AS1845" s="12"/>
      <c r="AT1845" s="12"/>
      <c r="AU1845" s="12"/>
      <c r="AV1845" s="12"/>
      <c r="AW1845" s="12"/>
      <c r="AX1845" s="12"/>
      <c r="AY1845" s="12"/>
      <c r="AZ1845" s="12"/>
      <c r="BA1845" s="12"/>
      <c r="BB1845" s="12"/>
      <c r="BC1845" s="12"/>
      <c r="BE1845" s="12"/>
      <c r="BF1845" s="12"/>
      <c r="BG1845" s="12"/>
      <c r="BH1845" s="12"/>
      <c r="BI1845" s="12"/>
      <c r="BJ1845" s="12"/>
      <c r="BK1845" s="12"/>
    </row>
    <row r="1846" spans="33:63" x14ac:dyDescent="0.15">
      <c r="AG1846" s="12"/>
      <c r="AH1846" s="12"/>
      <c r="AI1846" s="12"/>
      <c r="AJ1846" s="12"/>
      <c r="AK1846" s="12"/>
      <c r="AL1846" s="12"/>
      <c r="AM1846" s="12"/>
      <c r="AN1846" s="12"/>
      <c r="AO1846" s="12"/>
      <c r="AP1846" s="12"/>
      <c r="AQ1846" s="12"/>
      <c r="AR1846" s="12"/>
      <c r="AS1846" s="12"/>
      <c r="AT1846" s="12"/>
      <c r="AU1846" s="12"/>
      <c r="AV1846" s="12"/>
      <c r="AW1846" s="12"/>
      <c r="AX1846" s="12"/>
      <c r="AY1846" s="12"/>
      <c r="AZ1846" s="12"/>
      <c r="BA1846" s="12"/>
      <c r="BB1846" s="12"/>
      <c r="BC1846" s="12"/>
      <c r="BE1846" s="12"/>
      <c r="BF1846" s="12"/>
      <c r="BG1846" s="12"/>
      <c r="BH1846" s="12"/>
      <c r="BI1846" s="12"/>
      <c r="BJ1846" s="12"/>
      <c r="BK1846" s="12"/>
    </row>
    <row r="1847" spans="33:63" x14ac:dyDescent="0.15">
      <c r="AG1847" s="12"/>
      <c r="AH1847" s="12"/>
      <c r="AI1847" s="12"/>
      <c r="AJ1847" s="12"/>
      <c r="AK1847" s="12"/>
      <c r="AL1847" s="12"/>
      <c r="AM1847" s="12"/>
      <c r="AN1847" s="12"/>
      <c r="AO1847" s="12"/>
      <c r="AP1847" s="12"/>
      <c r="AQ1847" s="12"/>
      <c r="AR1847" s="12"/>
      <c r="AS1847" s="12"/>
      <c r="AT1847" s="12"/>
      <c r="AU1847" s="12"/>
      <c r="AV1847" s="12"/>
      <c r="AW1847" s="12"/>
      <c r="AX1847" s="12"/>
      <c r="AY1847" s="12"/>
      <c r="AZ1847" s="12"/>
      <c r="BA1847" s="12"/>
      <c r="BB1847" s="12"/>
      <c r="BC1847" s="12"/>
      <c r="BE1847" s="12"/>
      <c r="BF1847" s="12"/>
      <c r="BG1847" s="12"/>
      <c r="BH1847" s="12"/>
      <c r="BI1847" s="12"/>
      <c r="BJ1847" s="12"/>
      <c r="BK1847" s="12"/>
    </row>
    <row r="1848" spans="33:63" x14ac:dyDescent="0.15">
      <c r="AG1848" s="12"/>
      <c r="AH1848" s="12"/>
      <c r="AI1848" s="12"/>
      <c r="AJ1848" s="12"/>
      <c r="AK1848" s="12"/>
      <c r="AL1848" s="12"/>
      <c r="AM1848" s="12"/>
      <c r="AN1848" s="12"/>
      <c r="AO1848" s="12"/>
      <c r="AP1848" s="12"/>
      <c r="AQ1848" s="12"/>
      <c r="AR1848" s="12"/>
      <c r="AS1848" s="12"/>
      <c r="AT1848" s="12"/>
      <c r="AU1848" s="12"/>
      <c r="AV1848" s="12"/>
      <c r="AW1848" s="12"/>
      <c r="AX1848" s="12"/>
      <c r="AY1848" s="12"/>
      <c r="AZ1848" s="12"/>
      <c r="BA1848" s="12"/>
      <c r="BB1848" s="12"/>
      <c r="BC1848" s="12"/>
      <c r="BE1848" s="12"/>
      <c r="BF1848" s="12"/>
      <c r="BG1848" s="12"/>
      <c r="BH1848" s="12"/>
      <c r="BI1848" s="12"/>
      <c r="BJ1848" s="12"/>
      <c r="BK1848" s="12"/>
    </row>
    <row r="1849" spans="33:63" x14ac:dyDescent="0.15">
      <c r="AG1849" s="12"/>
      <c r="AH1849" s="12"/>
      <c r="AI1849" s="12"/>
      <c r="AJ1849" s="12"/>
      <c r="AK1849" s="12"/>
      <c r="AL1849" s="12"/>
      <c r="AM1849" s="12"/>
      <c r="AN1849" s="12"/>
      <c r="AO1849" s="12"/>
      <c r="AP1849" s="12"/>
      <c r="AQ1849" s="12"/>
      <c r="AR1849" s="12"/>
      <c r="AS1849" s="12"/>
      <c r="AT1849" s="12"/>
      <c r="AU1849" s="12"/>
      <c r="AV1849" s="12"/>
      <c r="AW1849" s="12"/>
      <c r="AX1849" s="12"/>
      <c r="AY1849" s="12"/>
      <c r="AZ1849" s="12"/>
      <c r="BA1849" s="12"/>
      <c r="BB1849" s="12"/>
      <c r="BC1849" s="12"/>
      <c r="BE1849" s="12"/>
      <c r="BF1849" s="12"/>
      <c r="BG1849" s="12"/>
      <c r="BH1849" s="12"/>
      <c r="BI1849" s="12"/>
      <c r="BJ1849" s="12"/>
      <c r="BK1849" s="12"/>
    </row>
    <row r="1850" spans="33:63" x14ac:dyDescent="0.15">
      <c r="AG1850" s="12"/>
      <c r="AH1850" s="12"/>
      <c r="AI1850" s="12"/>
      <c r="AJ1850" s="12"/>
      <c r="AK1850" s="12"/>
      <c r="AL1850" s="12"/>
      <c r="AM1850" s="12"/>
      <c r="AN1850" s="12"/>
      <c r="AO1850" s="12"/>
      <c r="AP1850" s="12"/>
      <c r="AQ1850" s="12"/>
      <c r="AR1850" s="12"/>
      <c r="AS1850" s="12"/>
      <c r="AT1850" s="12"/>
      <c r="AU1850" s="12"/>
      <c r="AV1850" s="12"/>
      <c r="AW1850" s="12"/>
      <c r="AX1850" s="12"/>
      <c r="AY1850" s="12"/>
      <c r="AZ1850" s="12"/>
      <c r="BA1850" s="12"/>
      <c r="BB1850" s="12"/>
      <c r="BC1850" s="12"/>
      <c r="BE1850" s="12"/>
      <c r="BF1850" s="12"/>
      <c r="BG1850" s="12"/>
      <c r="BH1850" s="12"/>
      <c r="BI1850" s="12"/>
      <c r="BJ1850" s="12"/>
      <c r="BK1850" s="12"/>
    </row>
    <row r="1851" spans="33:63" x14ac:dyDescent="0.15">
      <c r="AG1851" s="12"/>
      <c r="AH1851" s="12"/>
      <c r="AI1851" s="12"/>
      <c r="AJ1851" s="12"/>
      <c r="AK1851" s="12"/>
      <c r="AL1851" s="12"/>
      <c r="AM1851" s="12"/>
      <c r="AN1851" s="12"/>
      <c r="AO1851" s="12"/>
      <c r="AP1851" s="12"/>
      <c r="AQ1851" s="12"/>
      <c r="AR1851" s="12"/>
      <c r="AS1851" s="12"/>
      <c r="AT1851" s="12"/>
      <c r="AU1851" s="12"/>
      <c r="AV1851" s="12"/>
      <c r="AW1851" s="12"/>
      <c r="AX1851" s="12"/>
      <c r="AY1851" s="12"/>
      <c r="AZ1851" s="12"/>
      <c r="BA1851" s="12"/>
      <c r="BB1851" s="12"/>
      <c r="BC1851" s="12"/>
      <c r="BE1851" s="12"/>
      <c r="BF1851" s="12"/>
      <c r="BG1851" s="12"/>
      <c r="BH1851" s="12"/>
      <c r="BI1851" s="12"/>
      <c r="BJ1851" s="12"/>
      <c r="BK1851" s="12"/>
    </row>
    <row r="1852" spans="33:63" x14ac:dyDescent="0.15">
      <c r="AG1852" s="12"/>
      <c r="AH1852" s="12"/>
      <c r="AI1852" s="12"/>
      <c r="AJ1852" s="12"/>
      <c r="AK1852" s="12"/>
      <c r="AL1852" s="12"/>
      <c r="AM1852" s="12"/>
      <c r="AN1852" s="12"/>
      <c r="AO1852" s="12"/>
      <c r="AP1852" s="12"/>
      <c r="AQ1852" s="12"/>
      <c r="AR1852" s="12"/>
      <c r="AS1852" s="12"/>
      <c r="AT1852" s="12"/>
      <c r="AU1852" s="12"/>
      <c r="AV1852" s="12"/>
      <c r="AW1852" s="12"/>
      <c r="AX1852" s="12"/>
      <c r="AY1852" s="12"/>
      <c r="AZ1852" s="12"/>
      <c r="BA1852" s="12"/>
      <c r="BB1852" s="12"/>
      <c r="BC1852" s="12"/>
      <c r="BE1852" s="12"/>
      <c r="BF1852" s="12"/>
      <c r="BG1852" s="12"/>
      <c r="BH1852" s="12"/>
      <c r="BI1852" s="12"/>
      <c r="BJ1852" s="12"/>
      <c r="BK1852" s="12"/>
    </row>
    <row r="1853" spans="33:63" x14ac:dyDescent="0.15">
      <c r="AG1853" s="12"/>
      <c r="AH1853" s="12"/>
      <c r="AI1853" s="12"/>
      <c r="AJ1853" s="12"/>
      <c r="AK1853" s="12"/>
      <c r="AL1853" s="12"/>
      <c r="AM1853" s="12"/>
      <c r="AN1853" s="12"/>
      <c r="AO1853" s="12"/>
      <c r="AP1853" s="12"/>
      <c r="AQ1853" s="12"/>
      <c r="AR1853" s="12"/>
      <c r="AS1853" s="12"/>
      <c r="AT1853" s="12"/>
      <c r="AU1853" s="12"/>
      <c r="AV1853" s="12"/>
      <c r="AW1853" s="12"/>
      <c r="AX1853" s="12"/>
      <c r="AY1853" s="12"/>
      <c r="AZ1853" s="12"/>
      <c r="BA1853" s="12"/>
      <c r="BB1853" s="12"/>
      <c r="BC1853" s="12"/>
      <c r="BE1853" s="12"/>
      <c r="BF1853" s="12"/>
      <c r="BG1853" s="12"/>
      <c r="BH1853" s="12"/>
      <c r="BI1853" s="12"/>
      <c r="BJ1853" s="12"/>
      <c r="BK1853" s="12"/>
    </row>
    <row r="1854" spans="33:63" x14ac:dyDescent="0.15">
      <c r="AG1854" s="12"/>
      <c r="AH1854" s="12"/>
      <c r="AI1854" s="12"/>
      <c r="AJ1854" s="12"/>
      <c r="AK1854" s="12"/>
      <c r="AL1854" s="12"/>
      <c r="AM1854" s="12"/>
      <c r="AN1854" s="12"/>
      <c r="AO1854" s="12"/>
      <c r="AP1854" s="12"/>
      <c r="AQ1854" s="12"/>
      <c r="AR1854" s="12"/>
      <c r="AS1854" s="12"/>
      <c r="AT1854" s="12"/>
      <c r="AU1854" s="12"/>
      <c r="AV1854" s="12"/>
      <c r="AW1854" s="12"/>
      <c r="AX1854" s="12"/>
      <c r="AY1854" s="12"/>
      <c r="AZ1854" s="12"/>
      <c r="BA1854" s="12"/>
      <c r="BB1854" s="12"/>
      <c r="BC1854" s="12"/>
      <c r="BE1854" s="12"/>
      <c r="BF1854" s="12"/>
      <c r="BG1854" s="12"/>
      <c r="BH1854" s="12"/>
      <c r="BI1854" s="12"/>
      <c r="BJ1854" s="12"/>
      <c r="BK1854" s="12"/>
    </row>
    <row r="1855" spans="33:63" x14ac:dyDescent="0.15">
      <c r="AG1855" s="12"/>
      <c r="AH1855" s="12"/>
      <c r="AI1855" s="12"/>
      <c r="AJ1855" s="12"/>
      <c r="AK1855" s="12"/>
      <c r="AL1855" s="12"/>
      <c r="AM1855" s="12"/>
      <c r="AN1855" s="12"/>
      <c r="AO1855" s="12"/>
      <c r="AP1855" s="12"/>
      <c r="AQ1855" s="12"/>
      <c r="AR1855" s="12"/>
      <c r="AS1855" s="12"/>
      <c r="AT1855" s="12"/>
      <c r="AU1855" s="12"/>
      <c r="AV1855" s="12"/>
      <c r="AW1855" s="12"/>
      <c r="AX1855" s="12"/>
      <c r="AY1855" s="12"/>
      <c r="AZ1855" s="12"/>
      <c r="BA1855" s="12"/>
      <c r="BB1855" s="12"/>
      <c r="BC1855" s="12"/>
      <c r="BE1855" s="12"/>
      <c r="BF1855" s="12"/>
      <c r="BG1855" s="12"/>
      <c r="BH1855" s="12"/>
      <c r="BI1855" s="12"/>
      <c r="BJ1855" s="12"/>
      <c r="BK1855" s="12"/>
    </row>
    <row r="1856" spans="33:63" x14ac:dyDescent="0.15">
      <c r="AG1856" s="12"/>
      <c r="AH1856" s="12"/>
      <c r="AI1856" s="12"/>
      <c r="AJ1856" s="12"/>
      <c r="AK1856" s="12"/>
      <c r="AL1856" s="12"/>
      <c r="AM1856" s="12"/>
      <c r="AN1856" s="12"/>
      <c r="AO1856" s="12"/>
      <c r="AP1856" s="12"/>
      <c r="AQ1856" s="12"/>
      <c r="AR1856" s="12"/>
      <c r="AS1856" s="12"/>
      <c r="AT1856" s="12"/>
      <c r="AU1856" s="12"/>
      <c r="AV1856" s="12"/>
      <c r="AW1856" s="12"/>
      <c r="AX1856" s="12"/>
      <c r="AY1856" s="12"/>
      <c r="AZ1856" s="12"/>
      <c r="BA1856" s="12"/>
      <c r="BB1856" s="12"/>
      <c r="BC1856" s="12"/>
      <c r="BE1856" s="12"/>
      <c r="BF1856" s="12"/>
      <c r="BG1856" s="12"/>
      <c r="BH1856" s="12"/>
      <c r="BI1856" s="12"/>
      <c r="BJ1856" s="12"/>
      <c r="BK1856" s="12"/>
    </row>
    <row r="1857" spans="33:63" x14ac:dyDescent="0.15">
      <c r="AG1857" s="12"/>
      <c r="AH1857" s="12"/>
      <c r="AI1857" s="12"/>
      <c r="AJ1857" s="12"/>
      <c r="AK1857" s="12"/>
      <c r="AL1857" s="12"/>
      <c r="AM1857" s="12"/>
      <c r="AN1857" s="12"/>
      <c r="AO1857" s="12"/>
      <c r="AP1857" s="12"/>
      <c r="AQ1857" s="12"/>
      <c r="AR1857" s="12"/>
      <c r="AS1857" s="12"/>
      <c r="AT1857" s="12"/>
      <c r="AU1857" s="12"/>
      <c r="AV1857" s="12"/>
      <c r="AW1857" s="12"/>
      <c r="AX1857" s="12"/>
      <c r="AY1857" s="12"/>
      <c r="AZ1857" s="12"/>
      <c r="BA1857" s="12"/>
      <c r="BB1857" s="12"/>
      <c r="BC1857" s="12"/>
      <c r="BE1857" s="12"/>
      <c r="BF1857" s="12"/>
      <c r="BG1857" s="12"/>
      <c r="BH1857" s="12"/>
      <c r="BI1857" s="12"/>
      <c r="BJ1857" s="12"/>
      <c r="BK1857" s="12"/>
    </row>
    <row r="1858" spans="33:63" x14ac:dyDescent="0.15">
      <c r="AG1858" s="12"/>
      <c r="AH1858" s="12"/>
      <c r="AI1858" s="12"/>
      <c r="AJ1858" s="12"/>
      <c r="AK1858" s="12"/>
      <c r="AL1858" s="12"/>
      <c r="AM1858" s="12"/>
      <c r="AN1858" s="12"/>
      <c r="AO1858" s="12"/>
      <c r="AP1858" s="12"/>
      <c r="AQ1858" s="12"/>
      <c r="AR1858" s="12"/>
      <c r="AS1858" s="12"/>
      <c r="AT1858" s="12"/>
      <c r="AU1858" s="12"/>
      <c r="AV1858" s="12"/>
      <c r="AW1858" s="12"/>
      <c r="AX1858" s="12"/>
      <c r="AY1858" s="12"/>
      <c r="AZ1858" s="12"/>
      <c r="BA1858" s="12"/>
      <c r="BB1858" s="12"/>
      <c r="BC1858" s="12"/>
      <c r="BE1858" s="12"/>
      <c r="BF1858" s="12"/>
      <c r="BG1858" s="12"/>
      <c r="BH1858" s="12"/>
      <c r="BI1858" s="12"/>
      <c r="BJ1858" s="12"/>
      <c r="BK1858" s="12"/>
    </row>
    <row r="1859" spans="33:63" x14ac:dyDescent="0.15">
      <c r="AG1859" s="12"/>
      <c r="AH1859" s="12"/>
      <c r="AI1859" s="12"/>
      <c r="AJ1859" s="12"/>
      <c r="AK1859" s="12"/>
      <c r="AL1859" s="12"/>
      <c r="AM1859" s="12"/>
      <c r="AN1859" s="12"/>
      <c r="AO1859" s="12"/>
      <c r="AP1859" s="12"/>
      <c r="AQ1859" s="12"/>
      <c r="AR1859" s="12"/>
      <c r="AS1859" s="12"/>
      <c r="AT1859" s="12"/>
      <c r="AU1859" s="12"/>
      <c r="AV1859" s="12"/>
      <c r="AW1859" s="12"/>
      <c r="AX1859" s="12"/>
      <c r="AY1859" s="12"/>
      <c r="AZ1859" s="12"/>
      <c r="BA1859" s="12"/>
      <c r="BB1859" s="12"/>
      <c r="BC1859" s="12"/>
      <c r="BE1859" s="12"/>
      <c r="BF1859" s="12"/>
      <c r="BG1859" s="12"/>
      <c r="BH1859" s="12"/>
      <c r="BI1859" s="12"/>
      <c r="BJ1859" s="12"/>
      <c r="BK1859" s="12"/>
    </row>
    <row r="1860" spans="33:63" x14ac:dyDescent="0.15">
      <c r="AG1860" s="12"/>
      <c r="AH1860" s="12"/>
      <c r="AI1860" s="12"/>
      <c r="AJ1860" s="12"/>
      <c r="AK1860" s="12"/>
      <c r="AL1860" s="12"/>
      <c r="AM1860" s="12"/>
      <c r="AN1860" s="12"/>
      <c r="AO1860" s="12"/>
      <c r="AP1860" s="12"/>
      <c r="AQ1860" s="12"/>
      <c r="AR1860" s="12"/>
      <c r="AS1860" s="12"/>
      <c r="AT1860" s="12"/>
      <c r="AU1860" s="12"/>
      <c r="AV1860" s="12"/>
      <c r="AW1860" s="12"/>
      <c r="AX1860" s="12"/>
      <c r="AY1860" s="12"/>
      <c r="AZ1860" s="12"/>
      <c r="BA1860" s="12"/>
      <c r="BB1860" s="12"/>
      <c r="BC1860" s="12"/>
      <c r="BE1860" s="12"/>
      <c r="BF1860" s="12"/>
      <c r="BG1860" s="12"/>
      <c r="BH1860" s="12"/>
      <c r="BI1860" s="12"/>
      <c r="BJ1860" s="12"/>
      <c r="BK1860" s="12"/>
    </row>
    <row r="1861" spans="33:63" x14ac:dyDescent="0.15">
      <c r="AG1861" s="12"/>
      <c r="AH1861" s="12"/>
      <c r="AI1861" s="12"/>
      <c r="AJ1861" s="12"/>
      <c r="AK1861" s="12"/>
      <c r="AL1861" s="12"/>
      <c r="AM1861" s="12"/>
      <c r="AN1861" s="12"/>
      <c r="AO1861" s="12"/>
      <c r="AP1861" s="12"/>
      <c r="AQ1861" s="12"/>
      <c r="AR1861" s="12"/>
      <c r="AS1861" s="12"/>
      <c r="AT1861" s="12"/>
      <c r="AU1861" s="12"/>
      <c r="AV1861" s="12"/>
      <c r="AW1861" s="12"/>
      <c r="AX1861" s="12"/>
      <c r="AY1861" s="12"/>
      <c r="AZ1861" s="12"/>
      <c r="BA1861" s="12"/>
      <c r="BB1861" s="12"/>
      <c r="BC1861" s="12"/>
      <c r="BE1861" s="12"/>
      <c r="BF1861" s="12"/>
      <c r="BG1861" s="12"/>
      <c r="BH1861" s="12"/>
      <c r="BI1861" s="12"/>
      <c r="BJ1861" s="12"/>
      <c r="BK1861" s="12"/>
    </row>
    <row r="1862" spans="33:63" x14ac:dyDescent="0.15">
      <c r="AG1862" s="12"/>
      <c r="AH1862" s="12"/>
      <c r="AI1862" s="12"/>
      <c r="AJ1862" s="12"/>
      <c r="AK1862" s="12"/>
      <c r="AL1862" s="12"/>
      <c r="AM1862" s="12"/>
      <c r="AN1862" s="12"/>
      <c r="AO1862" s="12"/>
      <c r="AP1862" s="12"/>
      <c r="AQ1862" s="12"/>
      <c r="AR1862" s="12"/>
      <c r="AS1862" s="12"/>
      <c r="AT1862" s="12"/>
      <c r="AU1862" s="12"/>
      <c r="AV1862" s="12"/>
      <c r="AW1862" s="12"/>
      <c r="AX1862" s="12"/>
      <c r="AY1862" s="12"/>
      <c r="AZ1862" s="12"/>
      <c r="BA1862" s="12"/>
      <c r="BB1862" s="12"/>
      <c r="BC1862" s="12"/>
      <c r="BE1862" s="12"/>
      <c r="BF1862" s="12"/>
      <c r="BG1862" s="12"/>
      <c r="BH1862" s="12"/>
      <c r="BI1862" s="12"/>
      <c r="BJ1862" s="12"/>
      <c r="BK1862" s="12"/>
    </row>
    <row r="1863" spans="33:63" x14ac:dyDescent="0.15">
      <c r="AG1863" s="12"/>
      <c r="AH1863" s="12"/>
      <c r="AI1863" s="12"/>
      <c r="AJ1863" s="12"/>
      <c r="AK1863" s="12"/>
      <c r="AL1863" s="12"/>
      <c r="AM1863" s="12"/>
      <c r="AN1863" s="12"/>
      <c r="AO1863" s="12"/>
      <c r="AP1863" s="12"/>
      <c r="AQ1863" s="12"/>
      <c r="AR1863" s="12"/>
      <c r="AS1863" s="12"/>
      <c r="AT1863" s="12"/>
      <c r="AU1863" s="12"/>
      <c r="AV1863" s="12"/>
      <c r="AW1863" s="12"/>
      <c r="AX1863" s="12"/>
      <c r="AY1863" s="12"/>
      <c r="AZ1863" s="12"/>
      <c r="BA1863" s="12"/>
      <c r="BB1863" s="12"/>
      <c r="BC1863" s="12"/>
      <c r="BE1863" s="12"/>
      <c r="BF1863" s="12"/>
      <c r="BG1863" s="12"/>
      <c r="BH1863" s="12"/>
      <c r="BI1863" s="12"/>
      <c r="BJ1863" s="12"/>
      <c r="BK1863" s="12"/>
    </row>
    <row r="1864" spans="33:63" x14ac:dyDescent="0.15">
      <c r="AG1864" s="12"/>
      <c r="AH1864" s="12"/>
      <c r="AI1864" s="12"/>
      <c r="AJ1864" s="12"/>
      <c r="AK1864" s="12"/>
      <c r="AL1864" s="12"/>
      <c r="AM1864" s="12"/>
      <c r="AN1864" s="12"/>
      <c r="AO1864" s="12"/>
      <c r="AP1864" s="12"/>
      <c r="AQ1864" s="12"/>
      <c r="AR1864" s="12"/>
      <c r="AS1864" s="12"/>
      <c r="AT1864" s="12"/>
      <c r="AU1864" s="12"/>
      <c r="AV1864" s="12"/>
      <c r="AW1864" s="12"/>
      <c r="AX1864" s="12"/>
      <c r="AY1864" s="12"/>
      <c r="AZ1864" s="12"/>
      <c r="BA1864" s="12"/>
      <c r="BB1864" s="12"/>
      <c r="BC1864" s="12"/>
      <c r="BE1864" s="12"/>
      <c r="BF1864" s="12"/>
      <c r="BG1864" s="12"/>
      <c r="BH1864" s="12"/>
      <c r="BI1864" s="12"/>
      <c r="BJ1864" s="12"/>
      <c r="BK1864" s="12"/>
    </row>
    <row r="1865" spans="33:63" x14ac:dyDescent="0.15">
      <c r="AG1865" s="12"/>
      <c r="AH1865" s="12"/>
      <c r="AI1865" s="12"/>
      <c r="AJ1865" s="12"/>
      <c r="AK1865" s="12"/>
      <c r="AL1865" s="12"/>
      <c r="AM1865" s="12"/>
      <c r="AN1865" s="12"/>
      <c r="AO1865" s="12"/>
      <c r="AP1865" s="12"/>
      <c r="AQ1865" s="12"/>
      <c r="AR1865" s="12"/>
      <c r="AS1865" s="12"/>
      <c r="AT1865" s="12"/>
      <c r="AU1865" s="12"/>
      <c r="AV1865" s="12"/>
      <c r="AW1865" s="12"/>
      <c r="AX1865" s="12"/>
      <c r="AY1865" s="12"/>
      <c r="AZ1865" s="12"/>
      <c r="BA1865" s="12"/>
      <c r="BB1865" s="12"/>
      <c r="BC1865" s="12"/>
      <c r="BE1865" s="12"/>
      <c r="BF1865" s="12"/>
      <c r="BG1865" s="12"/>
      <c r="BH1865" s="12"/>
      <c r="BI1865" s="12"/>
      <c r="BJ1865" s="12"/>
      <c r="BK1865" s="12"/>
    </row>
    <row r="1866" spans="33:63" x14ac:dyDescent="0.15">
      <c r="AG1866" s="12"/>
      <c r="AH1866" s="12"/>
      <c r="AI1866" s="12"/>
      <c r="AJ1866" s="12"/>
      <c r="AK1866" s="12"/>
      <c r="AL1866" s="12"/>
      <c r="AM1866" s="12"/>
      <c r="AN1866" s="12"/>
      <c r="AO1866" s="12"/>
      <c r="AP1866" s="12"/>
      <c r="AQ1866" s="12"/>
      <c r="AR1866" s="12"/>
      <c r="AS1866" s="12"/>
      <c r="AT1866" s="12"/>
      <c r="AU1866" s="12"/>
      <c r="AV1866" s="12"/>
      <c r="AW1866" s="12"/>
      <c r="AX1866" s="12"/>
      <c r="AY1866" s="12"/>
      <c r="AZ1866" s="12"/>
      <c r="BA1866" s="12"/>
      <c r="BB1866" s="12"/>
      <c r="BC1866" s="12"/>
      <c r="BE1866" s="12"/>
      <c r="BF1866" s="12"/>
      <c r="BG1866" s="12"/>
      <c r="BH1866" s="12"/>
      <c r="BI1866" s="12"/>
      <c r="BJ1866" s="12"/>
      <c r="BK1866" s="12"/>
    </row>
    <row r="1867" spans="33:63" x14ac:dyDescent="0.15">
      <c r="AG1867" s="12"/>
      <c r="AH1867" s="12"/>
      <c r="AI1867" s="12"/>
      <c r="AJ1867" s="12"/>
      <c r="AK1867" s="12"/>
      <c r="AL1867" s="12"/>
      <c r="AM1867" s="12"/>
      <c r="AN1867" s="12"/>
      <c r="AO1867" s="12"/>
      <c r="AP1867" s="12"/>
      <c r="AQ1867" s="12"/>
      <c r="AR1867" s="12"/>
      <c r="AS1867" s="12"/>
      <c r="AT1867" s="12"/>
      <c r="AU1867" s="12"/>
      <c r="AV1867" s="12"/>
      <c r="AW1867" s="12"/>
      <c r="AX1867" s="12"/>
      <c r="AY1867" s="12"/>
      <c r="AZ1867" s="12"/>
      <c r="BA1867" s="12"/>
      <c r="BB1867" s="12"/>
      <c r="BC1867" s="12"/>
      <c r="BE1867" s="12"/>
      <c r="BF1867" s="12"/>
      <c r="BG1867" s="12"/>
      <c r="BH1867" s="12"/>
      <c r="BI1867" s="12"/>
      <c r="BJ1867" s="12"/>
      <c r="BK1867" s="12"/>
    </row>
    <row r="1868" spans="33:63" x14ac:dyDescent="0.15">
      <c r="AG1868" s="12"/>
      <c r="AH1868" s="12"/>
      <c r="AI1868" s="12"/>
      <c r="AJ1868" s="12"/>
      <c r="AK1868" s="12"/>
      <c r="AL1868" s="12"/>
      <c r="AM1868" s="12"/>
      <c r="AN1868" s="12"/>
      <c r="AO1868" s="12"/>
      <c r="AP1868" s="12"/>
      <c r="AQ1868" s="12"/>
      <c r="AR1868" s="12"/>
      <c r="AS1868" s="12"/>
      <c r="AT1868" s="12"/>
      <c r="AU1868" s="12"/>
      <c r="AV1868" s="12"/>
      <c r="AW1868" s="12"/>
      <c r="AX1868" s="12"/>
      <c r="AY1868" s="12"/>
      <c r="AZ1868" s="12"/>
      <c r="BA1868" s="12"/>
      <c r="BB1868" s="12"/>
      <c r="BC1868" s="12"/>
      <c r="BE1868" s="12"/>
      <c r="BF1868" s="12"/>
      <c r="BG1868" s="12"/>
      <c r="BH1868" s="12"/>
      <c r="BI1868" s="12"/>
      <c r="BJ1868" s="12"/>
      <c r="BK1868" s="12"/>
    </row>
    <row r="1869" spans="33:63" x14ac:dyDescent="0.15">
      <c r="AG1869" s="12"/>
      <c r="AH1869" s="12"/>
      <c r="AI1869" s="12"/>
      <c r="AJ1869" s="12"/>
      <c r="AK1869" s="12"/>
      <c r="AL1869" s="12"/>
      <c r="AM1869" s="12"/>
      <c r="AN1869" s="12"/>
      <c r="AO1869" s="12"/>
      <c r="AP1869" s="12"/>
      <c r="AQ1869" s="12"/>
      <c r="AR1869" s="12"/>
      <c r="AS1869" s="12"/>
      <c r="AT1869" s="12"/>
      <c r="AU1869" s="12"/>
      <c r="AV1869" s="12"/>
      <c r="AW1869" s="12"/>
      <c r="AX1869" s="12"/>
      <c r="AY1869" s="12"/>
      <c r="AZ1869" s="12"/>
      <c r="BA1869" s="12"/>
      <c r="BB1869" s="12"/>
      <c r="BC1869" s="12"/>
      <c r="BE1869" s="12"/>
      <c r="BF1869" s="12"/>
      <c r="BG1869" s="12"/>
      <c r="BH1869" s="12"/>
      <c r="BI1869" s="12"/>
      <c r="BJ1869" s="12"/>
      <c r="BK1869" s="12"/>
    </row>
    <row r="1870" spans="33:63" x14ac:dyDescent="0.15">
      <c r="AG1870" s="12"/>
      <c r="AH1870" s="12"/>
      <c r="AI1870" s="12"/>
      <c r="AJ1870" s="12"/>
      <c r="AK1870" s="12"/>
      <c r="AL1870" s="12"/>
      <c r="AM1870" s="12"/>
      <c r="AN1870" s="12"/>
      <c r="AO1870" s="12"/>
      <c r="AP1870" s="12"/>
      <c r="AQ1870" s="12"/>
      <c r="AR1870" s="12"/>
      <c r="AS1870" s="12"/>
      <c r="AT1870" s="12"/>
      <c r="AU1870" s="12"/>
      <c r="AV1870" s="12"/>
      <c r="AW1870" s="12"/>
      <c r="AX1870" s="12"/>
      <c r="AY1870" s="12"/>
      <c r="AZ1870" s="12"/>
      <c r="BA1870" s="12"/>
      <c r="BB1870" s="12"/>
      <c r="BC1870" s="12"/>
      <c r="BE1870" s="12"/>
      <c r="BF1870" s="12"/>
      <c r="BG1870" s="12"/>
      <c r="BH1870" s="12"/>
      <c r="BI1870" s="12"/>
      <c r="BJ1870" s="12"/>
      <c r="BK1870" s="12"/>
    </row>
    <row r="1871" spans="33:63" x14ac:dyDescent="0.15">
      <c r="AG1871" s="12"/>
      <c r="AH1871" s="12"/>
      <c r="AI1871" s="12"/>
      <c r="AJ1871" s="12"/>
      <c r="AK1871" s="12"/>
      <c r="AL1871" s="12"/>
      <c r="AM1871" s="12"/>
      <c r="AN1871" s="12"/>
      <c r="AO1871" s="12"/>
      <c r="AP1871" s="12"/>
      <c r="AQ1871" s="12"/>
      <c r="AR1871" s="12"/>
      <c r="AS1871" s="12"/>
      <c r="AT1871" s="12"/>
      <c r="AU1871" s="12"/>
      <c r="AV1871" s="12"/>
      <c r="AW1871" s="12"/>
      <c r="AX1871" s="12"/>
      <c r="AY1871" s="12"/>
      <c r="AZ1871" s="12"/>
      <c r="BA1871" s="12"/>
      <c r="BB1871" s="12"/>
      <c r="BC1871" s="12"/>
      <c r="BE1871" s="12"/>
      <c r="BF1871" s="12"/>
      <c r="BG1871" s="12"/>
      <c r="BH1871" s="12"/>
      <c r="BI1871" s="12"/>
      <c r="BJ1871" s="12"/>
      <c r="BK1871" s="12"/>
    </row>
    <row r="1872" spans="33:63" x14ac:dyDescent="0.15">
      <c r="AG1872" s="12"/>
      <c r="AH1872" s="12"/>
      <c r="AI1872" s="12"/>
      <c r="AJ1872" s="12"/>
      <c r="AK1872" s="12"/>
      <c r="AL1872" s="12"/>
      <c r="AM1872" s="12"/>
      <c r="AN1872" s="12"/>
      <c r="AO1872" s="12"/>
      <c r="AP1872" s="12"/>
      <c r="AQ1872" s="12"/>
      <c r="AR1872" s="12"/>
      <c r="AS1872" s="12"/>
      <c r="AT1872" s="12"/>
      <c r="AU1872" s="12"/>
      <c r="AV1872" s="12"/>
      <c r="AW1872" s="12"/>
      <c r="AX1872" s="12"/>
      <c r="AY1872" s="12"/>
      <c r="AZ1872" s="12"/>
      <c r="BA1872" s="12"/>
      <c r="BB1872" s="12"/>
      <c r="BC1872" s="12"/>
      <c r="BE1872" s="12"/>
      <c r="BF1872" s="12"/>
      <c r="BG1872" s="12"/>
      <c r="BH1872" s="12"/>
      <c r="BI1872" s="12"/>
      <c r="BJ1872" s="12"/>
      <c r="BK1872" s="12"/>
    </row>
    <row r="1873" spans="33:63" x14ac:dyDescent="0.15">
      <c r="AG1873" s="12"/>
      <c r="AH1873" s="12"/>
      <c r="AI1873" s="12"/>
      <c r="AJ1873" s="12"/>
      <c r="AK1873" s="12"/>
      <c r="AL1873" s="12"/>
      <c r="AM1873" s="12"/>
      <c r="AN1873" s="12"/>
      <c r="AO1873" s="12"/>
      <c r="AP1873" s="12"/>
      <c r="AQ1873" s="12"/>
      <c r="AR1873" s="12"/>
      <c r="AS1873" s="12"/>
      <c r="AT1873" s="12"/>
      <c r="AU1873" s="12"/>
      <c r="AV1873" s="12"/>
      <c r="AW1873" s="12"/>
      <c r="AX1873" s="12"/>
      <c r="AY1873" s="12"/>
      <c r="AZ1873" s="12"/>
      <c r="BA1873" s="12"/>
      <c r="BB1873" s="12"/>
      <c r="BC1873" s="12"/>
      <c r="BE1873" s="12"/>
      <c r="BF1873" s="12"/>
      <c r="BG1873" s="12"/>
      <c r="BH1873" s="12"/>
      <c r="BI1873" s="12"/>
      <c r="BJ1873" s="12"/>
      <c r="BK1873" s="12"/>
    </row>
    <row r="1874" spans="33:63" x14ac:dyDescent="0.15">
      <c r="AG1874" s="12"/>
      <c r="AH1874" s="12"/>
      <c r="AI1874" s="12"/>
      <c r="AJ1874" s="12"/>
      <c r="AK1874" s="12"/>
      <c r="AL1874" s="12"/>
      <c r="AM1874" s="12"/>
      <c r="AN1874" s="12"/>
      <c r="AO1874" s="12"/>
      <c r="AP1874" s="12"/>
      <c r="AQ1874" s="12"/>
      <c r="AR1874" s="12"/>
      <c r="AS1874" s="12"/>
      <c r="AT1874" s="12"/>
      <c r="AU1874" s="12"/>
      <c r="AV1874" s="12"/>
      <c r="AW1874" s="12"/>
      <c r="AX1874" s="12"/>
      <c r="AY1874" s="12"/>
      <c r="AZ1874" s="12"/>
      <c r="BA1874" s="12"/>
      <c r="BB1874" s="12"/>
      <c r="BC1874" s="12"/>
      <c r="BE1874" s="12"/>
      <c r="BF1874" s="12"/>
      <c r="BG1874" s="12"/>
      <c r="BH1874" s="12"/>
      <c r="BI1874" s="12"/>
      <c r="BJ1874" s="12"/>
      <c r="BK1874" s="12"/>
    </row>
    <row r="1875" spans="33:63" x14ac:dyDescent="0.15">
      <c r="AG1875" s="12"/>
      <c r="AH1875" s="12"/>
      <c r="AI1875" s="12"/>
      <c r="AJ1875" s="12"/>
      <c r="AK1875" s="12"/>
      <c r="AL1875" s="12"/>
      <c r="AM1875" s="12"/>
      <c r="AN1875" s="12"/>
      <c r="AO1875" s="12"/>
      <c r="AP1875" s="12"/>
      <c r="AQ1875" s="12"/>
      <c r="AR1875" s="12"/>
      <c r="AS1875" s="12"/>
      <c r="AT1875" s="12"/>
      <c r="AU1875" s="12"/>
      <c r="AV1875" s="12"/>
      <c r="AW1875" s="12"/>
      <c r="AX1875" s="12"/>
      <c r="AY1875" s="12"/>
      <c r="AZ1875" s="12"/>
      <c r="BA1875" s="12"/>
      <c r="BB1875" s="12"/>
      <c r="BC1875" s="12"/>
      <c r="BE1875" s="12"/>
      <c r="BF1875" s="12"/>
      <c r="BG1875" s="12"/>
      <c r="BH1875" s="12"/>
      <c r="BI1875" s="12"/>
      <c r="BJ1875" s="12"/>
      <c r="BK1875" s="12"/>
    </row>
    <row r="1876" spans="33:63" x14ac:dyDescent="0.15">
      <c r="AG1876" s="12"/>
      <c r="AH1876" s="12"/>
      <c r="AI1876" s="12"/>
      <c r="AJ1876" s="12"/>
      <c r="AK1876" s="12"/>
      <c r="AL1876" s="12"/>
      <c r="AM1876" s="12"/>
      <c r="AN1876" s="12"/>
      <c r="AO1876" s="12"/>
      <c r="AP1876" s="12"/>
      <c r="AQ1876" s="12"/>
      <c r="AR1876" s="12"/>
      <c r="AS1876" s="12"/>
      <c r="AT1876" s="12"/>
      <c r="AU1876" s="12"/>
      <c r="AV1876" s="12"/>
      <c r="AW1876" s="12"/>
      <c r="AX1876" s="12"/>
      <c r="AY1876" s="12"/>
      <c r="AZ1876" s="12"/>
      <c r="BA1876" s="12"/>
      <c r="BB1876" s="12"/>
      <c r="BC1876" s="12"/>
      <c r="BE1876" s="12"/>
      <c r="BF1876" s="12"/>
      <c r="BG1876" s="12"/>
      <c r="BH1876" s="12"/>
      <c r="BI1876" s="12"/>
      <c r="BJ1876" s="12"/>
      <c r="BK1876" s="12"/>
    </row>
    <row r="1877" spans="33:63" x14ac:dyDescent="0.15">
      <c r="AG1877" s="12"/>
      <c r="AH1877" s="12"/>
      <c r="AI1877" s="12"/>
      <c r="AJ1877" s="12"/>
      <c r="AK1877" s="12"/>
      <c r="AL1877" s="12"/>
      <c r="AM1877" s="12"/>
      <c r="AN1877" s="12"/>
      <c r="AO1877" s="12"/>
      <c r="AP1877" s="12"/>
      <c r="AQ1877" s="12"/>
      <c r="AR1877" s="12"/>
      <c r="AS1877" s="12"/>
      <c r="AT1877" s="12"/>
      <c r="AU1877" s="12"/>
      <c r="AV1877" s="12"/>
      <c r="AW1877" s="12"/>
      <c r="AX1877" s="12"/>
      <c r="AY1877" s="12"/>
      <c r="AZ1877" s="12"/>
      <c r="BA1877" s="12"/>
      <c r="BB1877" s="12"/>
      <c r="BC1877" s="12"/>
      <c r="BE1877" s="12"/>
      <c r="BF1877" s="12"/>
      <c r="BG1877" s="12"/>
      <c r="BH1877" s="12"/>
      <c r="BI1877" s="12"/>
      <c r="BJ1877" s="12"/>
      <c r="BK1877" s="12"/>
    </row>
    <row r="1878" spans="33:63" x14ac:dyDescent="0.15">
      <c r="AG1878" s="12"/>
      <c r="AH1878" s="12"/>
      <c r="AI1878" s="12"/>
      <c r="AJ1878" s="12"/>
      <c r="AK1878" s="12"/>
      <c r="AL1878" s="12"/>
      <c r="AM1878" s="12"/>
      <c r="AN1878" s="12"/>
      <c r="AO1878" s="12"/>
      <c r="AP1878" s="12"/>
      <c r="AQ1878" s="12"/>
      <c r="AR1878" s="12"/>
      <c r="AS1878" s="12"/>
      <c r="AT1878" s="12"/>
      <c r="AU1878" s="12"/>
      <c r="AV1878" s="12"/>
      <c r="AW1878" s="12"/>
      <c r="AX1878" s="12"/>
      <c r="AY1878" s="12"/>
      <c r="AZ1878" s="12"/>
      <c r="BA1878" s="12"/>
      <c r="BB1878" s="12"/>
      <c r="BC1878" s="12"/>
      <c r="BE1878" s="12"/>
      <c r="BF1878" s="12"/>
      <c r="BG1878" s="12"/>
      <c r="BH1878" s="12"/>
      <c r="BI1878" s="12"/>
      <c r="BJ1878" s="12"/>
      <c r="BK1878" s="12"/>
    </row>
    <row r="1879" spans="33:63" x14ac:dyDescent="0.15">
      <c r="AG1879" s="12"/>
      <c r="AH1879" s="12"/>
      <c r="AI1879" s="12"/>
      <c r="AJ1879" s="12"/>
      <c r="AK1879" s="12"/>
      <c r="AL1879" s="12"/>
      <c r="AM1879" s="12"/>
      <c r="AN1879" s="12"/>
      <c r="AO1879" s="12"/>
      <c r="AP1879" s="12"/>
      <c r="AQ1879" s="12"/>
      <c r="AR1879" s="12"/>
      <c r="AS1879" s="12"/>
      <c r="AT1879" s="12"/>
      <c r="AU1879" s="12"/>
      <c r="AV1879" s="12"/>
      <c r="AW1879" s="12"/>
      <c r="AX1879" s="12"/>
      <c r="AY1879" s="12"/>
      <c r="AZ1879" s="12"/>
      <c r="BA1879" s="12"/>
      <c r="BB1879" s="12"/>
      <c r="BC1879" s="12"/>
      <c r="BE1879" s="12"/>
      <c r="BF1879" s="12"/>
      <c r="BG1879" s="12"/>
      <c r="BH1879" s="12"/>
      <c r="BI1879" s="12"/>
      <c r="BJ1879" s="12"/>
      <c r="BK1879" s="12"/>
    </row>
    <row r="1880" spans="33:63" x14ac:dyDescent="0.15">
      <c r="AG1880" s="12"/>
      <c r="AH1880" s="12"/>
      <c r="AI1880" s="12"/>
      <c r="AJ1880" s="12"/>
      <c r="AK1880" s="12"/>
      <c r="AL1880" s="12"/>
      <c r="AM1880" s="12"/>
      <c r="AN1880" s="12"/>
      <c r="AO1880" s="12"/>
      <c r="AP1880" s="12"/>
      <c r="AQ1880" s="12"/>
      <c r="AR1880" s="12"/>
      <c r="AS1880" s="12"/>
      <c r="AT1880" s="12"/>
      <c r="AU1880" s="12"/>
      <c r="AV1880" s="12"/>
      <c r="AW1880" s="12"/>
      <c r="AX1880" s="12"/>
      <c r="AY1880" s="12"/>
      <c r="AZ1880" s="12"/>
      <c r="BA1880" s="12"/>
      <c r="BB1880" s="12"/>
      <c r="BC1880" s="12"/>
      <c r="BE1880" s="12"/>
      <c r="BF1880" s="12"/>
      <c r="BG1880" s="12"/>
      <c r="BH1880" s="12"/>
      <c r="BI1880" s="12"/>
      <c r="BJ1880" s="12"/>
      <c r="BK1880" s="12"/>
    </row>
    <row r="1881" spans="33:63" x14ac:dyDescent="0.15">
      <c r="AG1881" s="12"/>
      <c r="AH1881" s="12"/>
      <c r="AI1881" s="12"/>
      <c r="AJ1881" s="12"/>
      <c r="AK1881" s="12"/>
      <c r="AL1881" s="12"/>
      <c r="AM1881" s="12"/>
      <c r="AN1881" s="12"/>
      <c r="AO1881" s="12"/>
      <c r="AP1881" s="12"/>
      <c r="AQ1881" s="12"/>
      <c r="AR1881" s="12"/>
      <c r="AS1881" s="12"/>
      <c r="AT1881" s="12"/>
      <c r="AU1881" s="12"/>
      <c r="AV1881" s="12"/>
      <c r="AW1881" s="12"/>
      <c r="AX1881" s="12"/>
      <c r="AY1881" s="12"/>
      <c r="AZ1881" s="12"/>
      <c r="BA1881" s="12"/>
      <c r="BB1881" s="12"/>
      <c r="BC1881" s="12"/>
      <c r="BE1881" s="12"/>
      <c r="BF1881" s="12"/>
      <c r="BG1881" s="12"/>
      <c r="BH1881" s="12"/>
      <c r="BI1881" s="12"/>
      <c r="BJ1881" s="12"/>
      <c r="BK1881" s="12"/>
    </row>
    <row r="1882" spans="33:63" x14ac:dyDescent="0.15">
      <c r="AG1882" s="12"/>
      <c r="AH1882" s="12"/>
      <c r="AI1882" s="12"/>
      <c r="AJ1882" s="12"/>
      <c r="AK1882" s="12"/>
      <c r="AL1882" s="12"/>
      <c r="AM1882" s="12"/>
      <c r="AN1882" s="12"/>
      <c r="AO1882" s="12"/>
      <c r="AP1882" s="12"/>
      <c r="AQ1882" s="12"/>
      <c r="AR1882" s="12"/>
      <c r="AS1882" s="12"/>
      <c r="AT1882" s="12"/>
      <c r="AU1882" s="12"/>
      <c r="AV1882" s="12"/>
      <c r="AW1882" s="12"/>
      <c r="AX1882" s="12"/>
      <c r="AY1882" s="12"/>
      <c r="AZ1882" s="12"/>
      <c r="BA1882" s="12"/>
      <c r="BB1882" s="12"/>
      <c r="BC1882" s="12"/>
      <c r="BE1882" s="12"/>
      <c r="BF1882" s="12"/>
      <c r="BG1882" s="12"/>
      <c r="BH1882" s="12"/>
      <c r="BI1882" s="12"/>
      <c r="BJ1882" s="12"/>
      <c r="BK1882" s="12"/>
    </row>
    <row r="1883" spans="33:63" x14ac:dyDescent="0.15">
      <c r="AG1883" s="12"/>
      <c r="AH1883" s="12"/>
      <c r="AI1883" s="12"/>
      <c r="AJ1883" s="12"/>
      <c r="AK1883" s="12"/>
      <c r="AL1883" s="12"/>
      <c r="AM1883" s="12"/>
      <c r="AN1883" s="12"/>
      <c r="AO1883" s="12"/>
      <c r="AP1883" s="12"/>
      <c r="AQ1883" s="12"/>
      <c r="AR1883" s="12"/>
      <c r="AS1883" s="12"/>
      <c r="AT1883" s="12"/>
      <c r="AU1883" s="12"/>
      <c r="AV1883" s="12"/>
      <c r="AW1883" s="12"/>
      <c r="AX1883" s="12"/>
      <c r="AY1883" s="12"/>
      <c r="AZ1883" s="12"/>
      <c r="BA1883" s="12"/>
      <c r="BB1883" s="12"/>
      <c r="BC1883" s="12"/>
      <c r="BE1883" s="12"/>
      <c r="BF1883" s="12"/>
      <c r="BG1883" s="12"/>
      <c r="BH1883" s="12"/>
      <c r="BI1883" s="12"/>
      <c r="BJ1883" s="12"/>
      <c r="BK1883" s="12"/>
    </row>
    <row r="1884" spans="33:63" x14ac:dyDescent="0.15">
      <c r="AG1884" s="12"/>
      <c r="AH1884" s="12"/>
      <c r="AI1884" s="12"/>
      <c r="AJ1884" s="12"/>
      <c r="AK1884" s="12"/>
      <c r="AL1884" s="12"/>
      <c r="AM1884" s="12"/>
      <c r="AN1884" s="12"/>
      <c r="AO1884" s="12"/>
      <c r="AP1884" s="12"/>
      <c r="AQ1884" s="12"/>
      <c r="AR1884" s="12"/>
      <c r="AS1884" s="12"/>
      <c r="AT1884" s="12"/>
      <c r="AU1884" s="12"/>
      <c r="AV1884" s="12"/>
      <c r="AW1884" s="12"/>
      <c r="AX1884" s="12"/>
      <c r="AY1884" s="12"/>
      <c r="AZ1884" s="12"/>
      <c r="BA1884" s="12"/>
      <c r="BB1884" s="12"/>
      <c r="BC1884" s="12"/>
      <c r="BE1884" s="12"/>
      <c r="BF1884" s="12"/>
      <c r="BG1884" s="12"/>
      <c r="BH1884" s="12"/>
      <c r="BI1884" s="12"/>
      <c r="BJ1884" s="12"/>
      <c r="BK1884" s="12"/>
    </row>
    <row r="1885" spans="33:63" x14ac:dyDescent="0.15">
      <c r="AG1885" s="12"/>
      <c r="AH1885" s="12"/>
      <c r="AI1885" s="12"/>
      <c r="AJ1885" s="12"/>
      <c r="AK1885" s="12"/>
      <c r="AL1885" s="12"/>
      <c r="AM1885" s="12"/>
      <c r="AN1885" s="12"/>
      <c r="AO1885" s="12"/>
      <c r="AP1885" s="12"/>
      <c r="AQ1885" s="12"/>
      <c r="AR1885" s="12"/>
      <c r="AS1885" s="12"/>
      <c r="AT1885" s="12"/>
      <c r="AU1885" s="12"/>
      <c r="AV1885" s="12"/>
      <c r="AW1885" s="12"/>
      <c r="AX1885" s="12"/>
      <c r="AY1885" s="12"/>
      <c r="AZ1885" s="12"/>
      <c r="BA1885" s="12"/>
      <c r="BB1885" s="12"/>
      <c r="BC1885" s="12"/>
      <c r="BE1885" s="12"/>
      <c r="BF1885" s="12"/>
      <c r="BG1885" s="12"/>
      <c r="BH1885" s="12"/>
      <c r="BI1885" s="12"/>
      <c r="BJ1885" s="12"/>
      <c r="BK1885" s="12"/>
    </row>
    <row r="1886" spans="33:63" x14ac:dyDescent="0.15">
      <c r="AG1886" s="12"/>
      <c r="AH1886" s="12"/>
      <c r="AI1886" s="12"/>
      <c r="AJ1886" s="12"/>
      <c r="AK1886" s="12"/>
      <c r="AL1886" s="12"/>
      <c r="AM1886" s="12"/>
      <c r="AN1886" s="12"/>
      <c r="AO1886" s="12"/>
      <c r="AP1886" s="12"/>
      <c r="AQ1886" s="12"/>
      <c r="AR1886" s="12"/>
      <c r="AS1886" s="12"/>
      <c r="AT1886" s="12"/>
      <c r="AU1886" s="12"/>
      <c r="AV1886" s="12"/>
      <c r="AW1886" s="12"/>
      <c r="AX1886" s="12"/>
      <c r="AY1886" s="12"/>
      <c r="AZ1886" s="12"/>
      <c r="BA1886" s="12"/>
      <c r="BB1886" s="12"/>
      <c r="BC1886" s="12"/>
      <c r="BE1886" s="12"/>
      <c r="BF1886" s="12"/>
      <c r="BG1886" s="12"/>
      <c r="BH1886" s="12"/>
      <c r="BI1886" s="12"/>
      <c r="BJ1886" s="12"/>
      <c r="BK1886" s="12"/>
    </row>
    <row r="1887" spans="33:63" x14ac:dyDescent="0.15">
      <c r="AG1887" s="12"/>
      <c r="AH1887" s="12"/>
      <c r="AI1887" s="12"/>
      <c r="AJ1887" s="12"/>
      <c r="AK1887" s="12"/>
      <c r="AL1887" s="12"/>
      <c r="AM1887" s="12"/>
      <c r="AN1887" s="12"/>
      <c r="AO1887" s="12"/>
      <c r="AP1887" s="12"/>
      <c r="AQ1887" s="12"/>
      <c r="AR1887" s="12"/>
      <c r="AS1887" s="12"/>
      <c r="AT1887" s="12"/>
      <c r="AU1887" s="12"/>
      <c r="AV1887" s="12"/>
      <c r="AW1887" s="12"/>
      <c r="AX1887" s="12"/>
      <c r="AY1887" s="12"/>
      <c r="AZ1887" s="12"/>
      <c r="BA1887" s="12"/>
      <c r="BB1887" s="12"/>
      <c r="BC1887" s="12"/>
      <c r="BE1887" s="12"/>
      <c r="BF1887" s="12"/>
      <c r="BG1887" s="12"/>
      <c r="BH1887" s="12"/>
      <c r="BI1887" s="12"/>
      <c r="BJ1887" s="12"/>
      <c r="BK1887" s="12"/>
    </row>
    <row r="1888" spans="33:63" x14ac:dyDescent="0.15">
      <c r="AG1888" s="12"/>
      <c r="AH1888" s="12"/>
      <c r="AI1888" s="12"/>
      <c r="AJ1888" s="12"/>
      <c r="AK1888" s="12"/>
      <c r="AL1888" s="12"/>
      <c r="AM1888" s="12"/>
      <c r="AN1888" s="12"/>
      <c r="AO1888" s="12"/>
      <c r="AP1888" s="12"/>
      <c r="AQ1888" s="12"/>
      <c r="AR1888" s="12"/>
      <c r="AS1888" s="12"/>
      <c r="AT1888" s="12"/>
      <c r="AU1888" s="12"/>
      <c r="AV1888" s="12"/>
      <c r="AW1888" s="12"/>
      <c r="AX1888" s="12"/>
      <c r="AY1888" s="12"/>
      <c r="AZ1888" s="12"/>
      <c r="BA1888" s="12"/>
      <c r="BB1888" s="12"/>
      <c r="BC1888" s="12"/>
      <c r="BE1888" s="12"/>
      <c r="BF1888" s="12"/>
      <c r="BG1888" s="12"/>
      <c r="BH1888" s="12"/>
      <c r="BI1888" s="12"/>
      <c r="BJ1888" s="12"/>
      <c r="BK1888" s="12"/>
    </row>
    <row r="1889" spans="33:63" x14ac:dyDescent="0.15">
      <c r="AG1889" s="12"/>
      <c r="AH1889" s="12"/>
      <c r="AI1889" s="12"/>
      <c r="AJ1889" s="12"/>
      <c r="AK1889" s="12"/>
      <c r="AL1889" s="12"/>
      <c r="AM1889" s="12"/>
      <c r="AN1889" s="12"/>
      <c r="AO1889" s="12"/>
      <c r="AP1889" s="12"/>
      <c r="AQ1889" s="12"/>
      <c r="AR1889" s="12"/>
      <c r="AS1889" s="12"/>
      <c r="AT1889" s="12"/>
      <c r="AU1889" s="12"/>
      <c r="AV1889" s="12"/>
      <c r="AW1889" s="12"/>
      <c r="AX1889" s="12"/>
      <c r="AY1889" s="12"/>
      <c r="AZ1889" s="12"/>
      <c r="BA1889" s="12"/>
      <c r="BB1889" s="12"/>
      <c r="BC1889" s="12"/>
      <c r="BE1889" s="12"/>
      <c r="BF1889" s="12"/>
      <c r="BG1889" s="12"/>
      <c r="BH1889" s="12"/>
      <c r="BI1889" s="12"/>
      <c r="BJ1889" s="12"/>
      <c r="BK1889" s="12"/>
    </row>
    <row r="1890" spans="33:63" x14ac:dyDescent="0.15">
      <c r="AG1890" s="12"/>
      <c r="AH1890" s="12"/>
      <c r="AI1890" s="12"/>
      <c r="AJ1890" s="12"/>
      <c r="AK1890" s="12"/>
      <c r="AL1890" s="12"/>
      <c r="AM1890" s="12"/>
      <c r="AN1890" s="12"/>
      <c r="AO1890" s="12"/>
      <c r="AP1890" s="12"/>
      <c r="AQ1890" s="12"/>
      <c r="AR1890" s="12"/>
      <c r="AS1890" s="12"/>
      <c r="AT1890" s="12"/>
      <c r="AU1890" s="12"/>
      <c r="AV1890" s="12"/>
      <c r="AW1890" s="12"/>
      <c r="AX1890" s="12"/>
      <c r="AY1890" s="12"/>
      <c r="AZ1890" s="12"/>
      <c r="BA1890" s="12"/>
      <c r="BB1890" s="12"/>
      <c r="BC1890" s="12"/>
      <c r="BE1890" s="12"/>
      <c r="BF1890" s="12"/>
      <c r="BG1890" s="12"/>
      <c r="BH1890" s="12"/>
      <c r="BI1890" s="12"/>
      <c r="BJ1890" s="12"/>
      <c r="BK1890" s="12"/>
    </row>
    <row r="1891" spans="33:63" x14ac:dyDescent="0.15">
      <c r="AG1891" s="12"/>
      <c r="AH1891" s="12"/>
      <c r="AI1891" s="12"/>
      <c r="AJ1891" s="12"/>
      <c r="AK1891" s="12"/>
      <c r="AL1891" s="12"/>
      <c r="AM1891" s="12"/>
      <c r="AN1891" s="12"/>
      <c r="AO1891" s="12"/>
      <c r="AP1891" s="12"/>
      <c r="AQ1891" s="12"/>
      <c r="AR1891" s="12"/>
      <c r="AS1891" s="12"/>
      <c r="AT1891" s="12"/>
      <c r="AU1891" s="12"/>
      <c r="AV1891" s="12"/>
      <c r="AW1891" s="12"/>
      <c r="AX1891" s="12"/>
      <c r="AY1891" s="12"/>
      <c r="AZ1891" s="12"/>
      <c r="BA1891" s="12"/>
      <c r="BB1891" s="12"/>
      <c r="BC1891" s="12"/>
      <c r="BE1891" s="12"/>
      <c r="BF1891" s="12"/>
      <c r="BG1891" s="12"/>
      <c r="BH1891" s="12"/>
      <c r="BI1891" s="12"/>
      <c r="BJ1891" s="12"/>
      <c r="BK1891" s="12"/>
    </row>
    <row r="1892" spans="33:63" x14ac:dyDescent="0.15">
      <c r="AG1892" s="12"/>
      <c r="AH1892" s="12"/>
      <c r="AI1892" s="12"/>
      <c r="AJ1892" s="12"/>
      <c r="AK1892" s="12"/>
      <c r="AL1892" s="12"/>
      <c r="AM1892" s="12"/>
      <c r="AN1892" s="12"/>
      <c r="AO1892" s="12"/>
      <c r="AP1892" s="12"/>
      <c r="AQ1892" s="12"/>
      <c r="AR1892" s="12"/>
      <c r="AS1892" s="12"/>
      <c r="AT1892" s="12"/>
      <c r="AU1892" s="12"/>
      <c r="AV1892" s="12"/>
      <c r="AW1892" s="12"/>
      <c r="AX1892" s="12"/>
      <c r="AY1892" s="12"/>
      <c r="AZ1892" s="12"/>
      <c r="BA1892" s="12"/>
      <c r="BB1892" s="12"/>
      <c r="BC1892" s="12"/>
      <c r="BE1892" s="12"/>
      <c r="BF1892" s="12"/>
      <c r="BG1892" s="12"/>
      <c r="BH1892" s="12"/>
      <c r="BI1892" s="12"/>
      <c r="BJ1892" s="12"/>
      <c r="BK1892" s="12"/>
    </row>
    <row r="1893" spans="33:63" x14ac:dyDescent="0.15">
      <c r="AG1893" s="12"/>
      <c r="AH1893" s="12"/>
      <c r="AI1893" s="12"/>
      <c r="AJ1893" s="12"/>
      <c r="AK1893" s="12"/>
      <c r="AL1893" s="12"/>
      <c r="AM1893" s="12"/>
      <c r="AN1893" s="12"/>
      <c r="AO1893" s="12"/>
      <c r="AP1893" s="12"/>
      <c r="AQ1893" s="12"/>
      <c r="AR1893" s="12"/>
      <c r="AS1893" s="12"/>
      <c r="AT1893" s="12"/>
      <c r="AU1893" s="12"/>
      <c r="AV1893" s="12"/>
      <c r="AW1893" s="12"/>
      <c r="AX1893" s="12"/>
      <c r="AY1893" s="12"/>
      <c r="AZ1893" s="12"/>
      <c r="BA1893" s="12"/>
      <c r="BB1893" s="12"/>
      <c r="BC1893" s="12"/>
      <c r="BE1893" s="12"/>
      <c r="BF1893" s="12"/>
      <c r="BG1893" s="12"/>
      <c r="BH1893" s="12"/>
      <c r="BI1893" s="12"/>
      <c r="BJ1893" s="12"/>
      <c r="BK1893" s="12"/>
    </row>
    <row r="1894" spans="33:63" x14ac:dyDescent="0.15">
      <c r="AG1894" s="12"/>
      <c r="AH1894" s="12"/>
      <c r="AI1894" s="12"/>
      <c r="AJ1894" s="12"/>
      <c r="AK1894" s="12"/>
      <c r="AL1894" s="12"/>
      <c r="AM1894" s="12"/>
      <c r="AN1894" s="12"/>
      <c r="AO1894" s="12"/>
      <c r="AP1894" s="12"/>
      <c r="AQ1894" s="12"/>
      <c r="AR1894" s="12"/>
      <c r="AS1894" s="12"/>
      <c r="AT1894" s="12"/>
      <c r="AU1894" s="12"/>
      <c r="AV1894" s="12"/>
      <c r="AW1894" s="12"/>
      <c r="AX1894" s="12"/>
      <c r="AY1894" s="12"/>
      <c r="AZ1894" s="12"/>
      <c r="BA1894" s="12"/>
      <c r="BB1894" s="12"/>
      <c r="BC1894" s="12"/>
      <c r="BE1894" s="12"/>
      <c r="BF1894" s="12"/>
      <c r="BG1894" s="12"/>
      <c r="BH1894" s="12"/>
      <c r="BI1894" s="12"/>
      <c r="BJ1894" s="12"/>
      <c r="BK1894" s="12"/>
    </row>
    <row r="1895" spans="33:63" x14ac:dyDescent="0.15">
      <c r="AG1895" s="12"/>
      <c r="AH1895" s="12"/>
      <c r="AI1895" s="12"/>
      <c r="AJ1895" s="12"/>
      <c r="AK1895" s="12"/>
      <c r="AL1895" s="12"/>
      <c r="AM1895" s="12"/>
      <c r="AN1895" s="12"/>
      <c r="AO1895" s="12"/>
      <c r="AP1895" s="12"/>
      <c r="AQ1895" s="12"/>
      <c r="AR1895" s="12"/>
      <c r="AS1895" s="12"/>
      <c r="AT1895" s="12"/>
      <c r="AU1895" s="12"/>
      <c r="AV1895" s="12"/>
      <c r="AW1895" s="12"/>
      <c r="AX1895" s="12"/>
      <c r="AY1895" s="12"/>
      <c r="AZ1895" s="12"/>
      <c r="BA1895" s="12"/>
      <c r="BB1895" s="12"/>
      <c r="BC1895" s="12"/>
      <c r="BE1895" s="12"/>
      <c r="BF1895" s="12"/>
      <c r="BG1895" s="12"/>
      <c r="BH1895" s="12"/>
      <c r="BI1895" s="12"/>
      <c r="BJ1895" s="12"/>
      <c r="BK1895" s="12"/>
    </row>
    <row r="1896" spans="33:63" x14ac:dyDescent="0.15">
      <c r="AG1896" s="12"/>
      <c r="AH1896" s="12"/>
      <c r="AI1896" s="12"/>
      <c r="AJ1896" s="12"/>
      <c r="AK1896" s="12"/>
      <c r="AL1896" s="12"/>
      <c r="AM1896" s="12"/>
      <c r="AN1896" s="12"/>
      <c r="AO1896" s="12"/>
      <c r="AP1896" s="12"/>
      <c r="AQ1896" s="12"/>
      <c r="AR1896" s="12"/>
      <c r="AS1896" s="12"/>
      <c r="AT1896" s="12"/>
      <c r="AU1896" s="12"/>
      <c r="AV1896" s="12"/>
      <c r="AW1896" s="12"/>
      <c r="AX1896" s="12"/>
      <c r="AY1896" s="12"/>
      <c r="AZ1896" s="12"/>
      <c r="BA1896" s="12"/>
      <c r="BB1896" s="12"/>
      <c r="BC1896" s="12"/>
      <c r="BE1896" s="12"/>
      <c r="BF1896" s="12"/>
      <c r="BG1896" s="12"/>
      <c r="BH1896" s="12"/>
      <c r="BI1896" s="12"/>
      <c r="BJ1896" s="12"/>
      <c r="BK1896" s="12"/>
    </row>
    <row r="1897" spans="33:63" x14ac:dyDescent="0.15">
      <c r="AG1897" s="12"/>
      <c r="AH1897" s="12"/>
      <c r="AI1897" s="12"/>
      <c r="AJ1897" s="12"/>
      <c r="AK1897" s="12"/>
      <c r="AL1897" s="12"/>
      <c r="AM1897" s="12"/>
      <c r="AN1897" s="12"/>
      <c r="AO1897" s="12"/>
      <c r="AP1897" s="12"/>
      <c r="AQ1897" s="12"/>
      <c r="AR1897" s="12"/>
      <c r="AS1897" s="12"/>
      <c r="AT1897" s="12"/>
      <c r="AU1897" s="12"/>
      <c r="AV1897" s="12"/>
      <c r="AW1897" s="12"/>
      <c r="AX1897" s="12"/>
      <c r="AY1897" s="12"/>
      <c r="AZ1897" s="12"/>
      <c r="BA1897" s="12"/>
      <c r="BB1897" s="12"/>
      <c r="BC1897" s="12"/>
      <c r="BE1897" s="12"/>
      <c r="BF1897" s="12"/>
      <c r="BG1897" s="12"/>
      <c r="BH1897" s="12"/>
      <c r="BI1897" s="12"/>
      <c r="BJ1897" s="12"/>
      <c r="BK1897" s="12"/>
    </row>
    <row r="1898" spans="33:63" x14ac:dyDescent="0.15">
      <c r="AG1898" s="12"/>
      <c r="AH1898" s="12"/>
      <c r="AI1898" s="12"/>
      <c r="AJ1898" s="12"/>
      <c r="AK1898" s="12"/>
      <c r="AL1898" s="12"/>
      <c r="AM1898" s="12"/>
      <c r="AN1898" s="12"/>
      <c r="AO1898" s="12"/>
      <c r="AP1898" s="12"/>
      <c r="AQ1898" s="12"/>
      <c r="AR1898" s="12"/>
      <c r="AS1898" s="12"/>
      <c r="AT1898" s="12"/>
      <c r="AU1898" s="12"/>
      <c r="AV1898" s="12"/>
      <c r="AW1898" s="12"/>
      <c r="AX1898" s="12"/>
      <c r="AY1898" s="12"/>
      <c r="AZ1898" s="12"/>
      <c r="BA1898" s="12"/>
      <c r="BB1898" s="12"/>
      <c r="BC1898" s="12"/>
      <c r="BE1898" s="12"/>
      <c r="BF1898" s="12"/>
      <c r="BG1898" s="12"/>
      <c r="BH1898" s="12"/>
      <c r="BI1898" s="12"/>
      <c r="BJ1898" s="12"/>
      <c r="BK1898" s="12"/>
    </row>
    <row r="1899" spans="33:63" x14ac:dyDescent="0.15">
      <c r="AG1899" s="12"/>
      <c r="AH1899" s="12"/>
      <c r="AI1899" s="12"/>
      <c r="AJ1899" s="12"/>
      <c r="AK1899" s="12"/>
      <c r="AL1899" s="12"/>
      <c r="AM1899" s="12"/>
      <c r="AN1899" s="12"/>
      <c r="AO1899" s="12"/>
      <c r="AP1899" s="12"/>
      <c r="AQ1899" s="12"/>
      <c r="AR1899" s="12"/>
      <c r="AS1899" s="12"/>
      <c r="AT1899" s="12"/>
      <c r="AU1899" s="12"/>
      <c r="AV1899" s="12"/>
      <c r="AW1899" s="12"/>
      <c r="AX1899" s="12"/>
      <c r="AY1899" s="12"/>
      <c r="AZ1899" s="12"/>
      <c r="BA1899" s="12"/>
      <c r="BB1899" s="12"/>
      <c r="BC1899" s="12"/>
      <c r="BE1899" s="12"/>
      <c r="BF1899" s="12"/>
      <c r="BG1899" s="12"/>
      <c r="BH1899" s="12"/>
      <c r="BI1899" s="12"/>
      <c r="BJ1899" s="12"/>
      <c r="BK1899" s="12"/>
    </row>
    <row r="1900" spans="33:63" x14ac:dyDescent="0.15">
      <c r="AG1900" s="12"/>
      <c r="AH1900" s="12"/>
      <c r="AI1900" s="12"/>
      <c r="AJ1900" s="12"/>
      <c r="AK1900" s="12"/>
      <c r="AL1900" s="12"/>
      <c r="AM1900" s="12"/>
      <c r="AN1900" s="12"/>
      <c r="AO1900" s="12"/>
      <c r="AP1900" s="12"/>
      <c r="AQ1900" s="12"/>
      <c r="AR1900" s="12"/>
      <c r="AS1900" s="12"/>
      <c r="AT1900" s="12"/>
      <c r="AU1900" s="12"/>
      <c r="AV1900" s="12"/>
      <c r="AW1900" s="12"/>
      <c r="AX1900" s="12"/>
      <c r="AY1900" s="12"/>
      <c r="AZ1900" s="12"/>
      <c r="BA1900" s="12"/>
      <c r="BB1900" s="12"/>
      <c r="BC1900" s="12"/>
      <c r="BE1900" s="12"/>
      <c r="BF1900" s="12"/>
      <c r="BG1900" s="12"/>
      <c r="BH1900" s="12"/>
      <c r="BI1900" s="12"/>
      <c r="BJ1900" s="12"/>
      <c r="BK1900" s="12"/>
    </row>
    <row r="1901" spans="33:63" x14ac:dyDescent="0.15">
      <c r="AG1901" s="12"/>
      <c r="AH1901" s="12"/>
      <c r="AI1901" s="12"/>
      <c r="AJ1901" s="12"/>
      <c r="AK1901" s="12"/>
      <c r="AL1901" s="12"/>
      <c r="AM1901" s="12"/>
      <c r="AN1901" s="12"/>
      <c r="AO1901" s="12"/>
      <c r="AP1901" s="12"/>
      <c r="AQ1901" s="12"/>
      <c r="AR1901" s="12"/>
      <c r="AS1901" s="12"/>
      <c r="AT1901" s="12"/>
      <c r="AU1901" s="12"/>
      <c r="AV1901" s="12"/>
      <c r="AW1901" s="12"/>
      <c r="AX1901" s="12"/>
      <c r="AY1901" s="12"/>
      <c r="AZ1901" s="12"/>
      <c r="BA1901" s="12"/>
      <c r="BB1901" s="12"/>
      <c r="BC1901" s="12"/>
      <c r="BE1901" s="12"/>
      <c r="BF1901" s="12"/>
      <c r="BG1901" s="12"/>
      <c r="BH1901" s="12"/>
      <c r="BI1901" s="12"/>
      <c r="BJ1901" s="12"/>
      <c r="BK1901" s="12"/>
    </row>
    <row r="1902" spans="33:63" x14ac:dyDescent="0.15">
      <c r="AG1902" s="12"/>
      <c r="AH1902" s="12"/>
      <c r="AI1902" s="12"/>
      <c r="AJ1902" s="12"/>
      <c r="AK1902" s="12"/>
      <c r="AL1902" s="12"/>
      <c r="AM1902" s="12"/>
      <c r="AN1902" s="12"/>
      <c r="AO1902" s="12"/>
      <c r="AP1902" s="12"/>
      <c r="AQ1902" s="12"/>
      <c r="AR1902" s="12"/>
      <c r="AS1902" s="12"/>
      <c r="AT1902" s="12"/>
      <c r="AU1902" s="12"/>
      <c r="AV1902" s="12"/>
      <c r="AW1902" s="12"/>
      <c r="AX1902" s="12"/>
      <c r="AY1902" s="12"/>
      <c r="AZ1902" s="12"/>
      <c r="BA1902" s="12"/>
      <c r="BB1902" s="12"/>
      <c r="BC1902" s="12"/>
      <c r="BE1902" s="12"/>
      <c r="BF1902" s="12"/>
      <c r="BG1902" s="12"/>
      <c r="BH1902" s="12"/>
      <c r="BI1902" s="12"/>
      <c r="BJ1902" s="12"/>
      <c r="BK1902" s="12"/>
    </row>
    <row r="1903" spans="33:63" x14ac:dyDescent="0.15">
      <c r="AG1903" s="12"/>
      <c r="AH1903" s="12"/>
      <c r="AI1903" s="12"/>
      <c r="AJ1903" s="12"/>
      <c r="AK1903" s="12"/>
      <c r="AL1903" s="12"/>
      <c r="AM1903" s="12"/>
      <c r="AN1903" s="12"/>
      <c r="AO1903" s="12"/>
      <c r="AP1903" s="12"/>
      <c r="AQ1903" s="12"/>
      <c r="AR1903" s="12"/>
      <c r="AS1903" s="12"/>
      <c r="AT1903" s="12"/>
      <c r="AU1903" s="12"/>
      <c r="AV1903" s="12"/>
      <c r="AW1903" s="12"/>
      <c r="AX1903" s="12"/>
      <c r="AY1903" s="12"/>
      <c r="AZ1903" s="12"/>
      <c r="BA1903" s="12"/>
      <c r="BB1903" s="12"/>
      <c r="BC1903" s="12"/>
      <c r="BE1903" s="12"/>
      <c r="BF1903" s="12"/>
      <c r="BG1903" s="12"/>
      <c r="BH1903" s="12"/>
      <c r="BI1903" s="12"/>
      <c r="BJ1903" s="12"/>
      <c r="BK1903" s="12"/>
    </row>
    <row r="1904" spans="33:63" x14ac:dyDescent="0.15">
      <c r="AG1904" s="12"/>
      <c r="AH1904" s="12"/>
      <c r="AI1904" s="12"/>
      <c r="AJ1904" s="12"/>
      <c r="AK1904" s="12"/>
      <c r="AL1904" s="12"/>
      <c r="AM1904" s="12"/>
      <c r="AN1904" s="12"/>
      <c r="AO1904" s="12"/>
      <c r="AP1904" s="12"/>
      <c r="AQ1904" s="12"/>
      <c r="AR1904" s="12"/>
      <c r="AS1904" s="12"/>
      <c r="AT1904" s="12"/>
      <c r="AU1904" s="12"/>
      <c r="AV1904" s="12"/>
      <c r="AW1904" s="12"/>
      <c r="AX1904" s="12"/>
      <c r="AY1904" s="12"/>
      <c r="AZ1904" s="12"/>
      <c r="BA1904" s="12"/>
      <c r="BB1904" s="12"/>
      <c r="BC1904" s="12"/>
      <c r="BE1904" s="12"/>
      <c r="BF1904" s="12"/>
      <c r="BG1904" s="12"/>
      <c r="BH1904" s="12"/>
      <c r="BI1904" s="12"/>
      <c r="BJ1904" s="12"/>
      <c r="BK1904" s="12"/>
    </row>
    <row r="1905" spans="33:63" x14ac:dyDescent="0.15">
      <c r="AG1905" s="12"/>
      <c r="AH1905" s="12"/>
      <c r="AI1905" s="12"/>
      <c r="AJ1905" s="12"/>
      <c r="AK1905" s="12"/>
      <c r="AL1905" s="12"/>
      <c r="AM1905" s="12"/>
      <c r="AN1905" s="12"/>
      <c r="AO1905" s="12"/>
      <c r="AP1905" s="12"/>
      <c r="AQ1905" s="12"/>
      <c r="AR1905" s="12"/>
      <c r="AS1905" s="12"/>
      <c r="AT1905" s="12"/>
      <c r="AU1905" s="12"/>
      <c r="AV1905" s="12"/>
      <c r="AW1905" s="12"/>
      <c r="AX1905" s="12"/>
      <c r="AY1905" s="12"/>
      <c r="AZ1905" s="12"/>
      <c r="BA1905" s="12"/>
      <c r="BB1905" s="12"/>
      <c r="BC1905" s="12"/>
      <c r="BE1905" s="12"/>
      <c r="BF1905" s="12"/>
      <c r="BG1905" s="12"/>
      <c r="BH1905" s="12"/>
      <c r="BI1905" s="12"/>
      <c r="BJ1905" s="12"/>
      <c r="BK1905" s="12"/>
    </row>
    <row r="1906" spans="33:63" x14ac:dyDescent="0.15">
      <c r="AG1906" s="12"/>
      <c r="AH1906" s="12"/>
      <c r="AI1906" s="12"/>
      <c r="AJ1906" s="12"/>
      <c r="AK1906" s="12"/>
      <c r="AL1906" s="12"/>
      <c r="AM1906" s="12"/>
      <c r="AN1906" s="12"/>
      <c r="AO1906" s="12"/>
      <c r="AP1906" s="12"/>
      <c r="AQ1906" s="12"/>
      <c r="AR1906" s="12"/>
      <c r="AS1906" s="12"/>
      <c r="AT1906" s="12"/>
      <c r="AU1906" s="12"/>
      <c r="AV1906" s="12"/>
      <c r="AW1906" s="12"/>
      <c r="AX1906" s="12"/>
      <c r="AY1906" s="12"/>
      <c r="AZ1906" s="12"/>
      <c r="BA1906" s="12"/>
      <c r="BB1906" s="12"/>
      <c r="BC1906" s="12"/>
      <c r="BE1906" s="12"/>
      <c r="BF1906" s="12"/>
      <c r="BG1906" s="12"/>
      <c r="BH1906" s="12"/>
      <c r="BI1906" s="12"/>
      <c r="BJ1906" s="12"/>
      <c r="BK1906" s="12"/>
    </row>
    <row r="1907" spans="33:63" x14ac:dyDescent="0.15">
      <c r="AG1907" s="12"/>
      <c r="AH1907" s="12"/>
      <c r="AI1907" s="12"/>
      <c r="AJ1907" s="12"/>
      <c r="AK1907" s="12"/>
      <c r="AL1907" s="12"/>
      <c r="AM1907" s="12"/>
      <c r="AN1907" s="12"/>
      <c r="AO1907" s="12"/>
      <c r="AP1907" s="12"/>
      <c r="AQ1907" s="12"/>
      <c r="AR1907" s="12"/>
      <c r="AS1907" s="12"/>
      <c r="AT1907" s="12"/>
      <c r="AU1907" s="12"/>
      <c r="AV1907" s="12"/>
      <c r="AW1907" s="12"/>
      <c r="AX1907" s="12"/>
      <c r="AY1907" s="12"/>
      <c r="AZ1907" s="12"/>
      <c r="BA1907" s="12"/>
      <c r="BB1907" s="12"/>
      <c r="BC1907" s="12"/>
      <c r="BE1907" s="12"/>
      <c r="BF1907" s="12"/>
      <c r="BG1907" s="12"/>
      <c r="BH1907" s="12"/>
      <c r="BI1907" s="12"/>
      <c r="BJ1907" s="12"/>
      <c r="BK1907" s="12"/>
    </row>
    <row r="1908" spans="33:63" x14ac:dyDescent="0.15">
      <c r="AG1908" s="12"/>
      <c r="AH1908" s="12"/>
      <c r="AI1908" s="12"/>
      <c r="AJ1908" s="12"/>
      <c r="AK1908" s="12"/>
      <c r="AL1908" s="12"/>
      <c r="AM1908" s="12"/>
      <c r="AN1908" s="12"/>
      <c r="AO1908" s="12"/>
      <c r="AP1908" s="12"/>
      <c r="AQ1908" s="12"/>
      <c r="AR1908" s="12"/>
      <c r="AS1908" s="12"/>
      <c r="AT1908" s="12"/>
      <c r="AU1908" s="12"/>
      <c r="AV1908" s="12"/>
      <c r="AW1908" s="12"/>
      <c r="AX1908" s="12"/>
      <c r="AY1908" s="12"/>
      <c r="AZ1908" s="12"/>
      <c r="BA1908" s="12"/>
      <c r="BB1908" s="12"/>
      <c r="BC1908" s="12"/>
      <c r="BE1908" s="12"/>
      <c r="BF1908" s="12"/>
      <c r="BG1908" s="12"/>
      <c r="BH1908" s="12"/>
      <c r="BI1908" s="12"/>
      <c r="BJ1908" s="12"/>
      <c r="BK1908" s="12"/>
    </row>
    <row r="1909" spans="33:63" x14ac:dyDescent="0.15">
      <c r="AG1909" s="12"/>
      <c r="AH1909" s="12"/>
      <c r="AI1909" s="12"/>
      <c r="AJ1909" s="12"/>
      <c r="AK1909" s="12"/>
      <c r="AL1909" s="12"/>
      <c r="AM1909" s="12"/>
      <c r="AN1909" s="12"/>
      <c r="AO1909" s="12"/>
      <c r="AP1909" s="12"/>
      <c r="AQ1909" s="12"/>
      <c r="AR1909" s="12"/>
      <c r="AS1909" s="12"/>
      <c r="AT1909" s="12"/>
      <c r="AU1909" s="12"/>
      <c r="AV1909" s="12"/>
      <c r="AW1909" s="12"/>
      <c r="AX1909" s="12"/>
      <c r="AY1909" s="12"/>
      <c r="AZ1909" s="12"/>
      <c r="BA1909" s="12"/>
      <c r="BB1909" s="12"/>
      <c r="BC1909" s="12"/>
      <c r="BE1909" s="12"/>
      <c r="BF1909" s="12"/>
      <c r="BG1909" s="12"/>
      <c r="BH1909" s="12"/>
      <c r="BI1909" s="12"/>
      <c r="BJ1909" s="12"/>
      <c r="BK1909" s="12"/>
    </row>
    <row r="1910" spans="33:63" x14ac:dyDescent="0.15">
      <c r="AG1910" s="12"/>
      <c r="AH1910" s="12"/>
      <c r="AI1910" s="12"/>
      <c r="AJ1910" s="12"/>
      <c r="AK1910" s="12"/>
      <c r="AL1910" s="12"/>
      <c r="AM1910" s="12"/>
      <c r="AN1910" s="12"/>
      <c r="AO1910" s="12"/>
      <c r="AP1910" s="12"/>
      <c r="AQ1910" s="12"/>
      <c r="AR1910" s="12"/>
      <c r="AS1910" s="12"/>
      <c r="AT1910" s="12"/>
      <c r="AU1910" s="12"/>
      <c r="AV1910" s="12"/>
      <c r="AW1910" s="12"/>
      <c r="AX1910" s="12"/>
      <c r="AY1910" s="12"/>
      <c r="AZ1910" s="12"/>
      <c r="BA1910" s="12"/>
      <c r="BB1910" s="12"/>
      <c r="BC1910" s="12"/>
      <c r="BE1910" s="12"/>
      <c r="BF1910" s="12"/>
      <c r="BG1910" s="12"/>
      <c r="BH1910" s="12"/>
      <c r="BI1910" s="12"/>
      <c r="BJ1910" s="12"/>
      <c r="BK1910" s="12"/>
    </row>
    <row r="1911" spans="33:63" x14ac:dyDescent="0.15">
      <c r="AG1911" s="12"/>
      <c r="AH1911" s="12"/>
      <c r="AI1911" s="12"/>
      <c r="AJ1911" s="12"/>
      <c r="AK1911" s="12"/>
      <c r="AL1911" s="12"/>
      <c r="AM1911" s="12"/>
      <c r="AN1911" s="12"/>
      <c r="AO1911" s="12"/>
      <c r="AP1911" s="12"/>
      <c r="AQ1911" s="12"/>
      <c r="AR1911" s="12"/>
      <c r="AS1911" s="12"/>
      <c r="AT1911" s="12"/>
      <c r="AU1911" s="12"/>
      <c r="AV1911" s="12"/>
      <c r="AW1911" s="12"/>
      <c r="AX1911" s="12"/>
      <c r="AY1911" s="12"/>
      <c r="AZ1911" s="12"/>
      <c r="BA1911" s="12"/>
      <c r="BB1911" s="12"/>
      <c r="BC1911" s="12"/>
      <c r="BE1911" s="12"/>
      <c r="BF1911" s="12"/>
      <c r="BG1911" s="12"/>
      <c r="BH1911" s="12"/>
      <c r="BI1911" s="12"/>
      <c r="BJ1911" s="12"/>
      <c r="BK1911" s="12"/>
    </row>
    <row r="1912" spans="33:63" x14ac:dyDescent="0.15">
      <c r="AG1912" s="12"/>
      <c r="AH1912" s="12"/>
      <c r="AI1912" s="12"/>
      <c r="AJ1912" s="12"/>
      <c r="AK1912" s="12"/>
      <c r="AL1912" s="12"/>
      <c r="AM1912" s="12"/>
      <c r="AN1912" s="12"/>
      <c r="AO1912" s="12"/>
      <c r="AP1912" s="12"/>
      <c r="AQ1912" s="12"/>
      <c r="AR1912" s="12"/>
      <c r="AS1912" s="12"/>
      <c r="AT1912" s="12"/>
      <c r="AU1912" s="12"/>
      <c r="AV1912" s="12"/>
      <c r="AW1912" s="12"/>
      <c r="AX1912" s="12"/>
      <c r="AY1912" s="12"/>
      <c r="AZ1912" s="12"/>
      <c r="BA1912" s="12"/>
      <c r="BB1912" s="12"/>
      <c r="BC1912" s="12"/>
      <c r="BE1912" s="12"/>
      <c r="BF1912" s="12"/>
      <c r="BG1912" s="12"/>
      <c r="BH1912" s="12"/>
      <c r="BI1912" s="12"/>
      <c r="BJ1912" s="12"/>
      <c r="BK1912" s="12"/>
    </row>
    <row r="1913" spans="33:63" x14ac:dyDescent="0.15">
      <c r="AG1913" s="12"/>
      <c r="AH1913" s="12"/>
      <c r="AI1913" s="12"/>
      <c r="AJ1913" s="12"/>
      <c r="AK1913" s="12"/>
      <c r="AL1913" s="12"/>
      <c r="AM1913" s="12"/>
      <c r="AN1913" s="12"/>
      <c r="AO1913" s="12"/>
      <c r="AP1913" s="12"/>
      <c r="AQ1913" s="12"/>
      <c r="AR1913" s="12"/>
      <c r="AS1913" s="12"/>
      <c r="AT1913" s="12"/>
      <c r="AU1913" s="12"/>
      <c r="AV1913" s="12"/>
      <c r="AW1913" s="12"/>
      <c r="AX1913" s="12"/>
      <c r="AY1913" s="12"/>
      <c r="AZ1913" s="12"/>
      <c r="BA1913" s="12"/>
      <c r="BB1913" s="12"/>
      <c r="BC1913" s="12"/>
      <c r="BE1913" s="12"/>
      <c r="BF1913" s="12"/>
      <c r="BG1913" s="12"/>
      <c r="BH1913" s="12"/>
      <c r="BI1913" s="12"/>
      <c r="BJ1913" s="12"/>
      <c r="BK1913" s="12"/>
    </row>
    <row r="1914" spans="33:63" x14ac:dyDescent="0.15">
      <c r="AG1914" s="12"/>
      <c r="AH1914" s="12"/>
      <c r="AI1914" s="12"/>
      <c r="AJ1914" s="12"/>
      <c r="AK1914" s="12"/>
      <c r="AL1914" s="12"/>
      <c r="AM1914" s="12"/>
      <c r="AN1914" s="12"/>
      <c r="AO1914" s="12"/>
      <c r="AP1914" s="12"/>
      <c r="AQ1914" s="12"/>
      <c r="AR1914" s="12"/>
      <c r="AS1914" s="12"/>
      <c r="AT1914" s="12"/>
      <c r="AU1914" s="12"/>
      <c r="AV1914" s="12"/>
      <c r="AW1914" s="12"/>
      <c r="AX1914" s="12"/>
      <c r="AY1914" s="12"/>
      <c r="AZ1914" s="12"/>
      <c r="BA1914" s="12"/>
      <c r="BB1914" s="12"/>
      <c r="BC1914" s="12"/>
      <c r="BE1914" s="12"/>
      <c r="BF1914" s="12"/>
      <c r="BG1914" s="12"/>
      <c r="BH1914" s="12"/>
      <c r="BI1914" s="12"/>
      <c r="BJ1914" s="12"/>
      <c r="BK1914" s="12"/>
    </row>
    <row r="1915" spans="33:63" x14ac:dyDescent="0.15">
      <c r="AG1915" s="12"/>
      <c r="AH1915" s="12"/>
      <c r="AI1915" s="12"/>
      <c r="AJ1915" s="12"/>
      <c r="AK1915" s="12"/>
      <c r="AL1915" s="12"/>
      <c r="AM1915" s="12"/>
      <c r="AN1915" s="12"/>
      <c r="AO1915" s="12"/>
      <c r="AP1915" s="12"/>
      <c r="AQ1915" s="12"/>
      <c r="AR1915" s="12"/>
      <c r="AS1915" s="12"/>
      <c r="AT1915" s="12"/>
      <c r="AU1915" s="12"/>
      <c r="AV1915" s="12"/>
      <c r="AW1915" s="12"/>
      <c r="AX1915" s="12"/>
      <c r="AY1915" s="12"/>
      <c r="AZ1915" s="12"/>
      <c r="BA1915" s="12"/>
      <c r="BB1915" s="12"/>
      <c r="BC1915" s="12"/>
      <c r="BE1915" s="12"/>
      <c r="BF1915" s="12"/>
      <c r="BG1915" s="12"/>
      <c r="BH1915" s="12"/>
      <c r="BI1915" s="12"/>
      <c r="BJ1915" s="12"/>
      <c r="BK1915" s="12"/>
    </row>
    <row r="1916" spans="33:63" x14ac:dyDescent="0.15">
      <c r="AG1916" s="12"/>
      <c r="AH1916" s="12"/>
      <c r="AI1916" s="12"/>
      <c r="AJ1916" s="12"/>
      <c r="AK1916" s="12"/>
      <c r="AL1916" s="12"/>
      <c r="AM1916" s="12"/>
      <c r="AN1916" s="12"/>
      <c r="AO1916" s="12"/>
      <c r="AP1916" s="12"/>
      <c r="AQ1916" s="12"/>
      <c r="AR1916" s="12"/>
      <c r="AS1916" s="12"/>
      <c r="AT1916" s="12"/>
      <c r="AU1916" s="12"/>
      <c r="AV1916" s="12"/>
      <c r="AW1916" s="12"/>
      <c r="AX1916" s="12"/>
      <c r="AY1916" s="12"/>
      <c r="AZ1916" s="12"/>
      <c r="BA1916" s="12"/>
      <c r="BB1916" s="12"/>
      <c r="BC1916" s="12"/>
      <c r="BE1916" s="12"/>
      <c r="BF1916" s="12"/>
      <c r="BG1916" s="12"/>
      <c r="BH1916" s="12"/>
      <c r="BI1916" s="12"/>
      <c r="BJ1916" s="12"/>
      <c r="BK1916" s="12"/>
    </row>
    <row r="1917" spans="33:63" x14ac:dyDescent="0.15">
      <c r="AG1917" s="12"/>
      <c r="AH1917" s="12"/>
      <c r="AI1917" s="12"/>
      <c r="AJ1917" s="12"/>
      <c r="AK1917" s="12"/>
      <c r="AL1917" s="12"/>
      <c r="AM1917" s="12"/>
      <c r="AN1917" s="12"/>
      <c r="AO1917" s="12"/>
      <c r="AP1917" s="12"/>
      <c r="AQ1917" s="12"/>
      <c r="AR1917" s="12"/>
      <c r="AS1917" s="12"/>
      <c r="AT1917" s="12"/>
      <c r="AU1917" s="12"/>
      <c r="AV1917" s="12"/>
      <c r="AW1917" s="12"/>
      <c r="AX1917" s="12"/>
      <c r="AY1917" s="12"/>
      <c r="AZ1917" s="12"/>
      <c r="BA1917" s="12"/>
      <c r="BB1917" s="12"/>
      <c r="BC1917" s="12"/>
      <c r="BE1917" s="12"/>
      <c r="BF1917" s="12"/>
      <c r="BG1917" s="12"/>
      <c r="BH1917" s="12"/>
      <c r="BI1917" s="12"/>
      <c r="BJ1917" s="12"/>
      <c r="BK1917" s="12"/>
    </row>
    <row r="1918" spans="33:63" x14ac:dyDescent="0.15">
      <c r="AG1918" s="12"/>
      <c r="AH1918" s="12"/>
      <c r="AI1918" s="12"/>
      <c r="AJ1918" s="12"/>
      <c r="AK1918" s="12"/>
      <c r="AL1918" s="12"/>
      <c r="AM1918" s="12"/>
      <c r="AN1918" s="12"/>
      <c r="AO1918" s="12"/>
      <c r="AP1918" s="12"/>
      <c r="AQ1918" s="12"/>
      <c r="AR1918" s="12"/>
      <c r="AS1918" s="12"/>
      <c r="AT1918" s="12"/>
      <c r="AU1918" s="12"/>
      <c r="AV1918" s="12"/>
      <c r="AW1918" s="12"/>
      <c r="AX1918" s="12"/>
      <c r="AY1918" s="12"/>
      <c r="AZ1918" s="12"/>
      <c r="BA1918" s="12"/>
      <c r="BB1918" s="12"/>
      <c r="BC1918" s="12"/>
      <c r="BE1918" s="12"/>
      <c r="BF1918" s="12"/>
      <c r="BG1918" s="12"/>
      <c r="BH1918" s="12"/>
      <c r="BI1918" s="12"/>
      <c r="BJ1918" s="12"/>
      <c r="BK1918" s="12"/>
    </row>
    <row r="1919" spans="33:63" x14ac:dyDescent="0.15">
      <c r="AG1919" s="12"/>
      <c r="AH1919" s="12"/>
      <c r="AI1919" s="12"/>
      <c r="AJ1919" s="12"/>
      <c r="AK1919" s="12"/>
      <c r="AL1919" s="12"/>
      <c r="AM1919" s="12"/>
      <c r="AN1919" s="12"/>
      <c r="AO1919" s="12"/>
      <c r="AP1919" s="12"/>
      <c r="AQ1919" s="12"/>
      <c r="AR1919" s="12"/>
      <c r="AS1919" s="12"/>
      <c r="AT1919" s="12"/>
      <c r="AU1919" s="12"/>
      <c r="AV1919" s="12"/>
      <c r="AW1919" s="12"/>
      <c r="AX1919" s="12"/>
      <c r="AY1919" s="12"/>
      <c r="AZ1919" s="12"/>
      <c r="BA1919" s="12"/>
      <c r="BB1919" s="12"/>
      <c r="BC1919" s="12"/>
      <c r="BE1919" s="12"/>
      <c r="BF1919" s="12"/>
      <c r="BG1919" s="12"/>
      <c r="BH1919" s="12"/>
      <c r="BI1919" s="12"/>
      <c r="BJ1919" s="12"/>
      <c r="BK1919" s="12"/>
    </row>
    <row r="1920" spans="33:63" x14ac:dyDescent="0.15">
      <c r="AG1920" s="12"/>
      <c r="AH1920" s="12"/>
      <c r="AI1920" s="12"/>
      <c r="AJ1920" s="12"/>
      <c r="AK1920" s="12"/>
      <c r="AL1920" s="12"/>
      <c r="AM1920" s="12"/>
      <c r="AN1920" s="12"/>
      <c r="AO1920" s="12"/>
      <c r="AP1920" s="12"/>
      <c r="AQ1920" s="12"/>
      <c r="AR1920" s="12"/>
      <c r="AS1920" s="12"/>
      <c r="AT1920" s="12"/>
      <c r="AU1920" s="12"/>
      <c r="AV1920" s="12"/>
      <c r="AW1920" s="12"/>
      <c r="AX1920" s="12"/>
      <c r="AY1920" s="12"/>
      <c r="AZ1920" s="12"/>
      <c r="BA1920" s="12"/>
      <c r="BB1920" s="12"/>
      <c r="BC1920" s="12"/>
      <c r="BE1920" s="12"/>
      <c r="BF1920" s="12"/>
      <c r="BG1920" s="12"/>
      <c r="BH1920" s="12"/>
      <c r="BI1920" s="12"/>
      <c r="BJ1920" s="12"/>
      <c r="BK1920" s="12"/>
    </row>
    <row r="1921" spans="33:63" x14ac:dyDescent="0.15">
      <c r="AG1921" s="12"/>
      <c r="AH1921" s="12"/>
      <c r="AI1921" s="12"/>
      <c r="AJ1921" s="12"/>
      <c r="AK1921" s="12"/>
      <c r="AL1921" s="12"/>
      <c r="AM1921" s="12"/>
      <c r="AN1921" s="12"/>
      <c r="AO1921" s="12"/>
      <c r="AP1921" s="12"/>
      <c r="AQ1921" s="12"/>
      <c r="AR1921" s="12"/>
      <c r="AS1921" s="12"/>
      <c r="AT1921" s="12"/>
      <c r="AU1921" s="12"/>
      <c r="AV1921" s="12"/>
      <c r="AW1921" s="12"/>
      <c r="AX1921" s="12"/>
      <c r="AY1921" s="12"/>
      <c r="AZ1921" s="12"/>
      <c r="BA1921" s="12"/>
      <c r="BB1921" s="12"/>
      <c r="BC1921" s="12"/>
      <c r="BE1921" s="12"/>
      <c r="BF1921" s="12"/>
      <c r="BG1921" s="12"/>
      <c r="BH1921" s="12"/>
      <c r="BI1921" s="12"/>
      <c r="BJ1921" s="12"/>
      <c r="BK1921" s="12"/>
    </row>
    <row r="1922" spans="33:63" x14ac:dyDescent="0.15">
      <c r="AG1922" s="12"/>
      <c r="AH1922" s="12"/>
      <c r="AI1922" s="12"/>
      <c r="AJ1922" s="12"/>
      <c r="AK1922" s="12"/>
      <c r="AL1922" s="12"/>
      <c r="AM1922" s="12"/>
      <c r="AN1922" s="12"/>
      <c r="AO1922" s="12"/>
      <c r="AP1922" s="12"/>
      <c r="AQ1922" s="12"/>
      <c r="AR1922" s="12"/>
      <c r="AS1922" s="12"/>
      <c r="AT1922" s="12"/>
      <c r="AU1922" s="12"/>
      <c r="AV1922" s="12"/>
      <c r="AW1922" s="12"/>
      <c r="AX1922" s="12"/>
      <c r="AY1922" s="12"/>
      <c r="AZ1922" s="12"/>
      <c r="BA1922" s="12"/>
      <c r="BB1922" s="12"/>
      <c r="BC1922" s="12"/>
      <c r="BE1922" s="12"/>
      <c r="BF1922" s="12"/>
      <c r="BG1922" s="12"/>
      <c r="BH1922" s="12"/>
      <c r="BI1922" s="12"/>
      <c r="BJ1922" s="12"/>
      <c r="BK1922" s="12"/>
    </row>
    <row r="1923" spans="33:63" x14ac:dyDescent="0.15">
      <c r="AG1923" s="12"/>
      <c r="AH1923" s="12"/>
      <c r="AI1923" s="12"/>
      <c r="AJ1923" s="12"/>
      <c r="AK1923" s="12"/>
      <c r="AL1923" s="12"/>
      <c r="AM1923" s="12"/>
      <c r="AN1923" s="12"/>
      <c r="AO1923" s="12"/>
      <c r="AP1923" s="12"/>
      <c r="AQ1923" s="12"/>
      <c r="AR1923" s="12"/>
      <c r="AS1923" s="12"/>
      <c r="AT1923" s="12"/>
      <c r="AU1923" s="12"/>
      <c r="AV1923" s="12"/>
      <c r="AW1923" s="12"/>
      <c r="AX1923" s="12"/>
      <c r="AY1923" s="12"/>
      <c r="AZ1923" s="12"/>
      <c r="BA1923" s="12"/>
      <c r="BB1923" s="12"/>
      <c r="BC1923" s="12"/>
      <c r="BE1923" s="12"/>
      <c r="BF1923" s="12"/>
      <c r="BG1923" s="12"/>
      <c r="BH1923" s="12"/>
      <c r="BI1923" s="12"/>
      <c r="BJ1923" s="12"/>
      <c r="BK1923" s="12"/>
    </row>
    <row r="1924" spans="33:63" x14ac:dyDescent="0.15">
      <c r="AG1924" s="12"/>
      <c r="AH1924" s="12"/>
      <c r="AI1924" s="12"/>
      <c r="AJ1924" s="12"/>
      <c r="AK1924" s="12"/>
      <c r="AL1924" s="12"/>
      <c r="AM1924" s="12"/>
      <c r="AN1924" s="12"/>
      <c r="AO1924" s="12"/>
      <c r="AP1924" s="12"/>
      <c r="AQ1924" s="12"/>
      <c r="AR1924" s="12"/>
      <c r="AS1924" s="12"/>
      <c r="AT1924" s="12"/>
      <c r="AU1924" s="12"/>
      <c r="AV1924" s="12"/>
      <c r="AW1924" s="12"/>
      <c r="AX1924" s="12"/>
      <c r="AY1924" s="12"/>
      <c r="AZ1924" s="12"/>
      <c r="BA1924" s="12"/>
      <c r="BB1924" s="12"/>
      <c r="BC1924" s="12"/>
      <c r="BE1924" s="12"/>
      <c r="BF1924" s="12"/>
      <c r="BG1924" s="12"/>
      <c r="BH1924" s="12"/>
      <c r="BI1924" s="12"/>
      <c r="BJ1924" s="12"/>
      <c r="BK1924" s="12"/>
    </row>
    <row r="1925" spans="33:63" x14ac:dyDescent="0.15">
      <c r="AG1925" s="12"/>
      <c r="AH1925" s="12"/>
      <c r="AI1925" s="12"/>
      <c r="AJ1925" s="12"/>
      <c r="AK1925" s="12"/>
      <c r="AL1925" s="12"/>
      <c r="AM1925" s="12"/>
      <c r="AN1925" s="12"/>
      <c r="AO1925" s="12"/>
      <c r="AP1925" s="12"/>
      <c r="AQ1925" s="12"/>
      <c r="AR1925" s="12"/>
      <c r="AS1925" s="12"/>
      <c r="AT1925" s="12"/>
      <c r="AU1925" s="12"/>
      <c r="AV1925" s="12"/>
      <c r="AW1925" s="12"/>
      <c r="AX1925" s="12"/>
      <c r="AY1925" s="12"/>
      <c r="AZ1925" s="12"/>
      <c r="BA1925" s="12"/>
      <c r="BB1925" s="12"/>
      <c r="BC1925" s="12"/>
      <c r="BE1925" s="12"/>
      <c r="BF1925" s="12"/>
      <c r="BG1925" s="12"/>
      <c r="BH1925" s="12"/>
      <c r="BI1925" s="12"/>
      <c r="BJ1925" s="12"/>
      <c r="BK1925" s="12"/>
    </row>
    <row r="1926" spans="33:63" x14ac:dyDescent="0.15">
      <c r="AG1926" s="12"/>
      <c r="AH1926" s="12"/>
      <c r="AI1926" s="12"/>
      <c r="AJ1926" s="12"/>
      <c r="AK1926" s="12"/>
      <c r="AL1926" s="12"/>
      <c r="AM1926" s="12"/>
      <c r="AN1926" s="12"/>
      <c r="AO1926" s="12"/>
      <c r="AP1926" s="12"/>
      <c r="AQ1926" s="12"/>
      <c r="AR1926" s="12"/>
      <c r="AS1926" s="12"/>
      <c r="AT1926" s="12"/>
      <c r="AU1926" s="12"/>
      <c r="AV1926" s="12"/>
      <c r="AW1926" s="12"/>
      <c r="AX1926" s="12"/>
      <c r="AY1926" s="12"/>
      <c r="AZ1926" s="12"/>
      <c r="BA1926" s="12"/>
      <c r="BB1926" s="12"/>
      <c r="BC1926" s="12"/>
      <c r="BE1926" s="12"/>
      <c r="BF1926" s="12"/>
      <c r="BG1926" s="12"/>
      <c r="BH1926" s="12"/>
      <c r="BI1926" s="12"/>
      <c r="BJ1926" s="12"/>
      <c r="BK1926" s="12"/>
    </row>
    <row r="1927" spans="33:63" x14ac:dyDescent="0.15">
      <c r="AG1927" s="12"/>
      <c r="AH1927" s="12"/>
      <c r="AI1927" s="12"/>
      <c r="AJ1927" s="12"/>
      <c r="AK1927" s="12"/>
      <c r="AL1927" s="12"/>
      <c r="AM1927" s="12"/>
      <c r="AN1927" s="12"/>
      <c r="AO1927" s="12"/>
      <c r="AP1927" s="12"/>
      <c r="AQ1927" s="12"/>
      <c r="AR1927" s="12"/>
      <c r="AS1927" s="12"/>
      <c r="AT1927" s="12"/>
      <c r="AU1927" s="12"/>
      <c r="AV1927" s="12"/>
      <c r="AW1927" s="12"/>
      <c r="AX1927" s="12"/>
      <c r="AY1927" s="12"/>
      <c r="AZ1927" s="12"/>
      <c r="BA1927" s="12"/>
      <c r="BB1927" s="12"/>
      <c r="BC1927" s="12"/>
      <c r="BE1927" s="12"/>
      <c r="BF1927" s="12"/>
      <c r="BG1927" s="12"/>
      <c r="BH1927" s="12"/>
      <c r="BI1927" s="12"/>
      <c r="BJ1927" s="12"/>
      <c r="BK1927" s="12"/>
    </row>
    <row r="1928" spans="33:63" x14ac:dyDescent="0.15">
      <c r="AG1928" s="12"/>
      <c r="AH1928" s="12"/>
      <c r="AI1928" s="12"/>
      <c r="AJ1928" s="12"/>
      <c r="AK1928" s="12"/>
      <c r="AL1928" s="12"/>
      <c r="AM1928" s="12"/>
      <c r="AN1928" s="12"/>
      <c r="AO1928" s="12"/>
      <c r="AP1928" s="12"/>
      <c r="AQ1928" s="12"/>
      <c r="AR1928" s="12"/>
      <c r="AS1928" s="12"/>
      <c r="AT1928" s="12"/>
      <c r="AU1928" s="12"/>
      <c r="AV1928" s="12"/>
      <c r="AW1928" s="12"/>
      <c r="AX1928" s="12"/>
      <c r="AY1928" s="12"/>
      <c r="AZ1928" s="12"/>
      <c r="BA1928" s="12"/>
      <c r="BB1928" s="12"/>
      <c r="BC1928" s="12"/>
      <c r="BE1928" s="12"/>
      <c r="BF1928" s="12"/>
      <c r="BG1928" s="12"/>
      <c r="BH1928" s="12"/>
      <c r="BI1928" s="12"/>
      <c r="BJ1928" s="12"/>
      <c r="BK1928" s="12"/>
    </row>
    <row r="1929" spans="33:63" x14ac:dyDescent="0.15">
      <c r="AG1929" s="12"/>
      <c r="AH1929" s="12"/>
      <c r="AI1929" s="12"/>
      <c r="AJ1929" s="12"/>
      <c r="AK1929" s="12"/>
      <c r="AL1929" s="12"/>
      <c r="AM1929" s="12"/>
      <c r="AN1929" s="12"/>
      <c r="AO1929" s="12"/>
      <c r="AP1929" s="12"/>
      <c r="AQ1929" s="12"/>
      <c r="AR1929" s="12"/>
      <c r="AS1929" s="12"/>
      <c r="AT1929" s="12"/>
      <c r="AU1929" s="12"/>
      <c r="AV1929" s="12"/>
      <c r="AW1929" s="12"/>
      <c r="AX1929" s="12"/>
      <c r="AY1929" s="12"/>
      <c r="AZ1929" s="12"/>
      <c r="BA1929" s="12"/>
      <c r="BB1929" s="12"/>
      <c r="BC1929" s="12"/>
      <c r="BE1929" s="12"/>
      <c r="BF1929" s="12"/>
      <c r="BG1929" s="12"/>
      <c r="BH1929" s="12"/>
      <c r="BI1929" s="12"/>
      <c r="BJ1929" s="12"/>
      <c r="BK1929" s="12"/>
    </row>
    <row r="1930" spans="33:63" x14ac:dyDescent="0.15">
      <c r="AG1930" s="12"/>
      <c r="AH1930" s="12"/>
      <c r="AI1930" s="12"/>
      <c r="AJ1930" s="12"/>
      <c r="AK1930" s="12"/>
      <c r="AL1930" s="12"/>
      <c r="AM1930" s="12"/>
      <c r="AN1930" s="12"/>
      <c r="AO1930" s="12"/>
      <c r="AP1930" s="12"/>
      <c r="AQ1930" s="12"/>
      <c r="AR1930" s="12"/>
      <c r="AS1930" s="12"/>
      <c r="AT1930" s="12"/>
      <c r="AU1930" s="12"/>
      <c r="AV1930" s="12"/>
      <c r="AW1930" s="12"/>
      <c r="AX1930" s="12"/>
      <c r="AY1930" s="12"/>
      <c r="AZ1930" s="12"/>
      <c r="BA1930" s="12"/>
      <c r="BB1930" s="12"/>
      <c r="BC1930" s="12"/>
      <c r="BE1930" s="12"/>
      <c r="BF1930" s="12"/>
      <c r="BG1930" s="12"/>
      <c r="BH1930" s="12"/>
      <c r="BI1930" s="12"/>
      <c r="BJ1930" s="12"/>
      <c r="BK1930" s="12"/>
    </row>
    <row r="1931" spans="33:63" x14ac:dyDescent="0.15">
      <c r="AG1931" s="12"/>
      <c r="AH1931" s="12"/>
      <c r="AI1931" s="12"/>
      <c r="AJ1931" s="12"/>
      <c r="AK1931" s="12"/>
      <c r="AL1931" s="12"/>
      <c r="AM1931" s="12"/>
      <c r="AN1931" s="12"/>
      <c r="AO1931" s="12"/>
      <c r="AP1931" s="12"/>
      <c r="AQ1931" s="12"/>
      <c r="AR1931" s="12"/>
      <c r="AS1931" s="12"/>
      <c r="AT1931" s="12"/>
      <c r="AU1931" s="12"/>
      <c r="AV1931" s="12"/>
      <c r="AW1931" s="12"/>
      <c r="AX1931" s="12"/>
      <c r="AY1931" s="12"/>
      <c r="AZ1931" s="12"/>
      <c r="BA1931" s="12"/>
      <c r="BB1931" s="12"/>
      <c r="BC1931" s="12"/>
      <c r="BE1931" s="12"/>
      <c r="BF1931" s="12"/>
      <c r="BG1931" s="12"/>
      <c r="BH1931" s="12"/>
      <c r="BI1931" s="12"/>
      <c r="BJ1931" s="12"/>
      <c r="BK1931" s="12"/>
    </row>
    <row r="1932" spans="33:63" x14ac:dyDescent="0.15">
      <c r="AG1932" s="12"/>
      <c r="AH1932" s="12"/>
      <c r="AI1932" s="12"/>
      <c r="AJ1932" s="12"/>
      <c r="AK1932" s="12"/>
      <c r="AL1932" s="12"/>
      <c r="AM1932" s="12"/>
      <c r="AN1932" s="12"/>
      <c r="AO1932" s="12"/>
      <c r="AP1932" s="12"/>
      <c r="AQ1932" s="12"/>
      <c r="AR1932" s="12"/>
      <c r="AS1932" s="12"/>
      <c r="AT1932" s="12"/>
      <c r="AU1932" s="12"/>
      <c r="AV1932" s="12"/>
      <c r="AW1932" s="12"/>
      <c r="AX1932" s="12"/>
      <c r="AY1932" s="12"/>
      <c r="AZ1932" s="12"/>
      <c r="BA1932" s="12"/>
      <c r="BB1932" s="12"/>
      <c r="BC1932" s="12"/>
      <c r="BE1932" s="12"/>
      <c r="BF1932" s="12"/>
      <c r="BG1932" s="12"/>
      <c r="BH1932" s="12"/>
      <c r="BI1932" s="12"/>
      <c r="BJ1932" s="12"/>
      <c r="BK1932" s="12"/>
    </row>
    <row r="1933" spans="33:63" x14ac:dyDescent="0.15">
      <c r="AG1933" s="12"/>
      <c r="AH1933" s="12"/>
      <c r="AI1933" s="12"/>
      <c r="AJ1933" s="12"/>
      <c r="AK1933" s="12"/>
      <c r="AL1933" s="12"/>
      <c r="AM1933" s="12"/>
      <c r="AN1933" s="12"/>
      <c r="AO1933" s="12"/>
      <c r="AP1933" s="12"/>
      <c r="AQ1933" s="12"/>
      <c r="AR1933" s="12"/>
      <c r="AS1933" s="12"/>
      <c r="AT1933" s="12"/>
      <c r="AU1933" s="12"/>
      <c r="AV1933" s="12"/>
      <c r="AW1933" s="12"/>
      <c r="AX1933" s="12"/>
      <c r="AY1933" s="12"/>
      <c r="AZ1933" s="12"/>
      <c r="BA1933" s="12"/>
      <c r="BB1933" s="12"/>
      <c r="BC1933" s="12"/>
      <c r="BE1933" s="12"/>
      <c r="BF1933" s="12"/>
      <c r="BG1933" s="12"/>
      <c r="BH1933" s="12"/>
      <c r="BI1933" s="12"/>
      <c r="BJ1933" s="12"/>
      <c r="BK1933" s="12"/>
    </row>
    <row r="1934" spans="33:63" x14ac:dyDescent="0.15">
      <c r="AG1934" s="12"/>
      <c r="AH1934" s="12"/>
      <c r="AI1934" s="12"/>
      <c r="AJ1934" s="12"/>
      <c r="AK1934" s="12"/>
      <c r="AL1934" s="12"/>
      <c r="AM1934" s="12"/>
      <c r="AN1934" s="12"/>
      <c r="AO1934" s="12"/>
      <c r="AP1934" s="12"/>
      <c r="AQ1934" s="12"/>
      <c r="AR1934" s="12"/>
      <c r="AS1934" s="12"/>
      <c r="AT1934" s="12"/>
      <c r="AU1934" s="12"/>
      <c r="AV1934" s="12"/>
      <c r="AW1934" s="12"/>
      <c r="AX1934" s="12"/>
      <c r="AY1934" s="12"/>
      <c r="AZ1934" s="12"/>
      <c r="BA1934" s="12"/>
      <c r="BB1934" s="12"/>
      <c r="BC1934" s="12"/>
      <c r="BE1934" s="12"/>
      <c r="BF1934" s="12"/>
      <c r="BG1934" s="12"/>
      <c r="BH1934" s="12"/>
      <c r="BI1934" s="12"/>
      <c r="BJ1934" s="12"/>
      <c r="BK1934" s="12"/>
    </row>
    <row r="1935" spans="33:63" x14ac:dyDescent="0.15">
      <c r="AG1935" s="12"/>
      <c r="AH1935" s="12"/>
      <c r="AI1935" s="12"/>
      <c r="AJ1935" s="12"/>
      <c r="AK1935" s="12"/>
      <c r="AL1935" s="12"/>
      <c r="AM1935" s="12"/>
      <c r="AN1935" s="12"/>
      <c r="AO1935" s="12"/>
      <c r="AP1935" s="12"/>
      <c r="AQ1935" s="12"/>
      <c r="AR1935" s="12"/>
      <c r="AS1935" s="12"/>
      <c r="AT1935" s="12"/>
      <c r="AU1935" s="12"/>
      <c r="AV1935" s="12"/>
      <c r="AW1935" s="12"/>
      <c r="AX1935" s="12"/>
      <c r="AY1935" s="12"/>
      <c r="AZ1935" s="12"/>
      <c r="BA1935" s="12"/>
      <c r="BB1935" s="12"/>
      <c r="BC1935" s="12"/>
      <c r="BE1935" s="12"/>
      <c r="BF1935" s="12"/>
      <c r="BG1935" s="12"/>
      <c r="BH1935" s="12"/>
      <c r="BI1935" s="12"/>
      <c r="BJ1935" s="12"/>
      <c r="BK1935" s="12"/>
    </row>
    <row r="1936" spans="33:63" x14ac:dyDescent="0.15">
      <c r="AG1936" s="12"/>
      <c r="AH1936" s="12"/>
      <c r="AI1936" s="12"/>
      <c r="AJ1936" s="12"/>
      <c r="AK1936" s="12"/>
      <c r="AL1936" s="12"/>
      <c r="AM1936" s="12"/>
      <c r="AN1936" s="12"/>
      <c r="AO1936" s="12"/>
      <c r="AP1936" s="12"/>
      <c r="AQ1936" s="12"/>
      <c r="AR1936" s="12"/>
      <c r="AS1936" s="12"/>
      <c r="AT1936" s="12"/>
      <c r="AU1936" s="12"/>
      <c r="AV1936" s="12"/>
      <c r="AW1936" s="12"/>
      <c r="AX1936" s="12"/>
      <c r="AY1936" s="12"/>
      <c r="AZ1936" s="12"/>
      <c r="BA1936" s="12"/>
      <c r="BB1936" s="12"/>
      <c r="BC1936" s="12"/>
      <c r="BE1936" s="12"/>
      <c r="BF1936" s="12"/>
      <c r="BG1936" s="12"/>
      <c r="BH1936" s="12"/>
      <c r="BI1936" s="12"/>
      <c r="BJ1936" s="12"/>
      <c r="BK1936" s="12"/>
    </row>
    <row r="1937" spans="33:63" x14ac:dyDescent="0.15">
      <c r="AG1937" s="12"/>
      <c r="AH1937" s="12"/>
      <c r="AI1937" s="12"/>
      <c r="AJ1937" s="12"/>
      <c r="AK1937" s="12"/>
      <c r="AL1937" s="12"/>
      <c r="AM1937" s="12"/>
      <c r="AN1937" s="12"/>
      <c r="AO1937" s="12"/>
      <c r="AP1937" s="12"/>
      <c r="AQ1937" s="12"/>
      <c r="AR1937" s="12"/>
      <c r="AS1937" s="12"/>
      <c r="AT1937" s="12"/>
      <c r="AU1937" s="12"/>
      <c r="AV1937" s="12"/>
      <c r="AW1937" s="12"/>
      <c r="AX1937" s="12"/>
      <c r="AY1937" s="12"/>
      <c r="AZ1937" s="12"/>
      <c r="BA1937" s="12"/>
      <c r="BB1937" s="12"/>
      <c r="BC1937" s="12"/>
      <c r="BE1937" s="12"/>
      <c r="BF1937" s="12"/>
      <c r="BG1937" s="12"/>
      <c r="BH1937" s="12"/>
      <c r="BI1937" s="12"/>
      <c r="BJ1937" s="12"/>
      <c r="BK1937" s="12"/>
    </row>
    <row r="1938" spans="33:63" x14ac:dyDescent="0.15">
      <c r="AG1938" s="12"/>
      <c r="AH1938" s="12"/>
      <c r="AI1938" s="12"/>
      <c r="AJ1938" s="12"/>
      <c r="AK1938" s="12"/>
      <c r="AL1938" s="12"/>
      <c r="AM1938" s="12"/>
      <c r="AN1938" s="12"/>
      <c r="AO1938" s="12"/>
      <c r="AP1938" s="12"/>
      <c r="AQ1938" s="12"/>
      <c r="AR1938" s="12"/>
      <c r="AS1938" s="12"/>
      <c r="AT1938" s="12"/>
      <c r="AU1938" s="12"/>
      <c r="AV1938" s="12"/>
      <c r="AW1938" s="12"/>
      <c r="AX1938" s="12"/>
      <c r="AY1938" s="12"/>
      <c r="AZ1938" s="12"/>
      <c r="BA1938" s="12"/>
      <c r="BB1938" s="12"/>
      <c r="BC1938" s="12"/>
      <c r="BE1938" s="12"/>
      <c r="BF1938" s="12"/>
      <c r="BG1938" s="12"/>
      <c r="BH1938" s="12"/>
      <c r="BI1938" s="12"/>
      <c r="BJ1938" s="12"/>
      <c r="BK1938" s="12"/>
    </row>
    <row r="1939" spans="33:63" x14ac:dyDescent="0.15">
      <c r="AG1939" s="12"/>
      <c r="AH1939" s="12"/>
      <c r="AI1939" s="12"/>
      <c r="AJ1939" s="12"/>
      <c r="AK1939" s="12"/>
      <c r="AL1939" s="12"/>
      <c r="AM1939" s="12"/>
      <c r="AN1939" s="12"/>
      <c r="AO1939" s="12"/>
      <c r="AP1939" s="12"/>
      <c r="AQ1939" s="12"/>
      <c r="AR1939" s="12"/>
      <c r="AS1939" s="12"/>
      <c r="AT1939" s="12"/>
      <c r="AU1939" s="12"/>
      <c r="AV1939" s="12"/>
      <c r="AW1939" s="12"/>
      <c r="AX1939" s="12"/>
      <c r="AY1939" s="12"/>
      <c r="AZ1939" s="12"/>
      <c r="BA1939" s="12"/>
      <c r="BB1939" s="12"/>
      <c r="BC1939" s="12"/>
      <c r="BE1939" s="12"/>
      <c r="BF1939" s="12"/>
      <c r="BG1939" s="12"/>
      <c r="BH1939" s="12"/>
      <c r="BI1939" s="12"/>
      <c r="BJ1939" s="12"/>
      <c r="BK1939" s="12"/>
    </row>
    <row r="1940" spans="33:63" x14ac:dyDescent="0.15">
      <c r="AG1940" s="12"/>
      <c r="AH1940" s="12"/>
      <c r="AI1940" s="12"/>
      <c r="AJ1940" s="12"/>
      <c r="AK1940" s="12"/>
      <c r="AL1940" s="12"/>
      <c r="AM1940" s="12"/>
      <c r="AN1940" s="12"/>
      <c r="AO1940" s="12"/>
      <c r="AP1940" s="12"/>
      <c r="AQ1940" s="12"/>
      <c r="AR1940" s="12"/>
      <c r="AS1940" s="12"/>
      <c r="AT1940" s="12"/>
      <c r="AU1940" s="12"/>
      <c r="AV1940" s="12"/>
      <c r="AW1940" s="12"/>
      <c r="AX1940" s="12"/>
      <c r="AY1940" s="12"/>
      <c r="AZ1940" s="12"/>
      <c r="BA1940" s="12"/>
      <c r="BB1940" s="12"/>
      <c r="BC1940" s="12"/>
      <c r="BE1940" s="12"/>
      <c r="BF1940" s="12"/>
      <c r="BG1940" s="12"/>
      <c r="BH1940" s="12"/>
      <c r="BI1940" s="12"/>
      <c r="BJ1940" s="12"/>
      <c r="BK1940" s="12"/>
    </row>
    <row r="1941" spans="33:63" x14ac:dyDescent="0.15">
      <c r="AG1941" s="12"/>
      <c r="AH1941" s="12"/>
      <c r="AI1941" s="12"/>
      <c r="AJ1941" s="12"/>
      <c r="AK1941" s="12"/>
      <c r="AL1941" s="12"/>
      <c r="AM1941" s="12"/>
      <c r="AN1941" s="12"/>
      <c r="AO1941" s="12"/>
      <c r="AP1941" s="12"/>
      <c r="AQ1941" s="12"/>
      <c r="AR1941" s="12"/>
      <c r="AS1941" s="12"/>
      <c r="AT1941" s="12"/>
      <c r="AU1941" s="12"/>
      <c r="AV1941" s="12"/>
      <c r="AW1941" s="12"/>
      <c r="AX1941" s="12"/>
      <c r="AY1941" s="12"/>
      <c r="AZ1941" s="12"/>
      <c r="BA1941" s="12"/>
      <c r="BB1941" s="12"/>
      <c r="BC1941" s="12"/>
      <c r="BE1941" s="12"/>
      <c r="BF1941" s="12"/>
      <c r="BG1941" s="12"/>
      <c r="BH1941" s="12"/>
      <c r="BI1941" s="12"/>
      <c r="BJ1941" s="12"/>
      <c r="BK1941" s="12"/>
    </row>
    <row r="1942" spans="33:63" x14ac:dyDescent="0.15">
      <c r="AG1942" s="12"/>
      <c r="AH1942" s="12"/>
      <c r="AI1942" s="12"/>
      <c r="AJ1942" s="12"/>
      <c r="AK1942" s="12"/>
      <c r="AL1942" s="12"/>
      <c r="AM1942" s="12"/>
      <c r="AN1942" s="12"/>
      <c r="AO1942" s="12"/>
      <c r="AP1942" s="12"/>
      <c r="AQ1942" s="12"/>
      <c r="AR1942" s="12"/>
      <c r="AS1942" s="12"/>
      <c r="AT1942" s="12"/>
      <c r="AU1942" s="12"/>
      <c r="AV1942" s="12"/>
      <c r="AW1942" s="12"/>
      <c r="AX1942" s="12"/>
      <c r="AY1942" s="12"/>
      <c r="AZ1942" s="12"/>
      <c r="BA1942" s="12"/>
      <c r="BB1942" s="12"/>
      <c r="BC1942" s="12"/>
      <c r="BE1942" s="12"/>
      <c r="BF1942" s="12"/>
      <c r="BG1942" s="12"/>
      <c r="BH1942" s="12"/>
      <c r="BI1942" s="12"/>
      <c r="BJ1942" s="12"/>
      <c r="BK1942" s="12"/>
    </row>
    <row r="1943" spans="33:63" x14ac:dyDescent="0.15">
      <c r="AG1943" s="12"/>
      <c r="AH1943" s="12"/>
      <c r="AI1943" s="12"/>
      <c r="AJ1943" s="12"/>
      <c r="AK1943" s="12"/>
      <c r="AL1943" s="12"/>
      <c r="AM1943" s="12"/>
      <c r="AN1943" s="12"/>
      <c r="AO1943" s="12"/>
      <c r="AP1943" s="12"/>
      <c r="AQ1943" s="12"/>
      <c r="AR1943" s="12"/>
      <c r="AS1943" s="12"/>
      <c r="AT1943" s="12"/>
      <c r="AU1943" s="12"/>
      <c r="AV1943" s="12"/>
      <c r="AW1943" s="12"/>
      <c r="AX1943" s="12"/>
      <c r="AY1943" s="12"/>
      <c r="AZ1943" s="12"/>
      <c r="BA1943" s="12"/>
      <c r="BB1943" s="12"/>
      <c r="BC1943" s="12"/>
      <c r="BE1943" s="12"/>
      <c r="BF1943" s="12"/>
      <c r="BG1943" s="12"/>
      <c r="BH1943" s="12"/>
      <c r="BI1943" s="12"/>
      <c r="BJ1943" s="12"/>
      <c r="BK1943" s="12"/>
    </row>
    <row r="1944" spans="33:63" x14ac:dyDescent="0.15">
      <c r="AG1944" s="12"/>
      <c r="AH1944" s="12"/>
      <c r="AI1944" s="12"/>
      <c r="AJ1944" s="12"/>
      <c r="AK1944" s="12"/>
      <c r="AL1944" s="12"/>
      <c r="AM1944" s="12"/>
      <c r="AN1944" s="12"/>
      <c r="AO1944" s="12"/>
      <c r="AP1944" s="12"/>
      <c r="AQ1944" s="12"/>
      <c r="AR1944" s="12"/>
      <c r="AS1944" s="12"/>
      <c r="AT1944" s="12"/>
      <c r="AU1944" s="12"/>
      <c r="AV1944" s="12"/>
      <c r="AW1944" s="12"/>
      <c r="AX1944" s="12"/>
      <c r="AY1944" s="12"/>
      <c r="AZ1944" s="12"/>
      <c r="BA1944" s="12"/>
      <c r="BB1944" s="12"/>
      <c r="BC1944" s="12"/>
      <c r="BE1944" s="12"/>
      <c r="BF1944" s="12"/>
      <c r="BG1944" s="12"/>
      <c r="BH1944" s="12"/>
      <c r="BI1944" s="12"/>
      <c r="BJ1944" s="12"/>
      <c r="BK1944" s="12"/>
    </row>
    <row r="1945" spans="33:63" x14ac:dyDescent="0.15">
      <c r="AG1945" s="12"/>
      <c r="AH1945" s="12"/>
      <c r="AI1945" s="12"/>
      <c r="AJ1945" s="12"/>
      <c r="AK1945" s="12"/>
      <c r="AL1945" s="12"/>
      <c r="AM1945" s="12"/>
      <c r="AN1945" s="12"/>
      <c r="AO1945" s="12"/>
      <c r="AP1945" s="12"/>
      <c r="AQ1945" s="12"/>
      <c r="AR1945" s="12"/>
      <c r="AS1945" s="12"/>
      <c r="AT1945" s="12"/>
      <c r="AU1945" s="12"/>
      <c r="AV1945" s="12"/>
      <c r="AW1945" s="12"/>
      <c r="AX1945" s="12"/>
      <c r="AY1945" s="12"/>
      <c r="AZ1945" s="12"/>
      <c r="BA1945" s="12"/>
      <c r="BB1945" s="12"/>
      <c r="BC1945" s="12"/>
      <c r="BE1945" s="12"/>
      <c r="BF1945" s="12"/>
      <c r="BG1945" s="12"/>
      <c r="BH1945" s="12"/>
      <c r="BI1945" s="12"/>
      <c r="BJ1945" s="12"/>
      <c r="BK1945" s="12"/>
    </row>
    <row r="1946" spans="33:63" x14ac:dyDescent="0.15">
      <c r="AG1946" s="12"/>
      <c r="AH1946" s="12"/>
      <c r="AI1946" s="12"/>
      <c r="AJ1946" s="12"/>
      <c r="AK1946" s="12"/>
      <c r="AL1946" s="12"/>
      <c r="AM1946" s="12"/>
      <c r="AN1946" s="12"/>
      <c r="AO1946" s="12"/>
      <c r="AP1946" s="12"/>
      <c r="AQ1946" s="12"/>
      <c r="AR1946" s="12"/>
      <c r="AS1946" s="12"/>
      <c r="AT1946" s="12"/>
      <c r="AU1946" s="12"/>
      <c r="AV1946" s="12"/>
      <c r="AW1946" s="12"/>
      <c r="AX1946" s="12"/>
      <c r="AY1946" s="12"/>
      <c r="AZ1946" s="12"/>
      <c r="BA1946" s="12"/>
      <c r="BB1946" s="12"/>
      <c r="BC1946" s="12"/>
      <c r="BE1946" s="12"/>
      <c r="BF1946" s="12"/>
      <c r="BG1946" s="12"/>
      <c r="BH1946" s="12"/>
      <c r="BI1946" s="12"/>
      <c r="BJ1946" s="12"/>
      <c r="BK1946" s="12"/>
    </row>
    <row r="1947" spans="33:63" x14ac:dyDescent="0.15">
      <c r="AG1947" s="12"/>
      <c r="AH1947" s="12"/>
      <c r="AI1947" s="12"/>
      <c r="AJ1947" s="12"/>
      <c r="AK1947" s="12"/>
      <c r="AL1947" s="12"/>
      <c r="AM1947" s="12"/>
      <c r="AN1947" s="12"/>
      <c r="AO1947" s="12"/>
      <c r="AP1947" s="12"/>
      <c r="AQ1947" s="12"/>
      <c r="AR1947" s="12"/>
      <c r="AS1947" s="12"/>
      <c r="AT1947" s="12"/>
      <c r="AU1947" s="12"/>
      <c r="AV1947" s="12"/>
      <c r="AW1947" s="12"/>
      <c r="AX1947" s="12"/>
      <c r="AY1947" s="12"/>
      <c r="AZ1947" s="12"/>
      <c r="BA1947" s="12"/>
      <c r="BB1947" s="12"/>
      <c r="BC1947" s="12"/>
      <c r="BE1947" s="12"/>
      <c r="BF1947" s="12"/>
      <c r="BG1947" s="12"/>
      <c r="BH1947" s="12"/>
      <c r="BI1947" s="12"/>
      <c r="BJ1947" s="12"/>
      <c r="BK1947" s="12"/>
    </row>
    <row r="1948" spans="33:63" x14ac:dyDescent="0.15">
      <c r="AG1948" s="12"/>
      <c r="AH1948" s="12"/>
      <c r="AI1948" s="12"/>
      <c r="AJ1948" s="12"/>
      <c r="AK1948" s="12"/>
      <c r="AL1948" s="12"/>
      <c r="AM1948" s="12"/>
      <c r="AN1948" s="12"/>
      <c r="AO1948" s="12"/>
      <c r="AP1948" s="12"/>
      <c r="AQ1948" s="12"/>
      <c r="AR1948" s="12"/>
      <c r="AS1948" s="12"/>
      <c r="AT1948" s="12"/>
      <c r="AU1948" s="12"/>
      <c r="AV1948" s="12"/>
      <c r="AW1948" s="12"/>
      <c r="AX1948" s="12"/>
      <c r="AY1948" s="12"/>
      <c r="AZ1948" s="12"/>
      <c r="BA1948" s="12"/>
      <c r="BB1948" s="12"/>
      <c r="BC1948" s="12"/>
      <c r="BE1948" s="12"/>
      <c r="BF1948" s="12"/>
      <c r="BG1948" s="12"/>
      <c r="BH1948" s="12"/>
      <c r="BI1948" s="12"/>
      <c r="BJ1948" s="12"/>
      <c r="BK1948" s="12"/>
    </row>
    <row r="1949" spans="33:63" x14ac:dyDescent="0.15">
      <c r="AG1949" s="12"/>
      <c r="AH1949" s="12"/>
      <c r="AI1949" s="12"/>
      <c r="AJ1949" s="12"/>
      <c r="AK1949" s="12"/>
      <c r="AL1949" s="12"/>
      <c r="AM1949" s="12"/>
      <c r="AN1949" s="12"/>
      <c r="AO1949" s="12"/>
      <c r="AP1949" s="12"/>
      <c r="AQ1949" s="12"/>
      <c r="AR1949" s="12"/>
      <c r="AS1949" s="12"/>
      <c r="AT1949" s="12"/>
      <c r="AU1949" s="12"/>
      <c r="AV1949" s="12"/>
      <c r="AW1949" s="12"/>
      <c r="AX1949" s="12"/>
      <c r="AY1949" s="12"/>
      <c r="AZ1949" s="12"/>
      <c r="BA1949" s="12"/>
      <c r="BB1949" s="12"/>
      <c r="BC1949" s="12"/>
      <c r="BE1949" s="12"/>
      <c r="BF1949" s="12"/>
      <c r="BG1949" s="12"/>
      <c r="BH1949" s="12"/>
      <c r="BI1949" s="12"/>
      <c r="BJ1949" s="12"/>
      <c r="BK1949" s="12"/>
    </row>
    <row r="1950" spans="33:63" x14ac:dyDescent="0.15">
      <c r="AG1950" s="12"/>
      <c r="AH1950" s="12"/>
      <c r="AI1950" s="12"/>
      <c r="AJ1950" s="12"/>
      <c r="AK1950" s="12"/>
      <c r="AL1950" s="12"/>
      <c r="AM1950" s="12"/>
      <c r="AN1950" s="12"/>
      <c r="AO1950" s="12"/>
      <c r="AP1950" s="12"/>
      <c r="AQ1950" s="12"/>
      <c r="AR1950" s="12"/>
      <c r="AS1950" s="12"/>
      <c r="AT1950" s="12"/>
      <c r="AU1950" s="12"/>
      <c r="AV1950" s="12"/>
      <c r="AW1950" s="12"/>
      <c r="AX1950" s="12"/>
      <c r="AY1950" s="12"/>
      <c r="AZ1950" s="12"/>
      <c r="BA1950" s="12"/>
      <c r="BB1950" s="12"/>
      <c r="BC1950" s="12"/>
      <c r="BE1950" s="12"/>
      <c r="BF1950" s="12"/>
      <c r="BG1950" s="12"/>
      <c r="BH1950" s="12"/>
      <c r="BI1950" s="12"/>
      <c r="BJ1950" s="12"/>
      <c r="BK1950" s="12"/>
    </row>
    <row r="1951" spans="33:63" x14ac:dyDescent="0.15">
      <c r="AG1951" s="12"/>
      <c r="AH1951" s="12"/>
      <c r="AI1951" s="12"/>
      <c r="AJ1951" s="12"/>
      <c r="AK1951" s="12"/>
      <c r="AL1951" s="12"/>
      <c r="AM1951" s="12"/>
      <c r="AN1951" s="12"/>
      <c r="AO1951" s="12"/>
      <c r="AP1951" s="12"/>
      <c r="AQ1951" s="12"/>
      <c r="AR1951" s="12"/>
      <c r="AS1951" s="12"/>
      <c r="AT1951" s="12"/>
      <c r="AU1951" s="12"/>
      <c r="AV1951" s="12"/>
      <c r="AW1951" s="12"/>
      <c r="AX1951" s="12"/>
      <c r="AY1951" s="12"/>
      <c r="AZ1951" s="12"/>
      <c r="BA1951" s="12"/>
      <c r="BB1951" s="12"/>
      <c r="BC1951" s="12"/>
      <c r="BE1951" s="12"/>
      <c r="BF1951" s="12"/>
      <c r="BG1951" s="12"/>
      <c r="BH1951" s="12"/>
      <c r="BI1951" s="12"/>
      <c r="BJ1951" s="12"/>
      <c r="BK1951" s="12"/>
    </row>
    <row r="1952" spans="33:63" x14ac:dyDescent="0.15">
      <c r="AG1952" s="12"/>
      <c r="AH1952" s="12"/>
      <c r="AI1952" s="12"/>
      <c r="AJ1952" s="12"/>
      <c r="AK1952" s="12"/>
      <c r="AL1952" s="12"/>
      <c r="AM1952" s="12"/>
      <c r="AN1952" s="12"/>
      <c r="AO1952" s="12"/>
      <c r="AP1952" s="12"/>
      <c r="AQ1952" s="12"/>
      <c r="AR1952" s="12"/>
      <c r="AS1952" s="12"/>
      <c r="AT1952" s="12"/>
      <c r="AU1952" s="12"/>
      <c r="AV1952" s="12"/>
      <c r="AW1952" s="12"/>
      <c r="AX1952" s="12"/>
      <c r="AY1952" s="12"/>
      <c r="AZ1952" s="12"/>
      <c r="BA1952" s="12"/>
      <c r="BB1952" s="12"/>
      <c r="BC1952" s="12"/>
      <c r="BE1952" s="12"/>
      <c r="BF1952" s="12"/>
      <c r="BG1952" s="12"/>
      <c r="BH1952" s="12"/>
      <c r="BI1952" s="12"/>
      <c r="BJ1952" s="12"/>
      <c r="BK1952" s="12"/>
    </row>
    <row r="1953" spans="33:63" x14ac:dyDescent="0.15">
      <c r="AG1953" s="12"/>
      <c r="AH1953" s="12"/>
      <c r="AI1953" s="12"/>
      <c r="AJ1953" s="12"/>
      <c r="AK1953" s="12"/>
      <c r="AL1953" s="12"/>
      <c r="AM1953" s="12"/>
      <c r="AN1953" s="12"/>
      <c r="AO1953" s="12"/>
      <c r="AP1953" s="12"/>
      <c r="AQ1953" s="12"/>
      <c r="AR1953" s="12"/>
      <c r="AS1953" s="12"/>
      <c r="AT1953" s="12"/>
      <c r="AU1953" s="12"/>
      <c r="AV1953" s="12"/>
      <c r="AW1953" s="12"/>
      <c r="AX1953" s="12"/>
      <c r="AY1953" s="12"/>
      <c r="AZ1953" s="12"/>
      <c r="BA1953" s="12"/>
      <c r="BB1953" s="12"/>
      <c r="BC1953" s="12"/>
      <c r="BE1953" s="12"/>
      <c r="BF1953" s="12"/>
      <c r="BG1953" s="12"/>
      <c r="BH1953" s="12"/>
      <c r="BI1953" s="12"/>
      <c r="BJ1953" s="12"/>
      <c r="BK1953" s="12"/>
    </row>
    <row r="1954" spans="33:63" x14ac:dyDescent="0.15">
      <c r="AG1954" s="12"/>
      <c r="AH1954" s="12"/>
      <c r="AI1954" s="12"/>
      <c r="AJ1954" s="12"/>
      <c r="AK1954" s="12"/>
      <c r="AL1954" s="12"/>
      <c r="AM1954" s="12"/>
      <c r="AN1954" s="12"/>
      <c r="AO1954" s="12"/>
      <c r="AP1954" s="12"/>
      <c r="AQ1954" s="12"/>
      <c r="AR1954" s="12"/>
      <c r="AS1954" s="12"/>
      <c r="AT1954" s="12"/>
      <c r="AU1954" s="12"/>
      <c r="AV1954" s="12"/>
      <c r="AW1954" s="12"/>
      <c r="AX1954" s="12"/>
      <c r="AY1954" s="12"/>
      <c r="AZ1954" s="12"/>
      <c r="BA1954" s="12"/>
      <c r="BB1954" s="12"/>
      <c r="BC1954" s="12"/>
      <c r="BE1954" s="12"/>
      <c r="BF1954" s="12"/>
      <c r="BG1954" s="12"/>
      <c r="BH1954" s="12"/>
      <c r="BI1954" s="12"/>
      <c r="BJ1954" s="12"/>
      <c r="BK1954" s="12"/>
    </row>
    <row r="1955" spans="33:63" x14ac:dyDescent="0.15">
      <c r="AG1955" s="12"/>
      <c r="AH1955" s="12"/>
      <c r="AI1955" s="12"/>
      <c r="AJ1955" s="12"/>
      <c r="AK1955" s="12"/>
      <c r="AL1955" s="12"/>
      <c r="AM1955" s="12"/>
      <c r="AN1955" s="12"/>
      <c r="AO1955" s="12"/>
      <c r="AP1955" s="12"/>
      <c r="AQ1955" s="12"/>
      <c r="AR1955" s="12"/>
      <c r="AS1955" s="12"/>
      <c r="AT1955" s="12"/>
      <c r="AU1955" s="12"/>
      <c r="AV1955" s="12"/>
      <c r="AW1955" s="12"/>
      <c r="AX1955" s="12"/>
      <c r="AY1955" s="12"/>
      <c r="AZ1955" s="12"/>
      <c r="BA1955" s="12"/>
      <c r="BB1955" s="12"/>
      <c r="BC1955" s="12"/>
      <c r="BE1955" s="12"/>
      <c r="BF1955" s="12"/>
      <c r="BG1955" s="12"/>
      <c r="BH1955" s="12"/>
      <c r="BI1955" s="12"/>
      <c r="BJ1955" s="12"/>
      <c r="BK1955" s="12"/>
    </row>
    <row r="1956" spans="33:63" x14ac:dyDescent="0.15">
      <c r="AG1956" s="12"/>
      <c r="AH1956" s="12"/>
      <c r="AI1956" s="12"/>
      <c r="AJ1956" s="12"/>
      <c r="AK1956" s="12"/>
      <c r="AL1956" s="12"/>
      <c r="AM1956" s="12"/>
      <c r="AN1956" s="12"/>
      <c r="AO1956" s="12"/>
      <c r="AP1956" s="12"/>
      <c r="AQ1956" s="12"/>
      <c r="AR1956" s="12"/>
      <c r="AS1956" s="12"/>
      <c r="AT1956" s="12"/>
      <c r="AU1956" s="12"/>
      <c r="AV1956" s="12"/>
      <c r="AW1956" s="12"/>
      <c r="AX1956" s="12"/>
      <c r="AY1956" s="12"/>
      <c r="AZ1956" s="12"/>
      <c r="BA1956" s="12"/>
      <c r="BB1956" s="12"/>
      <c r="BC1956" s="12"/>
      <c r="BE1956" s="12"/>
      <c r="BF1956" s="12"/>
      <c r="BG1956" s="12"/>
      <c r="BH1956" s="12"/>
      <c r="BI1956" s="12"/>
      <c r="BJ1956" s="12"/>
      <c r="BK1956" s="12"/>
    </row>
    <row r="1957" spans="33:63" x14ac:dyDescent="0.15">
      <c r="AG1957" s="12"/>
      <c r="AH1957" s="12"/>
      <c r="AI1957" s="12"/>
      <c r="AJ1957" s="12"/>
      <c r="AK1957" s="12"/>
      <c r="AL1957" s="12"/>
      <c r="AM1957" s="12"/>
      <c r="AN1957" s="12"/>
      <c r="AO1957" s="12"/>
      <c r="AP1957" s="12"/>
      <c r="AQ1957" s="12"/>
      <c r="AR1957" s="12"/>
      <c r="AS1957" s="12"/>
      <c r="AT1957" s="12"/>
      <c r="AU1957" s="12"/>
      <c r="AV1957" s="12"/>
      <c r="AW1957" s="12"/>
      <c r="AX1957" s="12"/>
      <c r="AY1957" s="12"/>
      <c r="AZ1957" s="12"/>
      <c r="BA1957" s="12"/>
      <c r="BB1957" s="12"/>
      <c r="BC1957" s="12"/>
      <c r="BE1957" s="12"/>
      <c r="BF1957" s="12"/>
      <c r="BG1957" s="12"/>
      <c r="BH1957" s="12"/>
      <c r="BI1957" s="12"/>
      <c r="BJ1957" s="12"/>
      <c r="BK1957" s="12"/>
    </row>
    <row r="1958" spans="33:63" x14ac:dyDescent="0.15">
      <c r="AG1958" s="12"/>
      <c r="AH1958" s="12"/>
      <c r="AI1958" s="12"/>
      <c r="AJ1958" s="12"/>
      <c r="AK1958" s="12"/>
      <c r="AL1958" s="12"/>
      <c r="AM1958" s="12"/>
      <c r="AN1958" s="12"/>
      <c r="AO1958" s="12"/>
      <c r="AP1958" s="12"/>
      <c r="AQ1958" s="12"/>
      <c r="AR1958" s="12"/>
      <c r="AS1958" s="12"/>
      <c r="AT1958" s="12"/>
      <c r="AU1958" s="12"/>
      <c r="AV1958" s="12"/>
      <c r="AW1958" s="12"/>
      <c r="AX1958" s="12"/>
      <c r="AY1958" s="12"/>
      <c r="AZ1958" s="12"/>
      <c r="BA1958" s="12"/>
      <c r="BB1958" s="12"/>
      <c r="BC1958" s="12"/>
      <c r="BE1958" s="12"/>
      <c r="BF1958" s="12"/>
      <c r="BG1958" s="12"/>
      <c r="BH1958" s="12"/>
      <c r="BI1958" s="12"/>
      <c r="BJ1958" s="12"/>
      <c r="BK1958" s="12"/>
    </row>
    <row r="1959" spans="33:63" x14ac:dyDescent="0.15">
      <c r="AG1959" s="12"/>
      <c r="AH1959" s="12"/>
      <c r="AI1959" s="12"/>
      <c r="AJ1959" s="12"/>
      <c r="AK1959" s="12"/>
      <c r="AL1959" s="12"/>
      <c r="AM1959" s="12"/>
      <c r="AN1959" s="12"/>
      <c r="AO1959" s="12"/>
      <c r="AP1959" s="12"/>
      <c r="AQ1959" s="12"/>
      <c r="AR1959" s="12"/>
      <c r="AS1959" s="12"/>
      <c r="AT1959" s="12"/>
      <c r="AU1959" s="12"/>
      <c r="AV1959" s="12"/>
      <c r="AW1959" s="12"/>
      <c r="AX1959" s="12"/>
      <c r="AY1959" s="12"/>
      <c r="AZ1959" s="12"/>
      <c r="BA1959" s="12"/>
      <c r="BB1959" s="12"/>
      <c r="BC1959" s="12"/>
      <c r="BE1959" s="12"/>
      <c r="BF1959" s="12"/>
      <c r="BG1959" s="12"/>
      <c r="BH1959" s="12"/>
      <c r="BI1959" s="12"/>
      <c r="BJ1959" s="12"/>
      <c r="BK1959" s="12"/>
    </row>
    <row r="1960" spans="33:63" x14ac:dyDescent="0.15">
      <c r="AG1960" s="12"/>
      <c r="AH1960" s="12"/>
      <c r="AI1960" s="12"/>
      <c r="AJ1960" s="12"/>
      <c r="AK1960" s="12"/>
      <c r="AL1960" s="12"/>
      <c r="AM1960" s="12"/>
      <c r="AN1960" s="12"/>
      <c r="AO1960" s="12"/>
      <c r="AP1960" s="12"/>
      <c r="AQ1960" s="12"/>
      <c r="AR1960" s="12"/>
      <c r="AS1960" s="12"/>
      <c r="AT1960" s="12"/>
      <c r="AU1960" s="12"/>
      <c r="AV1960" s="12"/>
      <c r="AW1960" s="12"/>
      <c r="AX1960" s="12"/>
      <c r="AY1960" s="12"/>
      <c r="AZ1960" s="12"/>
      <c r="BA1960" s="12"/>
      <c r="BB1960" s="12"/>
      <c r="BC1960" s="12"/>
      <c r="BE1960" s="12"/>
      <c r="BF1960" s="12"/>
      <c r="BG1960" s="12"/>
      <c r="BH1960" s="12"/>
      <c r="BI1960" s="12"/>
      <c r="BJ1960" s="12"/>
      <c r="BK1960" s="12"/>
    </row>
    <row r="1961" spans="33:63" x14ac:dyDescent="0.15">
      <c r="AG1961" s="12"/>
      <c r="AH1961" s="12"/>
      <c r="AI1961" s="12"/>
      <c r="AJ1961" s="12"/>
      <c r="AK1961" s="12"/>
      <c r="AL1961" s="12"/>
      <c r="AM1961" s="12"/>
      <c r="AN1961" s="12"/>
      <c r="AO1961" s="12"/>
      <c r="AP1961" s="12"/>
      <c r="AQ1961" s="12"/>
      <c r="AR1961" s="12"/>
      <c r="AS1961" s="12"/>
      <c r="AT1961" s="12"/>
      <c r="AU1961" s="12"/>
      <c r="AV1961" s="12"/>
      <c r="AW1961" s="12"/>
      <c r="AX1961" s="12"/>
      <c r="AY1961" s="12"/>
      <c r="AZ1961" s="12"/>
      <c r="BA1961" s="12"/>
      <c r="BB1961" s="12"/>
      <c r="BC1961" s="12"/>
      <c r="BE1961" s="12"/>
      <c r="BF1961" s="12"/>
      <c r="BG1961" s="12"/>
      <c r="BH1961" s="12"/>
      <c r="BI1961" s="12"/>
      <c r="BJ1961" s="12"/>
      <c r="BK1961" s="12"/>
    </row>
    <row r="1962" spans="33:63" x14ac:dyDescent="0.15">
      <c r="AG1962" s="12"/>
      <c r="AH1962" s="12"/>
      <c r="AI1962" s="12"/>
      <c r="AJ1962" s="12"/>
      <c r="AK1962" s="12"/>
      <c r="AL1962" s="12"/>
      <c r="AM1962" s="12"/>
      <c r="AN1962" s="12"/>
      <c r="AO1962" s="12"/>
      <c r="AP1962" s="12"/>
      <c r="AQ1962" s="12"/>
      <c r="AR1962" s="12"/>
      <c r="AS1962" s="12"/>
      <c r="AT1962" s="12"/>
      <c r="AU1962" s="12"/>
      <c r="AV1962" s="12"/>
      <c r="AW1962" s="12"/>
      <c r="AX1962" s="12"/>
      <c r="AY1962" s="12"/>
      <c r="AZ1962" s="12"/>
      <c r="BA1962" s="12"/>
      <c r="BB1962" s="12"/>
      <c r="BC1962" s="12"/>
      <c r="BE1962" s="12"/>
      <c r="BF1962" s="12"/>
      <c r="BG1962" s="12"/>
      <c r="BH1962" s="12"/>
      <c r="BI1962" s="12"/>
      <c r="BJ1962" s="12"/>
      <c r="BK1962" s="12"/>
    </row>
    <row r="1963" spans="33:63" x14ac:dyDescent="0.15">
      <c r="AG1963" s="12"/>
      <c r="AH1963" s="12"/>
      <c r="AI1963" s="12"/>
      <c r="AJ1963" s="12"/>
      <c r="AK1963" s="12"/>
      <c r="AL1963" s="12"/>
      <c r="AM1963" s="12"/>
      <c r="AN1963" s="12"/>
      <c r="AO1963" s="12"/>
      <c r="AP1963" s="12"/>
      <c r="AQ1963" s="12"/>
      <c r="AR1963" s="12"/>
      <c r="AS1963" s="12"/>
      <c r="AT1963" s="12"/>
      <c r="AU1963" s="12"/>
      <c r="AV1963" s="12"/>
      <c r="AW1963" s="12"/>
      <c r="AX1963" s="12"/>
      <c r="AY1963" s="12"/>
      <c r="AZ1963" s="12"/>
      <c r="BA1963" s="12"/>
      <c r="BB1963" s="12"/>
      <c r="BC1963" s="12"/>
      <c r="BE1963" s="12"/>
      <c r="BF1963" s="12"/>
      <c r="BG1963" s="12"/>
      <c r="BH1963" s="12"/>
      <c r="BI1963" s="12"/>
      <c r="BJ1963" s="12"/>
      <c r="BK1963" s="12"/>
    </row>
    <row r="1964" spans="33:63" x14ac:dyDescent="0.15">
      <c r="AG1964" s="12"/>
      <c r="AH1964" s="12"/>
      <c r="AI1964" s="12"/>
      <c r="AJ1964" s="12"/>
      <c r="AK1964" s="12"/>
      <c r="AL1964" s="12"/>
      <c r="AM1964" s="12"/>
      <c r="AN1964" s="12"/>
      <c r="AO1964" s="12"/>
      <c r="AP1964" s="12"/>
      <c r="AQ1964" s="12"/>
      <c r="AR1964" s="12"/>
      <c r="AS1964" s="12"/>
      <c r="AT1964" s="12"/>
      <c r="AU1964" s="12"/>
      <c r="AV1964" s="12"/>
      <c r="AW1964" s="12"/>
      <c r="AX1964" s="12"/>
      <c r="AY1964" s="12"/>
      <c r="AZ1964" s="12"/>
      <c r="BA1964" s="12"/>
      <c r="BB1964" s="12"/>
      <c r="BC1964" s="12"/>
      <c r="BE1964" s="12"/>
      <c r="BF1964" s="12"/>
      <c r="BG1964" s="12"/>
      <c r="BH1964" s="12"/>
      <c r="BI1964" s="12"/>
      <c r="BJ1964" s="12"/>
      <c r="BK1964" s="12"/>
    </row>
    <row r="1965" spans="33:63" x14ac:dyDescent="0.15">
      <c r="AG1965" s="12"/>
      <c r="AH1965" s="12"/>
      <c r="AI1965" s="12"/>
      <c r="AJ1965" s="12"/>
      <c r="AK1965" s="12"/>
      <c r="AL1965" s="12"/>
      <c r="AM1965" s="12"/>
      <c r="AN1965" s="12"/>
      <c r="AO1965" s="12"/>
      <c r="AP1965" s="12"/>
      <c r="AQ1965" s="12"/>
      <c r="AR1965" s="12"/>
      <c r="AS1965" s="12"/>
      <c r="AT1965" s="12"/>
      <c r="AU1965" s="12"/>
      <c r="AV1965" s="12"/>
      <c r="AW1965" s="12"/>
      <c r="AX1965" s="12"/>
      <c r="AY1965" s="12"/>
      <c r="AZ1965" s="12"/>
      <c r="BA1965" s="12"/>
      <c r="BB1965" s="12"/>
      <c r="BC1965" s="12"/>
      <c r="BE1965" s="12"/>
      <c r="BF1965" s="12"/>
      <c r="BG1965" s="12"/>
      <c r="BH1965" s="12"/>
      <c r="BI1965" s="12"/>
      <c r="BJ1965" s="12"/>
      <c r="BK1965" s="12"/>
    </row>
    <row r="1966" spans="33:63" x14ac:dyDescent="0.15">
      <c r="AG1966" s="12"/>
      <c r="AH1966" s="12"/>
      <c r="AI1966" s="12"/>
      <c r="AJ1966" s="12"/>
      <c r="AK1966" s="12"/>
      <c r="AL1966" s="12"/>
      <c r="AM1966" s="12"/>
      <c r="AN1966" s="12"/>
      <c r="AO1966" s="12"/>
      <c r="AP1966" s="12"/>
      <c r="AQ1966" s="12"/>
      <c r="AR1966" s="12"/>
      <c r="AS1966" s="12"/>
      <c r="AT1966" s="12"/>
      <c r="AU1966" s="12"/>
      <c r="AV1966" s="12"/>
      <c r="AW1966" s="12"/>
      <c r="AX1966" s="12"/>
      <c r="AY1966" s="12"/>
      <c r="AZ1966" s="12"/>
      <c r="BA1966" s="12"/>
      <c r="BB1966" s="12"/>
      <c r="BC1966" s="12"/>
      <c r="BE1966" s="12"/>
      <c r="BF1966" s="12"/>
      <c r="BG1966" s="12"/>
      <c r="BH1966" s="12"/>
      <c r="BI1966" s="12"/>
      <c r="BJ1966" s="12"/>
      <c r="BK1966" s="12"/>
    </row>
    <row r="1967" spans="33:63" x14ac:dyDescent="0.15">
      <c r="AG1967" s="12"/>
      <c r="AH1967" s="12"/>
      <c r="AI1967" s="12"/>
      <c r="AJ1967" s="12"/>
      <c r="AK1967" s="12"/>
      <c r="AL1967" s="12"/>
      <c r="AM1967" s="12"/>
      <c r="AN1967" s="12"/>
      <c r="AO1967" s="12"/>
      <c r="AP1967" s="12"/>
      <c r="AQ1967" s="12"/>
      <c r="AR1967" s="12"/>
      <c r="AS1967" s="12"/>
      <c r="AT1967" s="12"/>
      <c r="AU1967" s="12"/>
      <c r="AV1967" s="12"/>
      <c r="AW1967" s="12"/>
      <c r="AX1967" s="12"/>
      <c r="AY1967" s="12"/>
      <c r="AZ1967" s="12"/>
      <c r="BA1967" s="12"/>
      <c r="BB1967" s="12"/>
      <c r="BC1967" s="12"/>
      <c r="BE1967" s="12"/>
      <c r="BF1967" s="12"/>
      <c r="BG1967" s="12"/>
      <c r="BH1967" s="12"/>
      <c r="BI1967" s="12"/>
      <c r="BJ1967" s="12"/>
      <c r="BK1967" s="12"/>
    </row>
    <row r="1968" spans="33:63" x14ac:dyDescent="0.15">
      <c r="AG1968" s="12"/>
      <c r="AH1968" s="12"/>
      <c r="AI1968" s="12"/>
      <c r="AJ1968" s="12"/>
      <c r="AK1968" s="12"/>
      <c r="AL1968" s="12"/>
      <c r="AM1968" s="12"/>
      <c r="AN1968" s="12"/>
      <c r="AO1968" s="12"/>
      <c r="AP1968" s="12"/>
      <c r="AQ1968" s="12"/>
      <c r="AR1968" s="12"/>
      <c r="AS1968" s="12"/>
      <c r="AT1968" s="12"/>
      <c r="AU1968" s="12"/>
      <c r="AV1968" s="12"/>
      <c r="AW1968" s="12"/>
      <c r="AX1968" s="12"/>
      <c r="AY1968" s="12"/>
      <c r="AZ1968" s="12"/>
      <c r="BA1968" s="12"/>
      <c r="BB1968" s="12"/>
      <c r="BC1968" s="12"/>
      <c r="BE1968" s="12"/>
      <c r="BF1968" s="12"/>
      <c r="BG1968" s="12"/>
      <c r="BH1968" s="12"/>
      <c r="BI1968" s="12"/>
      <c r="BJ1968" s="12"/>
      <c r="BK1968" s="12"/>
    </row>
    <row r="1969" spans="33:63" x14ac:dyDescent="0.15">
      <c r="AG1969" s="12"/>
      <c r="AH1969" s="12"/>
      <c r="AI1969" s="12"/>
      <c r="AJ1969" s="12"/>
      <c r="AK1969" s="12"/>
      <c r="AL1969" s="12"/>
      <c r="AM1969" s="12"/>
      <c r="AN1969" s="12"/>
      <c r="AO1969" s="12"/>
      <c r="AP1969" s="12"/>
      <c r="AQ1969" s="12"/>
      <c r="AR1969" s="12"/>
      <c r="AS1969" s="12"/>
      <c r="AT1969" s="12"/>
      <c r="AU1969" s="12"/>
      <c r="AV1969" s="12"/>
      <c r="AW1969" s="12"/>
      <c r="AX1969" s="12"/>
      <c r="AY1969" s="12"/>
      <c r="AZ1969" s="12"/>
      <c r="BA1969" s="12"/>
      <c r="BB1969" s="12"/>
      <c r="BC1969" s="12"/>
      <c r="BE1969" s="12"/>
      <c r="BF1969" s="12"/>
      <c r="BG1969" s="12"/>
      <c r="BH1969" s="12"/>
      <c r="BI1969" s="12"/>
      <c r="BJ1969" s="12"/>
      <c r="BK1969" s="12"/>
    </row>
    <row r="1970" spans="33:63" x14ac:dyDescent="0.15">
      <c r="AG1970" s="12"/>
      <c r="AH1970" s="12"/>
      <c r="AI1970" s="12"/>
      <c r="AJ1970" s="12"/>
      <c r="AK1970" s="12"/>
      <c r="AL1970" s="12"/>
      <c r="AM1970" s="12"/>
      <c r="AN1970" s="12"/>
      <c r="AO1970" s="12"/>
      <c r="AP1970" s="12"/>
      <c r="AQ1970" s="12"/>
      <c r="AR1970" s="12"/>
      <c r="AS1970" s="12"/>
      <c r="AT1970" s="12"/>
      <c r="AU1970" s="12"/>
      <c r="AV1970" s="12"/>
      <c r="AW1970" s="12"/>
      <c r="AX1970" s="12"/>
      <c r="AY1970" s="12"/>
      <c r="AZ1970" s="12"/>
      <c r="BA1970" s="12"/>
      <c r="BB1970" s="12"/>
      <c r="BC1970" s="12"/>
      <c r="BE1970" s="12"/>
      <c r="BF1970" s="12"/>
      <c r="BG1970" s="12"/>
      <c r="BH1970" s="12"/>
      <c r="BI1970" s="12"/>
      <c r="BJ1970" s="12"/>
      <c r="BK1970" s="12"/>
    </row>
    <row r="1971" spans="33:63" x14ac:dyDescent="0.15">
      <c r="AG1971" s="12"/>
      <c r="AH1971" s="12"/>
      <c r="AI1971" s="12"/>
      <c r="AJ1971" s="12"/>
      <c r="AK1971" s="12"/>
      <c r="AL1971" s="12"/>
      <c r="AM1971" s="12"/>
      <c r="AN1971" s="12"/>
      <c r="AO1971" s="12"/>
      <c r="AP1971" s="12"/>
      <c r="AQ1971" s="12"/>
      <c r="AR1971" s="12"/>
      <c r="AS1971" s="12"/>
      <c r="AT1971" s="12"/>
      <c r="AU1971" s="12"/>
      <c r="AV1971" s="12"/>
      <c r="AW1971" s="12"/>
      <c r="AX1971" s="12"/>
      <c r="AY1971" s="12"/>
      <c r="AZ1971" s="12"/>
      <c r="BA1971" s="12"/>
      <c r="BB1971" s="12"/>
      <c r="BC1971" s="12"/>
      <c r="BE1971" s="12"/>
      <c r="BF1971" s="12"/>
      <c r="BG1971" s="12"/>
      <c r="BH1971" s="12"/>
      <c r="BI1971" s="12"/>
      <c r="BJ1971" s="12"/>
      <c r="BK1971" s="12"/>
    </row>
    <row r="1972" spans="33:63" x14ac:dyDescent="0.15">
      <c r="AG1972" s="12"/>
      <c r="AH1972" s="12"/>
      <c r="AI1972" s="12"/>
      <c r="AJ1972" s="12"/>
      <c r="AK1972" s="12"/>
      <c r="AL1972" s="12"/>
      <c r="AM1972" s="12"/>
      <c r="AN1972" s="12"/>
      <c r="AO1972" s="12"/>
      <c r="AP1972" s="12"/>
      <c r="AQ1972" s="12"/>
      <c r="AR1972" s="12"/>
      <c r="AS1972" s="12"/>
      <c r="AT1972" s="12"/>
      <c r="AU1972" s="12"/>
      <c r="AV1972" s="12"/>
      <c r="AW1972" s="12"/>
      <c r="AX1972" s="12"/>
      <c r="AY1972" s="12"/>
      <c r="AZ1972" s="12"/>
      <c r="BA1972" s="12"/>
      <c r="BB1972" s="12"/>
      <c r="BC1972" s="12"/>
      <c r="BE1972" s="12"/>
      <c r="BF1972" s="12"/>
      <c r="BG1972" s="12"/>
      <c r="BH1972" s="12"/>
      <c r="BI1972" s="12"/>
      <c r="BJ1972" s="12"/>
      <c r="BK1972" s="12"/>
    </row>
    <row r="1973" spans="33:63" x14ac:dyDescent="0.15">
      <c r="AG1973" s="12"/>
      <c r="AH1973" s="12"/>
      <c r="AI1973" s="12"/>
      <c r="AJ1973" s="12"/>
      <c r="AK1973" s="12"/>
      <c r="AL1973" s="12"/>
      <c r="AM1973" s="12"/>
      <c r="AN1973" s="12"/>
      <c r="AO1973" s="12"/>
      <c r="AP1973" s="12"/>
      <c r="AQ1973" s="12"/>
      <c r="AR1973" s="12"/>
      <c r="AS1973" s="12"/>
      <c r="AT1973" s="12"/>
      <c r="AU1973" s="12"/>
      <c r="AV1973" s="12"/>
      <c r="AW1973" s="12"/>
      <c r="AX1973" s="12"/>
      <c r="AY1973" s="12"/>
      <c r="AZ1973" s="12"/>
      <c r="BA1973" s="12"/>
      <c r="BB1973" s="12"/>
      <c r="BC1973" s="12"/>
      <c r="BE1973" s="12"/>
      <c r="BF1973" s="12"/>
      <c r="BG1973" s="12"/>
      <c r="BH1973" s="12"/>
      <c r="BI1973" s="12"/>
      <c r="BJ1973" s="12"/>
      <c r="BK1973" s="12"/>
    </row>
    <row r="1974" spans="33:63" x14ac:dyDescent="0.15">
      <c r="AG1974" s="12"/>
      <c r="AH1974" s="12"/>
      <c r="AI1974" s="12"/>
      <c r="AJ1974" s="12"/>
      <c r="AK1974" s="12"/>
      <c r="AL1974" s="12"/>
      <c r="AM1974" s="12"/>
      <c r="AN1974" s="12"/>
      <c r="AO1974" s="12"/>
      <c r="AP1974" s="12"/>
      <c r="AQ1974" s="12"/>
      <c r="AR1974" s="12"/>
      <c r="AS1974" s="12"/>
      <c r="AT1974" s="12"/>
      <c r="AU1974" s="12"/>
      <c r="AV1974" s="12"/>
      <c r="AW1974" s="12"/>
      <c r="AX1974" s="12"/>
      <c r="AY1974" s="12"/>
      <c r="AZ1974" s="12"/>
      <c r="BA1974" s="12"/>
      <c r="BB1974" s="12"/>
      <c r="BC1974" s="12"/>
      <c r="BE1974" s="12"/>
      <c r="BF1974" s="12"/>
      <c r="BG1974" s="12"/>
      <c r="BH1974" s="12"/>
      <c r="BI1974" s="12"/>
      <c r="BJ1974" s="12"/>
      <c r="BK1974" s="12"/>
    </row>
    <row r="1975" spans="33:63" x14ac:dyDescent="0.15">
      <c r="AG1975" s="12"/>
      <c r="AH1975" s="12"/>
      <c r="AI1975" s="12"/>
      <c r="AJ1975" s="12"/>
      <c r="AK1975" s="12"/>
      <c r="AL1975" s="12"/>
      <c r="AM1975" s="12"/>
      <c r="AN1975" s="12"/>
      <c r="AO1975" s="12"/>
      <c r="AP1975" s="12"/>
      <c r="AQ1975" s="12"/>
      <c r="AR1975" s="12"/>
      <c r="AS1975" s="12"/>
      <c r="AT1975" s="12"/>
      <c r="AU1975" s="12"/>
      <c r="AV1975" s="12"/>
      <c r="AW1975" s="12"/>
      <c r="AX1975" s="12"/>
      <c r="AY1975" s="12"/>
      <c r="AZ1975" s="12"/>
      <c r="BA1975" s="12"/>
      <c r="BB1975" s="12"/>
      <c r="BC1975" s="12"/>
      <c r="BE1975" s="12"/>
      <c r="BF1975" s="12"/>
      <c r="BG1975" s="12"/>
      <c r="BH1975" s="12"/>
      <c r="BI1975" s="12"/>
      <c r="BJ1975" s="12"/>
      <c r="BK1975" s="12"/>
    </row>
    <row r="1976" spans="33:63" x14ac:dyDescent="0.15">
      <c r="AG1976" s="12"/>
      <c r="AH1976" s="12"/>
      <c r="AI1976" s="12"/>
      <c r="AJ1976" s="12"/>
      <c r="AK1976" s="12"/>
      <c r="AL1976" s="12"/>
      <c r="AM1976" s="12"/>
      <c r="AN1976" s="12"/>
      <c r="AO1976" s="12"/>
      <c r="AP1976" s="12"/>
      <c r="AQ1976" s="12"/>
      <c r="AR1976" s="12"/>
      <c r="AS1976" s="12"/>
      <c r="AT1976" s="12"/>
      <c r="AU1976" s="12"/>
      <c r="AV1976" s="12"/>
      <c r="AW1976" s="12"/>
      <c r="AX1976" s="12"/>
      <c r="AY1976" s="12"/>
      <c r="AZ1976" s="12"/>
      <c r="BA1976" s="12"/>
      <c r="BB1976" s="12"/>
      <c r="BC1976" s="12"/>
      <c r="BE1976" s="12"/>
      <c r="BF1976" s="12"/>
      <c r="BG1976" s="12"/>
      <c r="BH1976" s="12"/>
      <c r="BI1976" s="12"/>
      <c r="BJ1976" s="12"/>
      <c r="BK1976" s="12"/>
    </row>
    <row r="1977" spans="33:63" x14ac:dyDescent="0.15">
      <c r="AG1977" s="12"/>
      <c r="AH1977" s="12"/>
      <c r="AI1977" s="12"/>
      <c r="AJ1977" s="12"/>
      <c r="AK1977" s="12"/>
      <c r="AL1977" s="12"/>
      <c r="AM1977" s="12"/>
      <c r="AN1977" s="12"/>
      <c r="AO1977" s="12"/>
      <c r="AP1977" s="12"/>
      <c r="AQ1977" s="12"/>
      <c r="AR1977" s="12"/>
      <c r="AS1977" s="12"/>
      <c r="AT1977" s="12"/>
      <c r="AU1977" s="12"/>
      <c r="AV1977" s="12"/>
      <c r="AW1977" s="12"/>
      <c r="AX1977" s="12"/>
      <c r="AY1977" s="12"/>
      <c r="AZ1977" s="12"/>
      <c r="BA1977" s="12"/>
      <c r="BB1977" s="12"/>
      <c r="BC1977" s="12"/>
      <c r="BE1977" s="12"/>
      <c r="BF1977" s="12"/>
      <c r="BG1977" s="12"/>
      <c r="BH1977" s="12"/>
      <c r="BI1977" s="12"/>
      <c r="BJ1977" s="12"/>
      <c r="BK1977" s="12"/>
    </row>
    <row r="1978" spans="33:63" x14ac:dyDescent="0.15">
      <c r="AG1978" s="12"/>
      <c r="AH1978" s="12"/>
      <c r="AI1978" s="12"/>
      <c r="AJ1978" s="12"/>
      <c r="AK1978" s="12"/>
      <c r="AL1978" s="12"/>
      <c r="AM1978" s="12"/>
      <c r="AN1978" s="12"/>
      <c r="AO1978" s="12"/>
      <c r="AP1978" s="12"/>
      <c r="AQ1978" s="12"/>
      <c r="AR1978" s="12"/>
      <c r="AS1978" s="12"/>
      <c r="AT1978" s="12"/>
      <c r="AU1978" s="12"/>
      <c r="AV1978" s="12"/>
      <c r="AW1978" s="12"/>
      <c r="AX1978" s="12"/>
      <c r="AY1978" s="12"/>
      <c r="AZ1978" s="12"/>
      <c r="BA1978" s="12"/>
      <c r="BB1978" s="12"/>
      <c r="BC1978" s="12"/>
      <c r="BE1978" s="12"/>
      <c r="BF1978" s="12"/>
      <c r="BG1978" s="12"/>
      <c r="BH1978" s="12"/>
      <c r="BI1978" s="12"/>
      <c r="BJ1978" s="12"/>
      <c r="BK1978" s="12"/>
    </row>
    <row r="1979" spans="33:63" x14ac:dyDescent="0.15">
      <c r="AG1979" s="12"/>
      <c r="AH1979" s="12"/>
      <c r="AI1979" s="12"/>
      <c r="AJ1979" s="12"/>
      <c r="AK1979" s="12"/>
      <c r="AL1979" s="12"/>
      <c r="AM1979" s="12"/>
      <c r="AN1979" s="12"/>
      <c r="AO1979" s="12"/>
      <c r="AP1979" s="12"/>
      <c r="AQ1979" s="12"/>
      <c r="AR1979" s="12"/>
      <c r="AS1979" s="12"/>
      <c r="AT1979" s="12"/>
      <c r="AU1979" s="12"/>
      <c r="AV1979" s="12"/>
      <c r="AW1979" s="12"/>
      <c r="AX1979" s="12"/>
      <c r="AY1979" s="12"/>
      <c r="AZ1979" s="12"/>
      <c r="BA1979" s="12"/>
      <c r="BB1979" s="12"/>
      <c r="BC1979" s="12"/>
      <c r="BE1979" s="12"/>
      <c r="BF1979" s="12"/>
      <c r="BG1979" s="12"/>
      <c r="BH1979" s="12"/>
      <c r="BI1979" s="12"/>
      <c r="BJ1979" s="12"/>
      <c r="BK1979" s="12"/>
    </row>
    <row r="1980" spans="33:63" x14ac:dyDescent="0.15">
      <c r="AG1980" s="12"/>
      <c r="AH1980" s="12"/>
      <c r="AI1980" s="12"/>
      <c r="AJ1980" s="12"/>
      <c r="AK1980" s="12"/>
      <c r="AL1980" s="12"/>
      <c r="AM1980" s="12"/>
      <c r="AN1980" s="12"/>
      <c r="AO1980" s="12"/>
      <c r="AP1980" s="12"/>
      <c r="AQ1980" s="12"/>
      <c r="AR1980" s="12"/>
      <c r="AS1980" s="12"/>
      <c r="AT1980" s="12"/>
      <c r="AU1980" s="12"/>
      <c r="AV1980" s="12"/>
      <c r="AW1980" s="12"/>
      <c r="AX1980" s="12"/>
      <c r="AY1980" s="12"/>
      <c r="AZ1980" s="12"/>
      <c r="BA1980" s="12"/>
      <c r="BB1980" s="12"/>
      <c r="BC1980" s="12"/>
      <c r="BE1980" s="12"/>
      <c r="BF1980" s="12"/>
      <c r="BG1980" s="12"/>
      <c r="BH1980" s="12"/>
      <c r="BI1980" s="12"/>
      <c r="BJ1980" s="12"/>
      <c r="BK1980" s="12"/>
    </row>
    <row r="1981" spans="33:63" x14ac:dyDescent="0.15">
      <c r="AG1981" s="12"/>
      <c r="AH1981" s="12"/>
      <c r="AI1981" s="12"/>
      <c r="AJ1981" s="12"/>
      <c r="AK1981" s="12"/>
      <c r="AL1981" s="12"/>
      <c r="AM1981" s="12"/>
      <c r="AN1981" s="12"/>
      <c r="AO1981" s="12"/>
      <c r="AP1981" s="12"/>
      <c r="AQ1981" s="12"/>
      <c r="AR1981" s="12"/>
      <c r="AS1981" s="12"/>
      <c r="AT1981" s="12"/>
      <c r="AU1981" s="12"/>
      <c r="AV1981" s="12"/>
      <c r="AW1981" s="12"/>
      <c r="AX1981" s="12"/>
      <c r="AY1981" s="12"/>
      <c r="AZ1981" s="12"/>
      <c r="BA1981" s="12"/>
      <c r="BB1981" s="12"/>
      <c r="BC1981" s="12"/>
      <c r="BE1981" s="12"/>
      <c r="BF1981" s="12"/>
      <c r="BG1981" s="12"/>
      <c r="BH1981" s="12"/>
      <c r="BI1981" s="12"/>
      <c r="BJ1981" s="12"/>
      <c r="BK1981" s="12"/>
    </row>
    <row r="1982" spans="33:63" x14ac:dyDescent="0.15">
      <c r="AG1982" s="12"/>
      <c r="AH1982" s="12"/>
      <c r="AI1982" s="12"/>
      <c r="AJ1982" s="12"/>
      <c r="AK1982" s="12"/>
      <c r="AL1982" s="12"/>
      <c r="AM1982" s="12"/>
      <c r="AN1982" s="12"/>
      <c r="AO1982" s="12"/>
      <c r="AP1982" s="12"/>
      <c r="AQ1982" s="12"/>
      <c r="AR1982" s="12"/>
      <c r="AS1982" s="12"/>
      <c r="AT1982" s="12"/>
      <c r="AU1982" s="12"/>
      <c r="AV1982" s="12"/>
      <c r="AW1982" s="12"/>
      <c r="AX1982" s="12"/>
      <c r="AY1982" s="12"/>
      <c r="AZ1982" s="12"/>
      <c r="BA1982" s="12"/>
      <c r="BB1982" s="12"/>
      <c r="BC1982" s="12"/>
      <c r="BE1982" s="12"/>
      <c r="BF1982" s="12"/>
      <c r="BG1982" s="12"/>
      <c r="BH1982" s="12"/>
      <c r="BI1982" s="12"/>
      <c r="BJ1982" s="12"/>
      <c r="BK1982" s="12"/>
    </row>
    <row r="1983" spans="33:63" x14ac:dyDescent="0.15">
      <c r="AG1983" s="12"/>
      <c r="AH1983" s="12"/>
      <c r="AI1983" s="12"/>
      <c r="AJ1983" s="12"/>
      <c r="AK1983" s="12"/>
      <c r="AL1983" s="12"/>
      <c r="AM1983" s="12"/>
      <c r="AN1983" s="12"/>
      <c r="AO1983" s="12"/>
      <c r="AP1983" s="12"/>
      <c r="AQ1983" s="12"/>
      <c r="AR1983" s="12"/>
      <c r="AS1983" s="12"/>
      <c r="AT1983" s="12"/>
      <c r="AU1983" s="12"/>
      <c r="AV1983" s="12"/>
      <c r="AW1983" s="12"/>
      <c r="AX1983" s="12"/>
      <c r="AY1983" s="12"/>
      <c r="AZ1983" s="12"/>
      <c r="BA1983" s="12"/>
      <c r="BB1983" s="12"/>
      <c r="BC1983" s="12"/>
      <c r="BE1983" s="12"/>
      <c r="BF1983" s="12"/>
      <c r="BG1983" s="12"/>
      <c r="BH1983" s="12"/>
      <c r="BI1983" s="12"/>
      <c r="BJ1983" s="12"/>
      <c r="BK1983" s="12"/>
    </row>
    <row r="1984" spans="33:63" x14ac:dyDescent="0.15">
      <c r="AG1984" s="12"/>
      <c r="AH1984" s="12"/>
      <c r="AI1984" s="12"/>
      <c r="AJ1984" s="12"/>
      <c r="AK1984" s="12"/>
      <c r="AL1984" s="12"/>
      <c r="AM1984" s="12"/>
      <c r="AN1984" s="12"/>
      <c r="AO1984" s="12"/>
      <c r="AP1984" s="12"/>
      <c r="AQ1984" s="12"/>
      <c r="AR1984" s="12"/>
      <c r="AS1984" s="12"/>
      <c r="AT1984" s="12"/>
      <c r="AU1984" s="12"/>
      <c r="AV1984" s="12"/>
      <c r="AW1984" s="12"/>
      <c r="AX1984" s="12"/>
      <c r="AY1984" s="12"/>
      <c r="AZ1984" s="12"/>
      <c r="BA1984" s="12"/>
      <c r="BB1984" s="12"/>
      <c r="BC1984" s="12"/>
      <c r="BE1984" s="12"/>
      <c r="BF1984" s="12"/>
      <c r="BG1984" s="12"/>
      <c r="BH1984" s="12"/>
      <c r="BI1984" s="12"/>
      <c r="BJ1984" s="12"/>
      <c r="BK1984" s="12"/>
    </row>
    <row r="1985" spans="33:63" x14ac:dyDescent="0.15">
      <c r="AG1985" s="12"/>
      <c r="AH1985" s="12"/>
      <c r="AI1985" s="12"/>
      <c r="AJ1985" s="12"/>
      <c r="AK1985" s="12"/>
      <c r="AL1985" s="12"/>
      <c r="AM1985" s="12"/>
      <c r="AN1985" s="12"/>
      <c r="AO1985" s="12"/>
      <c r="AP1985" s="12"/>
      <c r="AQ1985" s="12"/>
      <c r="AR1985" s="12"/>
      <c r="AS1985" s="12"/>
      <c r="AT1985" s="12"/>
      <c r="AU1985" s="12"/>
      <c r="AV1985" s="12"/>
      <c r="AW1985" s="12"/>
      <c r="AX1985" s="12"/>
      <c r="AY1985" s="12"/>
      <c r="AZ1985" s="12"/>
      <c r="BA1985" s="12"/>
      <c r="BB1985" s="12"/>
      <c r="BC1985" s="12"/>
      <c r="BE1985" s="12"/>
      <c r="BF1985" s="12"/>
      <c r="BG1985" s="12"/>
      <c r="BH1985" s="12"/>
      <c r="BI1985" s="12"/>
      <c r="BJ1985" s="12"/>
      <c r="BK1985" s="12"/>
    </row>
    <row r="1986" spans="33:63" x14ac:dyDescent="0.15">
      <c r="AG1986" s="12"/>
      <c r="AH1986" s="12"/>
      <c r="AI1986" s="12"/>
      <c r="AJ1986" s="12"/>
      <c r="AK1986" s="12"/>
      <c r="AL1986" s="12"/>
      <c r="AM1986" s="12"/>
      <c r="AN1986" s="12"/>
      <c r="AO1986" s="12"/>
      <c r="AP1986" s="12"/>
      <c r="AQ1986" s="12"/>
      <c r="AR1986" s="12"/>
      <c r="AS1986" s="12"/>
      <c r="AT1986" s="12"/>
      <c r="AU1986" s="12"/>
      <c r="AV1986" s="12"/>
      <c r="AW1986" s="12"/>
      <c r="AX1986" s="12"/>
      <c r="AY1986" s="12"/>
      <c r="AZ1986" s="12"/>
      <c r="BA1986" s="12"/>
      <c r="BB1986" s="12"/>
      <c r="BC1986" s="12"/>
      <c r="BE1986" s="12"/>
      <c r="BF1986" s="12"/>
      <c r="BG1986" s="12"/>
      <c r="BH1986" s="12"/>
      <c r="BI1986" s="12"/>
      <c r="BJ1986" s="12"/>
      <c r="BK1986" s="12"/>
    </row>
    <row r="1987" spans="33:63" x14ac:dyDescent="0.15">
      <c r="AG1987" s="12"/>
      <c r="AH1987" s="12"/>
      <c r="AI1987" s="12"/>
      <c r="AJ1987" s="12"/>
      <c r="AK1987" s="12"/>
      <c r="AL1987" s="12"/>
      <c r="AM1987" s="12"/>
      <c r="AN1987" s="12"/>
      <c r="AO1987" s="12"/>
      <c r="AP1987" s="12"/>
      <c r="AQ1987" s="12"/>
      <c r="AR1987" s="12"/>
      <c r="AS1987" s="12"/>
      <c r="AT1987" s="12"/>
      <c r="AU1987" s="12"/>
      <c r="AV1987" s="12"/>
      <c r="AW1987" s="12"/>
      <c r="AX1987" s="12"/>
      <c r="AY1987" s="12"/>
      <c r="AZ1987" s="12"/>
      <c r="BA1987" s="12"/>
      <c r="BB1987" s="12"/>
      <c r="BC1987" s="12"/>
      <c r="BE1987" s="12"/>
      <c r="BF1987" s="12"/>
      <c r="BG1987" s="12"/>
      <c r="BH1987" s="12"/>
      <c r="BI1987" s="12"/>
      <c r="BJ1987" s="12"/>
      <c r="BK1987" s="12"/>
    </row>
    <row r="1988" spans="33:63" x14ac:dyDescent="0.15">
      <c r="AG1988" s="12"/>
      <c r="AH1988" s="12"/>
      <c r="AI1988" s="12"/>
      <c r="AJ1988" s="12"/>
      <c r="AK1988" s="12"/>
      <c r="AL1988" s="12"/>
      <c r="AM1988" s="12"/>
      <c r="AN1988" s="12"/>
      <c r="AO1988" s="12"/>
      <c r="AP1988" s="12"/>
      <c r="AQ1988" s="12"/>
      <c r="AR1988" s="12"/>
      <c r="AS1988" s="12"/>
      <c r="AT1988" s="12"/>
      <c r="AU1988" s="12"/>
      <c r="AV1988" s="12"/>
      <c r="AW1988" s="12"/>
      <c r="AX1988" s="12"/>
      <c r="AY1988" s="12"/>
      <c r="AZ1988" s="12"/>
      <c r="BA1988" s="12"/>
      <c r="BB1988" s="12"/>
      <c r="BC1988" s="12"/>
      <c r="BE1988" s="12"/>
      <c r="BF1988" s="12"/>
      <c r="BG1988" s="12"/>
      <c r="BH1988" s="12"/>
      <c r="BI1988" s="12"/>
      <c r="BJ1988" s="12"/>
      <c r="BK1988" s="12"/>
    </row>
    <row r="1989" spans="33:63" x14ac:dyDescent="0.15">
      <c r="AG1989" s="12"/>
      <c r="AH1989" s="12"/>
      <c r="AI1989" s="12"/>
      <c r="AJ1989" s="12"/>
      <c r="AK1989" s="12"/>
      <c r="AL1989" s="12"/>
      <c r="AM1989" s="12"/>
      <c r="AN1989" s="12"/>
      <c r="AO1989" s="12"/>
      <c r="AP1989" s="12"/>
      <c r="AQ1989" s="12"/>
      <c r="AR1989" s="12"/>
      <c r="AS1989" s="12"/>
      <c r="AT1989" s="12"/>
      <c r="AU1989" s="12"/>
      <c r="AV1989" s="12"/>
      <c r="AW1989" s="12"/>
      <c r="AX1989" s="12"/>
      <c r="AY1989" s="12"/>
      <c r="AZ1989" s="12"/>
      <c r="BA1989" s="12"/>
      <c r="BB1989" s="12"/>
      <c r="BC1989" s="12"/>
      <c r="BE1989" s="12"/>
      <c r="BF1989" s="12"/>
      <c r="BG1989" s="12"/>
      <c r="BH1989" s="12"/>
      <c r="BI1989" s="12"/>
      <c r="BJ1989" s="12"/>
      <c r="BK1989" s="12"/>
    </row>
    <row r="1990" spans="33:63" x14ac:dyDescent="0.15">
      <c r="AG1990" s="12"/>
      <c r="AH1990" s="12"/>
      <c r="AI1990" s="12"/>
      <c r="AJ1990" s="12"/>
      <c r="AK1990" s="12"/>
      <c r="AL1990" s="12"/>
      <c r="AM1990" s="12"/>
      <c r="AN1990" s="12"/>
      <c r="AO1990" s="12"/>
      <c r="AP1990" s="12"/>
      <c r="AQ1990" s="12"/>
      <c r="AR1990" s="12"/>
      <c r="AS1990" s="12"/>
      <c r="AT1990" s="12"/>
      <c r="AU1990" s="12"/>
      <c r="AV1990" s="12"/>
      <c r="AW1990" s="12"/>
      <c r="AX1990" s="12"/>
      <c r="AY1990" s="12"/>
      <c r="AZ1990" s="12"/>
      <c r="BA1990" s="12"/>
      <c r="BB1990" s="12"/>
      <c r="BC1990" s="12"/>
      <c r="BE1990" s="12"/>
      <c r="BF1990" s="12"/>
      <c r="BG1990" s="12"/>
      <c r="BH1990" s="12"/>
      <c r="BI1990" s="12"/>
      <c r="BJ1990" s="12"/>
      <c r="BK1990" s="12"/>
    </row>
    <row r="1991" spans="33:63" x14ac:dyDescent="0.15">
      <c r="AG1991" s="12"/>
      <c r="AH1991" s="12"/>
      <c r="AI1991" s="12"/>
      <c r="AJ1991" s="12"/>
      <c r="AK1991" s="12"/>
      <c r="AL1991" s="12"/>
      <c r="AM1991" s="12"/>
      <c r="AN1991" s="12"/>
      <c r="AO1991" s="12"/>
      <c r="AP1991" s="12"/>
      <c r="AQ1991" s="12"/>
      <c r="AR1991" s="12"/>
      <c r="AS1991" s="12"/>
      <c r="AT1991" s="12"/>
      <c r="AU1991" s="12"/>
      <c r="AV1991" s="12"/>
      <c r="AW1991" s="12"/>
      <c r="AX1991" s="12"/>
      <c r="AY1991" s="12"/>
      <c r="AZ1991" s="12"/>
      <c r="BA1991" s="12"/>
      <c r="BB1991" s="12"/>
      <c r="BC1991" s="12"/>
      <c r="BE1991" s="12"/>
      <c r="BF1991" s="12"/>
      <c r="BG1991" s="12"/>
      <c r="BH1991" s="12"/>
      <c r="BI1991" s="12"/>
      <c r="BJ1991" s="12"/>
      <c r="BK1991" s="12"/>
    </row>
    <row r="1992" spans="33:63" x14ac:dyDescent="0.15">
      <c r="AG1992" s="12"/>
      <c r="AH1992" s="12"/>
      <c r="AI1992" s="12"/>
      <c r="AJ1992" s="12"/>
      <c r="AK1992" s="12"/>
      <c r="AL1992" s="12"/>
      <c r="AM1992" s="12"/>
      <c r="AN1992" s="12"/>
      <c r="AO1992" s="12"/>
      <c r="AP1992" s="12"/>
      <c r="AQ1992" s="12"/>
      <c r="AR1992" s="12"/>
      <c r="AS1992" s="12"/>
      <c r="AT1992" s="12"/>
      <c r="AU1992" s="12"/>
      <c r="AV1992" s="12"/>
      <c r="AW1992" s="12"/>
      <c r="AX1992" s="12"/>
      <c r="AY1992" s="12"/>
      <c r="AZ1992" s="12"/>
      <c r="BA1992" s="12"/>
      <c r="BB1992" s="12"/>
      <c r="BC1992" s="12"/>
      <c r="BE1992" s="12"/>
      <c r="BF1992" s="12"/>
      <c r="BG1992" s="12"/>
      <c r="BH1992" s="12"/>
      <c r="BI1992" s="12"/>
      <c r="BJ1992" s="12"/>
      <c r="BK1992" s="12"/>
    </row>
    <row r="1993" spans="33:63" x14ac:dyDescent="0.15">
      <c r="AG1993" s="12"/>
      <c r="AH1993" s="12"/>
      <c r="AI1993" s="12"/>
      <c r="AJ1993" s="12"/>
      <c r="AK1993" s="12"/>
      <c r="AL1993" s="12"/>
      <c r="AM1993" s="12"/>
      <c r="AN1993" s="12"/>
      <c r="AO1993" s="12"/>
      <c r="AP1993" s="12"/>
      <c r="AQ1993" s="12"/>
      <c r="AR1993" s="12"/>
      <c r="AS1993" s="12"/>
      <c r="AT1993" s="12"/>
      <c r="AU1993" s="12"/>
      <c r="AV1993" s="12"/>
      <c r="AW1993" s="12"/>
      <c r="AX1993" s="12"/>
      <c r="AY1993" s="12"/>
      <c r="AZ1993" s="12"/>
      <c r="BA1993" s="12"/>
      <c r="BB1993" s="12"/>
      <c r="BC1993" s="12"/>
      <c r="BE1993" s="12"/>
      <c r="BF1993" s="12"/>
      <c r="BG1993" s="12"/>
      <c r="BH1993" s="12"/>
      <c r="BI1993" s="12"/>
      <c r="BJ1993" s="12"/>
      <c r="BK1993" s="12"/>
    </row>
    <row r="1994" spans="33:63" x14ac:dyDescent="0.15">
      <c r="AG1994" s="12"/>
      <c r="AH1994" s="12"/>
      <c r="AI1994" s="12"/>
      <c r="AJ1994" s="12"/>
      <c r="AK1994" s="12"/>
      <c r="AL1994" s="12"/>
      <c r="AM1994" s="12"/>
      <c r="AN1994" s="12"/>
      <c r="AO1994" s="12"/>
      <c r="AP1994" s="12"/>
      <c r="AQ1994" s="12"/>
      <c r="AR1994" s="12"/>
      <c r="AS1994" s="12"/>
      <c r="AT1994" s="12"/>
      <c r="AU1994" s="12"/>
      <c r="AV1994" s="12"/>
      <c r="AW1994" s="12"/>
      <c r="AX1994" s="12"/>
      <c r="AY1994" s="12"/>
      <c r="AZ1994" s="12"/>
      <c r="BA1994" s="12"/>
      <c r="BB1994" s="12"/>
      <c r="BC1994" s="12"/>
      <c r="BE1994" s="12"/>
      <c r="BF1994" s="12"/>
      <c r="BG1994" s="12"/>
      <c r="BH1994" s="12"/>
      <c r="BI1994" s="12"/>
      <c r="BJ1994" s="12"/>
      <c r="BK1994" s="12"/>
    </row>
    <row r="1995" spans="33:63" x14ac:dyDescent="0.15">
      <c r="AG1995" s="12"/>
      <c r="AH1995" s="12"/>
      <c r="AI1995" s="12"/>
      <c r="AJ1995" s="12"/>
      <c r="AK1995" s="12"/>
      <c r="AL1995" s="12"/>
      <c r="AM1995" s="12"/>
      <c r="AN1995" s="12"/>
      <c r="AO1995" s="12"/>
      <c r="AP1995" s="12"/>
      <c r="AQ1995" s="12"/>
      <c r="AR1995" s="12"/>
      <c r="AS1995" s="12"/>
      <c r="AT1995" s="12"/>
      <c r="AU1995" s="12"/>
      <c r="AV1995" s="12"/>
      <c r="AW1995" s="12"/>
      <c r="AX1995" s="12"/>
      <c r="AY1995" s="12"/>
      <c r="AZ1995" s="12"/>
      <c r="BA1995" s="12"/>
      <c r="BB1995" s="12"/>
      <c r="BC1995" s="12"/>
      <c r="BE1995" s="12"/>
      <c r="BF1995" s="12"/>
      <c r="BG1995" s="12"/>
      <c r="BH1995" s="12"/>
      <c r="BI1995" s="12"/>
      <c r="BJ1995" s="12"/>
      <c r="BK1995" s="12"/>
    </row>
    <row r="1996" spans="33:63" x14ac:dyDescent="0.15">
      <c r="AG1996" s="12"/>
      <c r="AH1996" s="12"/>
      <c r="AI1996" s="12"/>
      <c r="AJ1996" s="12"/>
      <c r="AK1996" s="12"/>
      <c r="AL1996" s="12"/>
      <c r="AM1996" s="12"/>
      <c r="AN1996" s="12"/>
      <c r="AO1996" s="12"/>
      <c r="AP1996" s="12"/>
      <c r="AQ1996" s="12"/>
      <c r="AR1996" s="12"/>
      <c r="AS1996" s="12"/>
      <c r="AT1996" s="12"/>
      <c r="AU1996" s="12"/>
      <c r="AV1996" s="12"/>
      <c r="AW1996" s="12"/>
      <c r="AX1996" s="12"/>
      <c r="AY1996" s="12"/>
      <c r="AZ1996" s="12"/>
      <c r="BA1996" s="12"/>
      <c r="BB1996" s="12"/>
      <c r="BC1996" s="12"/>
      <c r="BE1996" s="12"/>
      <c r="BF1996" s="12"/>
      <c r="BG1996" s="12"/>
      <c r="BH1996" s="12"/>
      <c r="BI1996" s="12"/>
      <c r="BJ1996" s="12"/>
      <c r="BK1996" s="12"/>
    </row>
    <row r="1997" spans="33:63" x14ac:dyDescent="0.15">
      <c r="AG1997" s="12"/>
      <c r="AH1997" s="12"/>
      <c r="AI1997" s="12"/>
      <c r="AJ1997" s="12"/>
      <c r="AK1997" s="12"/>
      <c r="AL1997" s="12"/>
      <c r="AM1997" s="12"/>
      <c r="AN1997" s="12"/>
      <c r="AO1997" s="12"/>
      <c r="AP1997" s="12"/>
      <c r="AQ1997" s="12"/>
      <c r="AR1997" s="12"/>
      <c r="AS1997" s="12"/>
      <c r="AT1997" s="12"/>
      <c r="AU1997" s="12"/>
      <c r="AV1997" s="12"/>
      <c r="AW1997" s="12"/>
      <c r="AX1997" s="12"/>
      <c r="AY1997" s="12"/>
      <c r="AZ1997" s="12"/>
      <c r="BA1997" s="12"/>
      <c r="BB1997" s="12"/>
      <c r="BC1997" s="12"/>
      <c r="BE1997" s="12"/>
      <c r="BF1997" s="12"/>
      <c r="BG1997" s="12"/>
      <c r="BH1997" s="12"/>
      <c r="BI1997" s="12"/>
      <c r="BJ1997" s="12"/>
      <c r="BK1997" s="12"/>
    </row>
    <row r="1998" spans="33:63" x14ac:dyDescent="0.15">
      <c r="AG1998" s="12"/>
      <c r="AH1998" s="12"/>
      <c r="AI1998" s="12"/>
      <c r="AJ1998" s="12"/>
      <c r="AK1998" s="12"/>
      <c r="AL1998" s="12"/>
      <c r="AM1998" s="12"/>
      <c r="AN1998" s="12"/>
      <c r="AO1998" s="12"/>
      <c r="AP1998" s="12"/>
      <c r="AQ1998" s="12"/>
      <c r="AR1998" s="12"/>
      <c r="AS1998" s="12"/>
      <c r="AT1998" s="12"/>
      <c r="AU1998" s="12"/>
      <c r="AV1998" s="12"/>
      <c r="AW1998" s="12"/>
      <c r="AX1998" s="12"/>
      <c r="AY1998" s="12"/>
      <c r="AZ1998" s="12"/>
      <c r="BA1998" s="12"/>
      <c r="BB1998" s="12"/>
      <c r="BC1998" s="12"/>
      <c r="BE1998" s="12"/>
      <c r="BF1998" s="12"/>
      <c r="BG1998" s="12"/>
      <c r="BH1998" s="12"/>
      <c r="BI1998" s="12"/>
      <c r="BJ1998" s="12"/>
      <c r="BK1998" s="12"/>
    </row>
    <row r="1999" spans="33:63" x14ac:dyDescent="0.15">
      <c r="AG1999" s="12"/>
      <c r="AH1999" s="12"/>
      <c r="AI1999" s="12"/>
      <c r="AJ1999" s="12"/>
      <c r="AK1999" s="12"/>
      <c r="AL1999" s="12"/>
      <c r="AM1999" s="12"/>
      <c r="AN1999" s="12"/>
      <c r="AO1999" s="12"/>
      <c r="AP1999" s="12"/>
      <c r="AQ1999" s="12"/>
      <c r="AR1999" s="12"/>
      <c r="AS1999" s="12"/>
      <c r="AT1999" s="12"/>
      <c r="AU1999" s="12"/>
      <c r="AV1999" s="12"/>
      <c r="AW1999" s="12"/>
      <c r="AX1999" s="12"/>
      <c r="AY1999" s="12"/>
      <c r="AZ1999" s="12"/>
      <c r="BA1999" s="12"/>
      <c r="BB1999" s="12"/>
      <c r="BC1999" s="12"/>
      <c r="BE1999" s="12"/>
      <c r="BF1999" s="12"/>
      <c r="BG1999" s="12"/>
      <c r="BH1999" s="12"/>
      <c r="BI1999" s="12"/>
      <c r="BJ1999" s="12"/>
      <c r="BK1999" s="12"/>
    </row>
    <row r="2000" spans="33:63" x14ac:dyDescent="0.15">
      <c r="AG2000" s="12"/>
      <c r="AH2000" s="12"/>
      <c r="AI2000" s="12"/>
      <c r="AJ2000" s="12"/>
      <c r="AK2000" s="12"/>
      <c r="AL2000" s="12"/>
      <c r="AM2000" s="12"/>
      <c r="AN2000" s="12"/>
      <c r="AO2000" s="12"/>
      <c r="AP2000" s="12"/>
      <c r="AQ2000" s="12"/>
      <c r="AR2000" s="12"/>
      <c r="AS2000" s="12"/>
      <c r="AT2000" s="12"/>
      <c r="AU2000" s="12"/>
      <c r="AV2000" s="12"/>
      <c r="AW2000" s="12"/>
      <c r="AX2000" s="12"/>
      <c r="AY2000" s="12"/>
      <c r="AZ2000" s="12"/>
      <c r="BA2000" s="12"/>
      <c r="BB2000" s="12"/>
      <c r="BC2000" s="12"/>
      <c r="BE2000" s="12"/>
      <c r="BF2000" s="12"/>
      <c r="BG2000" s="12"/>
      <c r="BH2000" s="12"/>
      <c r="BI2000" s="12"/>
      <c r="BJ2000" s="12"/>
      <c r="BK2000" s="12"/>
    </row>
    <row r="2001" spans="33:63" x14ac:dyDescent="0.15">
      <c r="AG2001" s="12"/>
      <c r="AH2001" s="12"/>
      <c r="AI2001" s="12"/>
      <c r="AJ2001" s="12"/>
      <c r="AK2001" s="12"/>
      <c r="AL2001" s="12"/>
      <c r="AM2001" s="12"/>
      <c r="AN2001" s="12"/>
      <c r="AO2001" s="12"/>
      <c r="AP2001" s="12"/>
      <c r="AQ2001" s="12"/>
      <c r="AR2001" s="12"/>
      <c r="AS2001" s="12"/>
      <c r="AT2001" s="12"/>
      <c r="AU2001" s="12"/>
      <c r="AV2001" s="12"/>
      <c r="AW2001" s="12"/>
      <c r="AX2001" s="12"/>
      <c r="AY2001" s="12"/>
      <c r="AZ2001" s="12"/>
      <c r="BA2001" s="12"/>
      <c r="BB2001" s="12"/>
      <c r="BC2001" s="12"/>
      <c r="BE2001" s="12"/>
      <c r="BF2001" s="12"/>
      <c r="BG2001" s="12"/>
      <c r="BH2001" s="12"/>
      <c r="BI2001" s="12"/>
      <c r="BJ2001" s="12"/>
      <c r="BK2001" s="12"/>
    </row>
    <row r="2002" spans="33:63" x14ac:dyDescent="0.15">
      <c r="AG2002" s="12"/>
      <c r="AH2002" s="12"/>
      <c r="AI2002" s="12"/>
      <c r="AJ2002" s="12"/>
      <c r="AK2002" s="12"/>
      <c r="AL2002" s="12"/>
      <c r="AM2002" s="12"/>
      <c r="AN2002" s="12"/>
      <c r="AO2002" s="12"/>
      <c r="AP2002" s="12"/>
      <c r="AQ2002" s="12"/>
      <c r="AR2002" s="12"/>
      <c r="AS2002" s="12"/>
      <c r="AT2002" s="12"/>
      <c r="AU2002" s="12"/>
      <c r="AV2002" s="12"/>
      <c r="AW2002" s="12"/>
      <c r="AX2002" s="12"/>
      <c r="AY2002" s="12"/>
      <c r="AZ2002" s="12"/>
      <c r="BA2002" s="12"/>
      <c r="BB2002" s="12"/>
      <c r="BC2002" s="12"/>
      <c r="BE2002" s="12"/>
      <c r="BF2002" s="12"/>
      <c r="BG2002" s="12"/>
      <c r="BH2002" s="12"/>
      <c r="BI2002" s="12"/>
      <c r="BJ2002" s="12"/>
      <c r="BK2002" s="12"/>
    </row>
    <row r="2003" spans="33:63" x14ac:dyDescent="0.15">
      <c r="AG2003" s="12"/>
      <c r="AH2003" s="12"/>
      <c r="AI2003" s="12"/>
      <c r="AJ2003" s="12"/>
      <c r="AK2003" s="12"/>
      <c r="AL2003" s="12"/>
      <c r="AM2003" s="12"/>
      <c r="AN2003" s="12"/>
      <c r="AO2003" s="12"/>
      <c r="AP2003" s="12"/>
      <c r="AQ2003" s="12"/>
      <c r="AR2003" s="12"/>
      <c r="AS2003" s="12"/>
      <c r="AT2003" s="12"/>
      <c r="AU2003" s="12"/>
      <c r="AV2003" s="12"/>
      <c r="AW2003" s="12"/>
      <c r="AX2003" s="12"/>
      <c r="AY2003" s="12"/>
      <c r="AZ2003" s="12"/>
      <c r="BA2003" s="12"/>
      <c r="BB2003" s="12"/>
      <c r="BC2003" s="12"/>
      <c r="BE2003" s="12"/>
      <c r="BF2003" s="12"/>
      <c r="BG2003" s="12"/>
      <c r="BH2003" s="12"/>
      <c r="BI2003" s="12"/>
      <c r="BJ2003" s="12"/>
      <c r="BK2003" s="12"/>
    </row>
    <row r="2004" spans="33:63" x14ac:dyDescent="0.15">
      <c r="AG2004" s="12"/>
      <c r="AH2004" s="12"/>
      <c r="AI2004" s="12"/>
      <c r="AJ2004" s="12"/>
      <c r="AK2004" s="12"/>
      <c r="AL2004" s="12"/>
      <c r="AM2004" s="12"/>
      <c r="AN2004" s="12"/>
      <c r="AO2004" s="12"/>
      <c r="AP2004" s="12"/>
      <c r="AQ2004" s="12"/>
      <c r="AR2004" s="12"/>
      <c r="AS2004" s="12"/>
      <c r="AT2004" s="12"/>
      <c r="AU2004" s="12"/>
      <c r="AV2004" s="12"/>
      <c r="AW2004" s="12"/>
      <c r="AX2004" s="12"/>
      <c r="AY2004" s="12"/>
      <c r="AZ2004" s="12"/>
      <c r="BA2004" s="12"/>
      <c r="BB2004" s="12"/>
      <c r="BC2004" s="12"/>
      <c r="BE2004" s="12"/>
      <c r="BF2004" s="12"/>
      <c r="BG2004" s="12"/>
      <c r="BH2004" s="12"/>
      <c r="BI2004" s="12"/>
      <c r="BJ2004" s="12"/>
      <c r="BK2004" s="12"/>
    </row>
    <row r="2005" spans="33:63" x14ac:dyDescent="0.15">
      <c r="AG2005" s="12"/>
      <c r="AH2005" s="12"/>
      <c r="AI2005" s="12"/>
      <c r="AJ2005" s="12"/>
      <c r="AK2005" s="12"/>
      <c r="AL2005" s="12"/>
      <c r="AM2005" s="12"/>
      <c r="AN2005" s="12"/>
      <c r="AO2005" s="12"/>
      <c r="AP2005" s="12"/>
      <c r="AQ2005" s="12"/>
      <c r="AR2005" s="12"/>
      <c r="AS2005" s="12"/>
      <c r="AT2005" s="12"/>
      <c r="AU2005" s="12"/>
      <c r="AV2005" s="12"/>
      <c r="AW2005" s="12"/>
      <c r="AX2005" s="12"/>
      <c r="AY2005" s="12"/>
      <c r="AZ2005" s="12"/>
      <c r="BA2005" s="12"/>
      <c r="BB2005" s="12"/>
      <c r="BC2005" s="12"/>
      <c r="BE2005" s="12"/>
      <c r="BF2005" s="12"/>
      <c r="BG2005" s="12"/>
      <c r="BH2005" s="12"/>
      <c r="BI2005" s="12"/>
      <c r="BJ2005" s="12"/>
      <c r="BK2005" s="12"/>
    </row>
    <row r="2006" spans="33:63" x14ac:dyDescent="0.15">
      <c r="AG2006" s="12"/>
      <c r="AH2006" s="12"/>
      <c r="AI2006" s="12"/>
      <c r="AJ2006" s="12"/>
      <c r="AK2006" s="12"/>
      <c r="AL2006" s="12"/>
      <c r="AM2006" s="12"/>
      <c r="AN2006" s="12"/>
      <c r="AO2006" s="12"/>
      <c r="AP2006" s="12"/>
      <c r="AQ2006" s="12"/>
      <c r="AR2006" s="12"/>
      <c r="AS2006" s="12"/>
      <c r="AT2006" s="12"/>
      <c r="AU2006" s="12"/>
      <c r="AV2006" s="12"/>
      <c r="AW2006" s="12"/>
      <c r="AX2006" s="12"/>
      <c r="AY2006" s="12"/>
      <c r="AZ2006" s="12"/>
      <c r="BA2006" s="12"/>
      <c r="BB2006" s="12"/>
      <c r="BC2006" s="12"/>
      <c r="BE2006" s="12"/>
      <c r="BF2006" s="12"/>
      <c r="BG2006" s="12"/>
      <c r="BH2006" s="12"/>
      <c r="BI2006" s="12"/>
      <c r="BJ2006" s="12"/>
      <c r="BK2006" s="12"/>
    </row>
    <row r="2007" spans="33:63" x14ac:dyDescent="0.15">
      <c r="AG2007" s="12"/>
      <c r="AH2007" s="12"/>
      <c r="AI2007" s="12"/>
      <c r="AJ2007" s="12"/>
      <c r="AK2007" s="12"/>
      <c r="AL2007" s="12"/>
      <c r="AM2007" s="12"/>
      <c r="AN2007" s="12"/>
      <c r="AO2007" s="12"/>
      <c r="AP2007" s="12"/>
      <c r="AQ2007" s="12"/>
      <c r="AR2007" s="12"/>
      <c r="AS2007" s="12"/>
      <c r="AT2007" s="12"/>
      <c r="AU2007" s="12"/>
      <c r="AV2007" s="12"/>
      <c r="AW2007" s="12"/>
      <c r="AX2007" s="12"/>
      <c r="AY2007" s="12"/>
      <c r="AZ2007" s="12"/>
      <c r="BA2007" s="12"/>
      <c r="BB2007" s="12"/>
      <c r="BC2007" s="12"/>
      <c r="BE2007" s="12"/>
      <c r="BF2007" s="12"/>
      <c r="BG2007" s="12"/>
      <c r="BH2007" s="12"/>
      <c r="BI2007" s="12"/>
      <c r="BJ2007" s="12"/>
      <c r="BK2007" s="12"/>
    </row>
    <row r="2008" spans="33:63" x14ac:dyDescent="0.15">
      <c r="AG2008" s="12"/>
      <c r="AH2008" s="12"/>
      <c r="AI2008" s="12"/>
      <c r="AJ2008" s="12"/>
      <c r="AK2008" s="12"/>
      <c r="AL2008" s="12"/>
      <c r="AM2008" s="12"/>
      <c r="AN2008" s="12"/>
      <c r="AO2008" s="12"/>
      <c r="AP2008" s="12"/>
      <c r="AQ2008" s="12"/>
      <c r="AR2008" s="12"/>
      <c r="AS2008" s="12"/>
      <c r="AT2008" s="12"/>
      <c r="AU2008" s="12"/>
      <c r="AV2008" s="12"/>
      <c r="AW2008" s="12"/>
      <c r="AX2008" s="12"/>
      <c r="AY2008" s="12"/>
      <c r="AZ2008" s="12"/>
      <c r="BA2008" s="12"/>
      <c r="BB2008" s="12"/>
      <c r="BC2008" s="12"/>
      <c r="BE2008" s="12"/>
      <c r="BF2008" s="12"/>
      <c r="BG2008" s="12"/>
      <c r="BH2008" s="12"/>
      <c r="BI2008" s="12"/>
      <c r="BJ2008" s="12"/>
      <c r="BK2008" s="12"/>
    </row>
    <row r="2009" spans="33:63" x14ac:dyDescent="0.15">
      <c r="AG2009" s="12"/>
      <c r="AH2009" s="12"/>
      <c r="AI2009" s="12"/>
      <c r="AJ2009" s="12"/>
      <c r="AK2009" s="12"/>
      <c r="AL2009" s="12"/>
      <c r="AM2009" s="12"/>
      <c r="AN2009" s="12"/>
      <c r="AO2009" s="12"/>
      <c r="AP2009" s="12"/>
      <c r="AQ2009" s="12"/>
      <c r="AR2009" s="12"/>
      <c r="AS2009" s="12"/>
      <c r="AT2009" s="12"/>
      <c r="AU2009" s="12"/>
      <c r="AV2009" s="12"/>
      <c r="AW2009" s="12"/>
      <c r="AX2009" s="12"/>
      <c r="AY2009" s="12"/>
      <c r="AZ2009" s="12"/>
      <c r="BA2009" s="12"/>
      <c r="BB2009" s="12"/>
      <c r="BC2009" s="12"/>
      <c r="BE2009" s="12"/>
      <c r="BF2009" s="12"/>
      <c r="BG2009" s="12"/>
      <c r="BH2009" s="12"/>
      <c r="BI2009" s="12"/>
      <c r="BJ2009" s="12"/>
      <c r="BK2009" s="12"/>
    </row>
    <row r="2010" spans="33:63" x14ac:dyDescent="0.15">
      <c r="AG2010" s="12"/>
      <c r="AH2010" s="12"/>
      <c r="AI2010" s="12"/>
      <c r="AJ2010" s="12"/>
      <c r="AK2010" s="12"/>
      <c r="AL2010" s="12"/>
      <c r="AM2010" s="12"/>
      <c r="AN2010" s="12"/>
      <c r="AO2010" s="12"/>
      <c r="AP2010" s="12"/>
      <c r="AQ2010" s="12"/>
      <c r="AR2010" s="12"/>
      <c r="AS2010" s="12"/>
      <c r="AT2010" s="12"/>
      <c r="AU2010" s="12"/>
      <c r="AV2010" s="12"/>
      <c r="AW2010" s="12"/>
      <c r="AX2010" s="12"/>
      <c r="AY2010" s="12"/>
      <c r="AZ2010" s="12"/>
      <c r="BA2010" s="12"/>
      <c r="BB2010" s="12"/>
      <c r="BC2010" s="12"/>
      <c r="BE2010" s="12"/>
      <c r="BF2010" s="12"/>
      <c r="BG2010" s="12"/>
      <c r="BH2010" s="12"/>
      <c r="BI2010" s="12"/>
      <c r="BJ2010" s="12"/>
      <c r="BK2010" s="12"/>
    </row>
    <row r="2011" spans="33:63" x14ac:dyDescent="0.15">
      <c r="AG2011" s="12"/>
      <c r="AH2011" s="12"/>
      <c r="AI2011" s="12"/>
      <c r="AJ2011" s="12"/>
      <c r="AK2011" s="12"/>
      <c r="AL2011" s="12"/>
      <c r="AM2011" s="12"/>
      <c r="AN2011" s="12"/>
      <c r="AO2011" s="12"/>
      <c r="AP2011" s="12"/>
      <c r="AQ2011" s="12"/>
      <c r="AR2011" s="12"/>
      <c r="AS2011" s="12"/>
      <c r="AT2011" s="12"/>
      <c r="AU2011" s="12"/>
      <c r="AV2011" s="12"/>
      <c r="AW2011" s="12"/>
      <c r="AX2011" s="12"/>
      <c r="AY2011" s="12"/>
      <c r="AZ2011" s="12"/>
      <c r="BA2011" s="12"/>
      <c r="BB2011" s="12"/>
      <c r="BC2011" s="12"/>
      <c r="BE2011" s="12"/>
      <c r="BF2011" s="12"/>
      <c r="BG2011" s="12"/>
      <c r="BH2011" s="12"/>
      <c r="BI2011" s="12"/>
      <c r="BJ2011" s="12"/>
      <c r="BK2011" s="12"/>
    </row>
    <row r="2012" spans="33:63" x14ac:dyDescent="0.15">
      <c r="AG2012" s="12"/>
      <c r="AH2012" s="12"/>
      <c r="AI2012" s="12"/>
      <c r="AJ2012" s="12"/>
      <c r="AK2012" s="12"/>
      <c r="AL2012" s="12"/>
      <c r="AM2012" s="12"/>
      <c r="AN2012" s="12"/>
      <c r="AO2012" s="12"/>
      <c r="AP2012" s="12"/>
      <c r="AQ2012" s="12"/>
      <c r="AR2012" s="12"/>
      <c r="AS2012" s="12"/>
      <c r="AT2012" s="12"/>
      <c r="AU2012" s="12"/>
      <c r="AV2012" s="12"/>
      <c r="AW2012" s="12"/>
      <c r="AX2012" s="12"/>
      <c r="AY2012" s="12"/>
      <c r="AZ2012" s="12"/>
      <c r="BA2012" s="12"/>
      <c r="BB2012" s="12"/>
      <c r="BC2012" s="12"/>
      <c r="BE2012" s="12"/>
      <c r="BF2012" s="12"/>
      <c r="BG2012" s="12"/>
      <c r="BH2012" s="12"/>
      <c r="BI2012" s="12"/>
      <c r="BJ2012" s="12"/>
      <c r="BK2012" s="12"/>
    </row>
    <row r="2013" spans="33:63" x14ac:dyDescent="0.15">
      <c r="AG2013" s="12"/>
      <c r="AH2013" s="12"/>
      <c r="AI2013" s="12"/>
      <c r="AJ2013" s="12"/>
      <c r="AK2013" s="12"/>
      <c r="AL2013" s="12"/>
      <c r="AM2013" s="12"/>
      <c r="AN2013" s="12"/>
      <c r="AO2013" s="12"/>
      <c r="AP2013" s="12"/>
      <c r="AQ2013" s="12"/>
      <c r="AR2013" s="12"/>
      <c r="AS2013" s="12"/>
      <c r="AT2013" s="12"/>
      <c r="AU2013" s="12"/>
      <c r="AV2013" s="12"/>
      <c r="AW2013" s="12"/>
      <c r="AX2013" s="12"/>
      <c r="AY2013" s="12"/>
      <c r="AZ2013" s="12"/>
      <c r="BA2013" s="12"/>
      <c r="BB2013" s="12"/>
      <c r="BC2013" s="12"/>
      <c r="BE2013" s="12"/>
      <c r="BF2013" s="12"/>
      <c r="BG2013" s="12"/>
      <c r="BH2013" s="12"/>
      <c r="BI2013" s="12"/>
      <c r="BJ2013" s="12"/>
      <c r="BK2013" s="12"/>
    </row>
    <row r="2014" spans="33:63" x14ac:dyDescent="0.15">
      <c r="AG2014" s="12"/>
      <c r="AH2014" s="12"/>
      <c r="AI2014" s="12"/>
      <c r="AJ2014" s="12"/>
      <c r="AK2014" s="12"/>
      <c r="AL2014" s="12"/>
      <c r="AM2014" s="12"/>
      <c r="AN2014" s="12"/>
      <c r="AO2014" s="12"/>
      <c r="AP2014" s="12"/>
      <c r="AQ2014" s="12"/>
      <c r="AR2014" s="12"/>
      <c r="AS2014" s="12"/>
      <c r="AT2014" s="12"/>
      <c r="AU2014" s="12"/>
      <c r="AV2014" s="12"/>
      <c r="AW2014" s="12"/>
      <c r="AX2014" s="12"/>
      <c r="AY2014" s="12"/>
      <c r="AZ2014" s="12"/>
      <c r="BA2014" s="12"/>
      <c r="BB2014" s="12"/>
      <c r="BC2014" s="12"/>
      <c r="BE2014" s="12"/>
      <c r="BF2014" s="12"/>
      <c r="BG2014" s="12"/>
      <c r="BH2014" s="12"/>
      <c r="BI2014" s="12"/>
      <c r="BJ2014" s="12"/>
      <c r="BK2014" s="12"/>
    </row>
    <row r="2015" spans="33:63" x14ac:dyDescent="0.15">
      <c r="AG2015" s="12"/>
      <c r="AH2015" s="12"/>
      <c r="AI2015" s="12"/>
      <c r="AJ2015" s="12"/>
      <c r="AK2015" s="12"/>
      <c r="AL2015" s="12"/>
      <c r="AM2015" s="12"/>
      <c r="AN2015" s="12"/>
      <c r="AO2015" s="12"/>
      <c r="AP2015" s="12"/>
      <c r="AQ2015" s="12"/>
      <c r="AR2015" s="12"/>
      <c r="AS2015" s="12"/>
      <c r="AT2015" s="12"/>
      <c r="AU2015" s="12"/>
      <c r="AV2015" s="12"/>
      <c r="AW2015" s="12"/>
      <c r="AX2015" s="12"/>
      <c r="AY2015" s="12"/>
      <c r="AZ2015" s="12"/>
      <c r="BA2015" s="12"/>
      <c r="BB2015" s="12"/>
      <c r="BC2015" s="12"/>
      <c r="BE2015" s="12"/>
      <c r="BF2015" s="12"/>
      <c r="BG2015" s="12"/>
      <c r="BH2015" s="12"/>
      <c r="BI2015" s="12"/>
      <c r="BJ2015" s="12"/>
      <c r="BK2015" s="12"/>
    </row>
    <row r="2016" spans="33:63" x14ac:dyDescent="0.15">
      <c r="AG2016" s="12"/>
      <c r="AH2016" s="12"/>
      <c r="AI2016" s="12"/>
      <c r="AJ2016" s="12"/>
      <c r="AK2016" s="12"/>
      <c r="AL2016" s="12"/>
      <c r="AM2016" s="12"/>
      <c r="AN2016" s="12"/>
      <c r="AO2016" s="12"/>
      <c r="AP2016" s="12"/>
      <c r="AQ2016" s="12"/>
      <c r="AR2016" s="12"/>
      <c r="AS2016" s="12"/>
      <c r="AT2016" s="12"/>
      <c r="AU2016" s="12"/>
      <c r="AV2016" s="12"/>
      <c r="AW2016" s="12"/>
      <c r="AX2016" s="12"/>
      <c r="AY2016" s="12"/>
      <c r="AZ2016" s="12"/>
      <c r="BA2016" s="12"/>
      <c r="BB2016" s="12"/>
      <c r="BC2016" s="12"/>
      <c r="BE2016" s="12"/>
      <c r="BF2016" s="12"/>
      <c r="BG2016" s="12"/>
      <c r="BH2016" s="12"/>
      <c r="BI2016" s="12"/>
      <c r="BJ2016" s="12"/>
      <c r="BK2016" s="12"/>
    </row>
    <row r="2017" spans="33:63" x14ac:dyDescent="0.15">
      <c r="AG2017" s="12"/>
      <c r="AH2017" s="12"/>
      <c r="AI2017" s="12"/>
      <c r="AJ2017" s="12"/>
      <c r="AK2017" s="12"/>
      <c r="AL2017" s="12"/>
      <c r="AM2017" s="12"/>
      <c r="AN2017" s="12"/>
      <c r="AO2017" s="12"/>
      <c r="AP2017" s="12"/>
      <c r="AQ2017" s="12"/>
      <c r="AR2017" s="12"/>
      <c r="AS2017" s="12"/>
      <c r="AT2017" s="12"/>
      <c r="AU2017" s="12"/>
      <c r="AV2017" s="12"/>
      <c r="AW2017" s="12"/>
      <c r="AX2017" s="12"/>
      <c r="AY2017" s="12"/>
      <c r="AZ2017" s="12"/>
      <c r="BA2017" s="12"/>
      <c r="BB2017" s="12"/>
      <c r="BC2017" s="12"/>
      <c r="BE2017" s="12"/>
      <c r="BF2017" s="12"/>
      <c r="BG2017" s="12"/>
      <c r="BH2017" s="12"/>
      <c r="BI2017" s="12"/>
      <c r="BJ2017" s="12"/>
      <c r="BK2017" s="12"/>
    </row>
    <row r="2018" spans="33:63" x14ac:dyDescent="0.15">
      <c r="AG2018" s="12"/>
      <c r="AH2018" s="12"/>
      <c r="AI2018" s="12"/>
      <c r="AJ2018" s="12"/>
      <c r="AK2018" s="12"/>
      <c r="AL2018" s="12"/>
      <c r="AM2018" s="12"/>
      <c r="AN2018" s="12"/>
      <c r="AO2018" s="12"/>
      <c r="AP2018" s="12"/>
      <c r="AQ2018" s="12"/>
      <c r="AR2018" s="12"/>
      <c r="AS2018" s="12"/>
      <c r="AT2018" s="12"/>
      <c r="AU2018" s="12"/>
      <c r="AV2018" s="12"/>
      <c r="AW2018" s="12"/>
      <c r="AX2018" s="12"/>
      <c r="AY2018" s="12"/>
      <c r="AZ2018" s="12"/>
      <c r="BA2018" s="12"/>
      <c r="BB2018" s="12"/>
      <c r="BC2018" s="12"/>
      <c r="BE2018" s="12"/>
      <c r="BF2018" s="12"/>
      <c r="BG2018" s="12"/>
      <c r="BH2018" s="12"/>
      <c r="BI2018" s="12"/>
      <c r="BJ2018" s="12"/>
      <c r="BK2018" s="12"/>
    </row>
    <row r="2019" spans="33:63" x14ac:dyDescent="0.15">
      <c r="AG2019" s="12"/>
      <c r="AH2019" s="12"/>
      <c r="AI2019" s="12"/>
      <c r="AJ2019" s="12"/>
      <c r="AK2019" s="12"/>
      <c r="AL2019" s="12"/>
      <c r="AM2019" s="12"/>
      <c r="AN2019" s="12"/>
      <c r="AO2019" s="12"/>
      <c r="AP2019" s="12"/>
      <c r="AQ2019" s="12"/>
      <c r="AR2019" s="12"/>
      <c r="AS2019" s="12"/>
      <c r="AT2019" s="12"/>
      <c r="AU2019" s="12"/>
      <c r="AV2019" s="12"/>
      <c r="AW2019" s="12"/>
      <c r="AX2019" s="12"/>
      <c r="AY2019" s="12"/>
      <c r="AZ2019" s="12"/>
      <c r="BA2019" s="12"/>
      <c r="BB2019" s="12"/>
      <c r="BC2019" s="12"/>
      <c r="BE2019" s="12"/>
      <c r="BF2019" s="12"/>
      <c r="BG2019" s="12"/>
      <c r="BH2019" s="12"/>
      <c r="BI2019" s="12"/>
      <c r="BJ2019" s="12"/>
      <c r="BK2019" s="12"/>
    </row>
    <row r="2020" spans="33:63" x14ac:dyDescent="0.15">
      <c r="AG2020" s="12"/>
      <c r="AH2020" s="12"/>
      <c r="AI2020" s="12"/>
      <c r="AJ2020" s="12"/>
      <c r="AK2020" s="12"/>
      <c r="AL2020" s="12"/>
      <c r="AM2020" s="12"/>
      <c r="AN2020" s="12"/>
      <c r="AO2020" s="12"/>
      <c r="AP2020" s="12"/>
      <c r="AQ2020" s="12"/>
      <c r="AR2020" s="12"/>
      <c r="AS2020" s="12"/>
      <c r="AT2020" s="12"/>
      <c r="AU2020" s="12"/>
      <c r="AV2020" s="12"/>
      <c r="AW2020" s="12"/>
      <c r="AX2020" s="12"/>
      <c r="AY2020" s="12"/>
      <c r="AZ2020" s="12"/>
      <c r="BA2020" s="12"/>
      <c r="BB2020" s="12"/>
      <c r="BC2020" s="12"/>
      <c r="BE2020" s="12"/>
      <c r="BF2020" s="12"/>
      <c r="BG2020" s="12"/>
      <c r="BH2020" s="12"/>
      <c r="BI2020" s="12"/>
      <c r="BJ2020" s="12"/>
      <c r="BK2020" s="12"/>
    </row>
    <row r="2021" spans="33:63" x14ac:dyDescent="0.15">
      <c r="AG2021" s="12"/>
      <c r="AH2021" s="12"/>
      <c r="AI2021" s="12"/>
      <c r="AJ2021" s="12"/>
      <c r="AK2021" s="12"/>
      <c r="AL2021" s="12"/>
      <c r="AM2021" s="12"/>
      <c r="AN2021" s="12"/>
      <c r="AO2021" s="12"/>
      <c r="AP2021" s="12"/>
      <c r="AQ2021" s="12"/>
      <c r="AR2021" s="12"/>
      <c r="AS2021" s="12"/>
      <c r="AT2021" s="12"/>
      <c r="AU2021" s="12"/>
      <c r="AV2021" s="12"/>
      <c r="AW2021" s="12"/>
      <c r="AX2021" s="12"/>
      <c r="AY2021" s="12"/>
      <c r="AZ2021" s="12"/>
      <c r="BA2021" s="12"/>
      <c r="BB2021" s="12"/>
      <c r="BC2021" s="12"/>
      <c r="BE2021" s="12"/>
      <c r="BF2021" s="12"/>
      <c r="BG2021" s="12"/>
      <c r="BH2021" s="12"/>
      <c r="BI2021" s="12"/>
      <c r="BJ2021" s="12"/>
      <c r="BK2021" s="12"/>
    </row>
    <row r="2022" spans="33:63" x14ac:dyDescent="0.15">
      <c r="AG2022" s="12"/>
      <c r="AH2022" s="12"/>
      <c r="AI2022" s="12"/>
      <c r="AJ2022" s="12"/>
      <c r="AK2022" s="12"/>
      <c r="AL2022" s="12"/>
      <c r="AM2022" s="12"/>
      <c r="AN2022" s="12"/>
      <c r="AO2022" s="12"/>
      <c r="AP2022" s="12"/>
      <c r="AQ2022" s="12"/>
      <c r="AR2022" s="12"/>
      <c r="AS2022" s="12"/>
      <c r="AT2022" s="12"/>
      <c r="AU2022" s="12"/>
      <c r="AV2022" s="12"/>
      <c r="AW2022" s="12"/>
      <c r="AX2022" s="12"/>
      <c r="AY2022" s="12"/>
      <c r="AZ2022" s="12"/>
      <c r="BA2022" s="12"/>
      <c r="BB2022" s="12"/>
      <c r="BC2022" s="12"/>
      <c r="BE2022" s="12"/>
      <c r="BF2022" s="12"/>
      <c r="BG2022" s="12"/>
      <c r="BH2022" s="12"/>
      <c r="BI2022" s="12"/>
      <c r="BJ2022" s="12"/>
      <c r="BK2022" s="12"/>
    </row>
    <row r="2023" spans="33:63" x14ac:dyDescent="0.15">
      <c r="AG2023" s="12"/>
      <c r="AH2023" s="12"/>
      <c r="AI2023" s="12"/>
      <c r="AJ2023" s="12"/>
      <c r="AK2023" s="12"/>
      <c r="AL2023" s="12"/>
      <c r="AM2023" s="12"/>
      <c r="AN2023" s="12"/>
      <c r="AO2023" s="12"/>
      <c r="AP2023" s="12"/>
      <c r="AQ2023" s="12"/>
      <c r="AR2023" s="12"/>
      <c r="AS2023" s="12"/>
      <c r="AT2023" s="12"/>
      <c r="AU2023" s="12"/>
      <c r="AV2023" s="12"/>
      <c r="AW2023" s="12"/>
      <c r="AX2023" s="12"/>
      <c r="AY2023" s="12"/>
      <c r="AZ2023" s="12"/>
      <c r="BA2023" s="12"/>
      <c r="BB2023" s="12"/>
      <c r="BC2023" s="12"/>
      <c r="BE2023" s="12"/>
      <c r="BF2023" s="12"/>
      <c r="BG2023" s="12"/>
      <c r="BH2023" s="12"/>
      <c r="BI2023" s="12"/>
      <c r="BJ2023" s="12"/>
      <c r="BK2023" s="12"/>
    </row>
    <row r="2024" spans="33:63" x14ac:dyDescent="0.15">
      <c r="AG2024" s="12"/>
      <c r="AH2024" s="12"/>
      <c r="AI2024" s="12"/>
      <c r="AJ2024" s="12"/>
      <c r="AK2024" s="12"/>
      <c r="AL2024" s="12"/>
      <c r="AM2024" s="12"/>
      <c r="AN2024" s="12"/>
      <c r="AO2024" s="12"/>
      <c r="AP2024" s="12"/>
      <c r="AQ2024" s="12"/>
      <c r="AR2024" s="12"/>
      <c r="AS2024" s="12"/>
      <c r="AT2024" s="12"/>
      <c r="AU2024" s="12"/>
      <c r="AV2024" s="12"/>
      <c r="AW2024" s="12"/>
      <c r="AX2024" s="12"/>
      <c r="AY2024" s="12"/>
      <c r="AZ2024" s="12"/>
      <c r="BA2024" s="12"/>
      <c r="BB2024" s="12"/>
      <c r="BC2024" s="12"/>
      <c r="BE2024" s="12"/>
      <c r="BF2024" s="12"/>
      <c r="BG2024" s="12"/>
      <c r="BH2024" s="12"/>
      <c r="BI2024" s="12"/>
      <c r="BJ2024" s="12"/>
      <c r="BK2024" s="12"/>
    </row>
    <row r="2025" spans="33:63" x14ac:dyDescent="0.15">
      <c r="AG2025" s="12"/>
      <c r="AH2025" s="12"/>
      <c r="AI2025" s="12"/>
      <c r="AJ2025" s="12"/>
      <c r="AK2025" s="12"/>
      <c r="AL2025" s="12"/>
      <c r="AM2025" s="12"/>
      <c r="AN2025" s="12"/>
      <c r="AO2025" s="12"/>
      <c r="AP2025" s="12"/>
      <c r="AQ2025" s="12"/>
      <c r="AR2025" s="12"/>
      <c r="AS2025" s="12"/>
      <c r="AT2025" s="12"/>
      <c r="AU2025" s="12"/>
      <c r="AV2025" s="12"/>
      <c r="AW2025" s="12"/>
      <c r="AX2025" s="12"/>
      <c r="AY2025" s="12"/>
      <c r="AZ2025" s="12"/>
      <c r="BA2025" s="12"/>
      <c r="BB2025" s="12"/>
      <c r="BC2025" s="12"/>
      <c r="BE2025" s="12"/>
      <c r="BF2025" s="12"/>
      <c r="BG2025" s="12"/>
      <c r="BH2025" s="12"/>
      <c r="BI2025" s="12"/>
      <c r="BJ2025" s="12"/>
      <c r="BK2025" s="12"/>
    </row>
    <row r="2026" spans="33:63" x14ac:dyDescent="0.15">
      <c r="AG2026" s="12"/>
      <c r="AH2026" s="12"/>
      <c r="AI2026" s="12"/>
      <c r="AJ2026" s="12"/>
      <c r="AK2026" s="12"/>
      <c r="AL2026" s="12"/>
      <c r="AM2026" s="12"/>
      <c r="AN2026" s="12"/>
      <c r="AO2026" s="12"/>
      <c r="AP2026" s="12"/>
      <c r="AQ2026" s="12"/>
      <c r="AR2026" s="12"/>
      <c r="AS2026" s="12"/>
      <c r="AT2026" s="12"/>
      <c r="AU2026" s="12"/>
      <c r="AV2026" s="12"/>
      <c r="AW2026" s="12"/>
      <c r="AX2026" s="12"/>
      <c r="AY2026" s="12"/>
      <c r="AZ2026" s="12"/>
      <c r="BA2026" s="12"/>
      <c r="BB2026" s="12"/>
      <c r="BC2026" s="12"/>
      <c r="BE2026" s="12"/>
      <c r="BF2026" s="12"/>
      <c r="BG2026" s="12"/>
      <c r="BH2026" s="12"/>
      <c r="BI2026" s="12"/>
      <c r="BJ2026" s="12"/>
      <c r="BK2026" s="12"/>
    </row>
    <row r="2027" spans="33:63" x14ac:dyDescent="0.15">
      <c r="AG2027" s="12"/>
      <c r="AH2027" s="12"/>
      <c r="AI2027" s="12"/>
      <c r="AJ2027" s="12"/>
      <c r="AK2027" s="12"/>
      <c r="AL2027" s="12"/>
      <c r="AM2027" s="12"/>
      <c r="AN2027" s="12"/>
      <c r="AO2027" s="12"/>
      <c r="AP2027" s="12"/>
      <c r="AQ2027" s="12"/>
      <c r="AR2027" s="12"/>
      <c r="AS2027" s="12"/>
      <c r="AT2027" s="12"/>
      <c r="AU2027" s="12"/>
      <c r="AV2027" s="12"/>
      <c r="AW2027" s="12"/>
      <c r="AX2027" s="12"/>
      <c r="AY2027" s="12"/>
      <c r="AZ2027" s="12"/>
      <c r="BA2027" s="12"/>
      <c r="BB2027" s="12"/>
      <c r="BC2027" s="12"/>
      <c r="BE2027" s="12"/>
      <c r="BF2027" s="12"/>
      <c r="BG2027" s="12"/>
      <c r="BH2027" s="12"/>
      <c r="BI2027" s="12"/>
      <c r="BJ2027" s="12"/>
      <c r="BK2027" s="12"/>
    </row>
    <row r="2028" spans="33:63" x14ac:dyDescent="0.15">
      <c r="AG2028" s="12"/>
      <c r="AH2028" s="12"/>
      <c r="AI2028" s="12"/>
      <c r="AJ2028" s="12"/>
      <c r="AK2028" s="12"/>
      <c r="AL2028" s="12"/>
      <c r="AM2028" s="12"/>
      <c r="AN2028" s="12"/>
      <c r="AO2028" s="12"/>
      <c r="AP2028" s="12"/>
      <c r="AQ2028" s="12"/>
      <c r="AR2028" s="12"/>
      <c r="AS2028" s="12"/>
      <c r="AT2028" s="12"/>
      <c r="AU2028" s="12"/>
      <c r="AV2028" s="12"/>
      <c r="AW2028" s="12"/>
      <c r="AX2028" s="12"/>
      <c r="AY2028" s="12"/>
      <c r="AZ2028" s="12"/>
      <c r="BA2028" s="12"/>
      <c r="BB2028" s="12"/>
      <c r="BC2028" s="12"/>
      <c r="BE2028" s="12"/>
      <c r="BF2028" s="12"/>
      <c r="BG2028" s="12"/>
      <c r="BH2028" s="12"/>
      <c r="BI2028" s="12"/>
      <c r="BJ2028" s="12"/>
      <c r="BK2028" s="12"/>
    </row>
    <row r="2029" spans="33:63" x14ac:dyDescent="0.15">
      <c r="AG2029" s="12"/>
      <c r="AH2029" s="12"/>
      <c r="AI2029" s="12"/>
      <c r="AJ2029" s="12"/>
      <c r="AK2029" s="12"/>
      <c r="AL2029" s="12"/>
      <c r="AM2029" s="12"/>
      <c r="AN2029" s="12"/>
      <c r="AO2029" s="12"/>
      <c r="AP2029" s="12"/>
      <c r="AQ2029" s="12"/>
      <c r="AR2029" s="12"/>
      <c r="AS2029" s="12"/>
      <c r="AT2029" s="12"/>
      <c r="AU2029" s="12"/>
      <c r="AV2029" s="12"/>
      <c r="AW2029" s="12"/>
      <c r="AX2029" s="12"/>
      <c r="AY2029" s="12"/>
      <c r="AZ2029" s="12"/>
      <c r="BA2029" s="12"/>
      <c r="BB2029" s="12"/>
      <c r="BC2029" s="12"/>
      <c r="BE2029" s="12"/>
      <c r="BF2029" s="12"/>
      <c r="BG2029" s="12"/>
      <c r="BH2029" s="12"/>
      <c r="BI2029" s="12"/>
      <c r="BJ2029" s="12"/>
      <c r="BK2029" s="12"/>
    </row>
    <row r="2030" spans="33:63" x14ac:dyDescent="0.15">
      <c r="AG2030" s="12"/>
      <c r="AH2030" s="12"/>
      <c r="AI2030" s="12"/>
      <c r="AJ2030" s="12"/>
      <c r="AK2030" s="12"/>
      <c r="AL2030" s="12"/>
      <c r="AM2030" s="12"/>
      <c r="AN2030" s="12"/>
      <c r="AO2030" s="12"/>
      <c r="AP2030" s="12"/>
      <c r="AQ2030" s="12"/>
      <c r="AR2030" s="12"/>
      <c r="AS2030" s="12"/>
      <c r="AT2030" s="12"/>
      <c r="AU2030" s="12"/>
      <c r="AV2030" s="12"/>
      <c r="AW2030" s="12"/>
      <c r="AX2030" s="12"/>
      <c r="AY2030" s="12"/>
      <c r="AZ2030" s="12"/>
      <c r="BA2030" s="12"/>
      <c r="BB2030" s="12"/>
      <c r="BC2030" s="12"/>
      <c r="BE2030" s="12"/>
      <c r="BF2030" s="12"/>
      <c r="BG2030" s="12"/>
      <c r="BH2030" s="12"/>
      <c r="BI2030" s="12"/>
      <c r="BJ2030" s="12"/>
      <c r="BK2030" s="12"/>
    </row>
    <row r="2031" spans="33:63" x14ac:dyDescent="0.15">
      <c r="AG2031" s="12"/>
      <c r="AH2031" s="12"/>
      <c r="AI2031" s="12"/>
      <c r="AJ2031" s="12"/>
      <c r="AK2031" s="12"/>
      <c r="AL2031" s="12"/>
      <c r="AM2031" s="12"/>
      <c r="AN2031" s="12"/>
      <c r="AO2031" s="12"/>
      <c r="AP2031" s="12"/>
      <c r="AQ2031" s="12"/>
      <c r="AR2031" s="12"/>
      <c r="AS2031" s="12"/>
      <c r="AT2031" s="12"/>
      <c r="AU2031" s="12"/>
      <c r="AV2031" s="12"/>
      <c r="AW2031" s="12"/>
      <c r="AX2031" s="12"/>
      <c r="AY2031" s="12"/>
      <c r="AZ2031" s="12"/>
      <c r="BA2031" s="12"/>
      <c r="BB2031" s="12"/>
      <c r="BC2031" s="12"/>
      <c r="BE2031" s="12"/>
      <c r="BF2031" s="12"/>
      <c r="BG2031" s="12"/>
      <c r="BH2031" s="12"/>
      <c r="BI2031" s="12"/>
      <c r="BJ2031" s="12"/>
      <c r="BK2031" s="12"/>
    </row>
    <row r="2032" spans="33:63" x14ac:dyDescent="0.15">
      <c r="AG2032" s="12"/>
      <c r="AH2032" s="12"/>
      <c r="AI2032" s="12"/>
      <c r="AJ2032" s="12"/>
      <c r="AK2032" s="12"/>
      <c r="AL2032" s="12"/>
      <c r="AM2032" s="12"/>
      <c r="AN2032" s="12"/>
      <c r="AO2032" s="12"/>
      <c r="AP2032" s="12"/>
      <c r="AQ2032" s="12"/>
      <c r="AR2032" s="12"/>
      <c r="AS2032" s="12"/>
      <c r="AT2032" s="12"/>
      <c r="AU2032" s="12"/>
      <c r="AV2032" s="12"/>
      <c r="AW2032" s="12"/>
      <c r="AX2032" s="12"/>
      <c r="AY2032" s="12"/>
      <c r="AZ2032" s="12"/>
      <c r="BA2032" s="12"/>
      <c r="BB2032" s="12"/>
      <c r="BC2032" s="12"/>
      <c r="BE2032" s="12"/>
      <c r="BF2032" s="12"/>
      <c r="BG2032" s="12"/>
      <c r="BH2032" s="12"/>
      <c r="BI2032" s="12"/>
      <c r="BJ2032" s="12"/>
      <c r="BK2032" s="12"/>
    </row>
    <row r="2033" spans="33:63" x14ac:dyDescent="0.15">
      <c r="AG2033" s="12"/>
      <c r="AH2033" s="12"/>
      <c r="AI2033" s="12"/>
      <c r="AJ2033" s="12"/>
      <c r="AK2033" s="12"/>
      <c r="AL2033" s="12"/>
      <c r="AM2033" s="12"/>
      <c r="AN2033" s="12"/>
      <c r="AO2033" s="12"/>
      <c r="AP2033" s="12"/>
      <c r="AQ2033" s="12"/>
      <c r="AR2033" s="12"/>
      <c r="AS2033" s="12"/>
      <c r="AT2033" s="12"/>
      <c r="AU2033" s="12"/>
      <c r="AV2033" s="12"/>
      <c r="AW2033" s="12"/>
      <c r="AX2033" s="12"/>
      <c r="AY2033" s="12"/>
      <c r="AZ2033" s="12"/>
      <c r="BA2033" s="12"/>
      <c r="BB2033" s="12"/>
      <c r="BC2033" s="12"/>
      <c r="BE2033" s="12"/>
      <c r="BF2033" s="12"/>
      <c r="BG2033" s="12"/>
      <c r="BH2033" s="12"/>
      <c r="BI2033" s="12"/>
      <c r="BJ2033" s="12"/>
      <c r="BK2033" s="12"/>
    </row>
    <row r="2034" spans="33:63" x14ac:dyDescent="0.15">
      <c r="AG2034" s="12"/>
      <c r="AH2034" s="12"/>
      <c r="AI2034" s="12"/>
      <c r="AJ2034" s="12"/>
      <c r="AK2034" s="12"/>
      <c r="AL2034" s="12"/>
      <c r="AM2034" s="12"/>
      <c r="AN2034" s="12"/>
      <c r="AO2034" s="12"/>
      <c r="AP2034" s="12"/>
      <c r="AQ2034" s="12"/>
      <c r="AR2034" s="12"/>
      <c r="AS2034" s="12"/>
      <c r="AT2034" s="12"/>
      <c r="AU2034" s="12"/>
      <c r="AV2034" s="12"/>
      <c r="AW2034" s="12"/>
      <c r="AX2034" s="12"/>
      <c r="AY2034" s="12"/>
      <c r="AZ2034" s="12"/>
      <c r="BA2034" s="12"/>
      <c r="BB2034" s="12"/>
      <c r="BC2034" s="12"/>
      <c r="BE2034" s="12"/>
      <c r="BF2034" s="12"/>
      <c r="BG2034" s="12"/>
      <c r="BH2034" s="12"/>
      <c r="BI2034" s="12"/>
      <c r="BJ2034" s="12"/>
      <c r="BK2034" s="12"/>
    </row>
    <row r="2035" spans="33:63" x14ac:dyDescent="0.15">
      <c r="AG2035" s="12"/>
      <c r="AH2035" s="12"/>
      <c r="AI2035" s="12"/>
      <c r="AJ2035" s="12"/>
      <c r="AK2035" s="12"/>
      <c r="AL2035" s="12"/>
      <c r="AM2035" s="12"/>
      <c r="AN2035" s="12"/>
      <c r="AO2035" s="12"/>
      <c r="AP2035" s="12"/>
      <c r="AQ2035" s="12"/>
      <c r="AR2035" s="12"/>
      <c r="AS2035" s="12"/>
      <c r="AT2035" s="12"/>
      <c r="AU2035" s="12"/>
      <c r="AV2035" s="12"/>
      <c r="AW2035" s="12"/>
      <c r="AX2035" s="12"/>
      <c r="AY2035" s="12"/>
      <c r="AZ2035" s="12"/>
      <c r="BA2035" s="12"/>
      <c r="BB2035" s="12"/>
      <c r="BC2035" s="12"/>
      <c r="BE2035" s="12"/>
      <c r="BF2035" s="12"/>
      <c r="BG2035" s="12"/>
      <c r="BH2035" s="12"/>
      <c r="BI2035" s="12"/>
      <c r="BJ2035" s="12"/>
      <c r="BK2035" s="12"/>
    </row>
    <row r="2036" spans="33:63" x14ac:dyDescent="0.15">
      <c r="AG2036" s="12"/>
      <c r="AH2036" s="12"/>
      <c r="AI2036" s="12"/>
      <c r="AJ2036" s="12"/>
      <c r="AK2036" s="12"/>
      <c r="AL2036" s="12"/>
      <c r="AM2036" s="12"/>
      <c r="AN2036" s="12"/>
      <c r="AO2036" s="12"/>
      <c r="AP2036" s="12"/>
      <c r="AQ2036" s="12"/>
      <c r="AR2036" s="12"/>
      <c r="AS2036" s="12"/>
      <c r="AT2036" s="12"/>
      <c r="AU2036" s="12"/>
      <c r="AV2036" s="12"/>
      <c r="AW2036" s="12"/>
      <c r="AX2036" s="12"/>
      <c r="AY2036" s="12"/>
      <c r="AZ2036" s="12"/>
      <c r="BA2036" s="12"/>
      <c r="BB2036" s="12"/>
      <c r="BC2036" s="12"/>
      <c r="BE2036" s="12"/>
      <c r="BF2036" s="12"/>
      <c r="BG2036" s="12"/>
      <c r="BH2036" s="12"/>
      <c r="BI2036" s="12"/>
      <c r="BJ2036" s="12"/>
      <c r="BK2036" s="12"/>
    </row>
    <row r="2037" spans="33:63" x14ac:dyDescent="0.15">
      <c r="AG2037" s="12"/>
      <c r="AH2037" s="12"/>
      <c r="AI2037" s="12"/>
      <c r="AJ2037" s="12"/>
      <c r="AK2037" s="12"/>
      <c r="AL2037" s="12"/>
      <c r="AM2037" s="12"/>
      <c r="AN2037" s="12"/>
      <c r="AO2037" s="12"/>
      <c r="AP2037" s="12"/>
      <c r="AQ2037" s="12"/>
      <c r="AR2037" s="12"/>
      <c r="AS2037" s="12"/>
      <c r="AT2037" s="12"/>
      <c r="AU2037" s="12"/>
      <c r="AV2037" s="12"/>
      <c r="AW2037" s="12"/>
      <c r="AX2037" s="12"/>
      <c r="AY2037" s="12"/>
      <c r="AZ2037" s="12"/>
      <c r="BA2037" s="12"/>
      <c r="BB2037" s="12"/>
      <c r="BC2037" s="12"/>
      <c r="BE2037" s="12"/>
      <c r="BF2037" s="12"/>
      <c r="BG2037" s="12"/>
      <c r="BH2037" s="12"/>
      <c r="BI2037" s="12"/>
      <c r="BJ2037" s="12"/>
      <c r="BK2037" s="12"/>
    </row>
    <row r="2038" spans="33:63" x14ac:dyDescent="0.15">
      <c r="AG2038" s="12"/>
      <c r="AH2038" s="12"/>
      <c r="AI2038" s="12"/>
      <c r="AJ2038" s="12"/>
      <c r="AK2038" s="12"/>
      <c r="AL2038" s="12"/>
      <c r="AM2038" s="12"/>
      <c r="AN2038" s="12"/>
      <c r="AO2038" s="12"/>
      <c r="AP2038" s="12"/>
      <c r="AQ2038" s="12"/>
      <c r="AR2038" s="12"/>
      <c r="AS2038" s="12"/>
      <c r="AT2038" s="12"/>
      <c r="AU2038" s="12"/>
      <c r="AV2038" s="12"/>
      <c r="AW2038" s="12"/>
      <c r="AX2038" s="12"/>
      <c r="AY2038" s="12"/>
      <c r="AZ2038" s="12"/>
      <c r="BA2038" s="12"/>
      <c r="BB2038" s="12"/>
      <c r="BC2038" s="12"/>
      <c r="BE2038" s="12"/>
      <c r="BF2038" s="12"/>
      <c r="BG2038" s="12"/>
      <c r="BH2038" s="12"/>
      <c r="BI2038" s="12"/>
      <c r="BJ2038" s="12"/>
      <c r="BK2038" s="12"/>
    </row>
    <row r="2039" spans="33:63" x14ac:dyDescent="0.15">
      <c r="AG2039" s="12"/>
      <c r="AH2039" s="12"/>
      <c r="AI2039" s="12"/>
      <c r="AJ2039" s="12"/>
      <c r="AK2039" s="12"/>
      <c r="AL2039" s="12"/>
      <c r="AM2039" s="12"/>
      <c r="AN2039" s="12"/>
      <c r="AO2039" s="12"/>
      <c r="AP2039" s="12"/>
      <c r="AQ2039" s="12"/>
      <c r="AR2039" s="12"/>
      <c r="AS2039" s="12"/>
      <c r="AT2039" s="12"/>
      <c r="AU2039" s="12"/>
      <c r="AV2039" s="12"/>
      <c r="AW2039" s="12"/>
      <c r="AX2039" s="12"/>
      <c r="AY2039" s="12"/>
      <c r="AZ2039" s="12"/>
      <c r="BA2039" s="12"/>
      <c r="BB2039" s="12"/>
      <c r="BC2039" s="12"/>
      <c r="BE2039" s="12"/>
      <c r="BF2039" s="12"/>
      <c r="BG2039" s="12"/>
      <c r="BH2039" s="12"/>
      <c r="BI2039" s="12"/>
      <c r="BJ2039" s="12"/>
      <c r="BK2039" s="12"/>
    </row>
    <row r="2040" spans="33:63" x14ac:dyDescent="0.15">
      <c r="AG2040" s="12"/>
      <c r="AH2040" s="12"/>
      <c r="AI2040" s="12"/>
      <c r="AJ2040" s="12"/>
      <c r="AK2040" s="12"/>
      <c r="AL2040" s="12"/>
      <c r="AM2040" s="12"/>
      <c r="AN2040" s="12"/>
      <c r="AO2040" s="12"/>
      <c r="AP2040" s="12"/>
      <c r="AQ2040" s="12"/>
      <c r="AR2040" s="12"/>
      <c r="AS2040" s="12"/>
      <c r="AT2040" s="12"/>
      <c r="AU2040" s="12"/>
      <c r="AV2040" s="12"/>
      <c r="AW2040" s="12"/>
      <c r="AX2040" s="12"/>
      <c r="AY2040" s="12"/>
      <c r="AZ2040" s="12"/>
      <c r="BA2040" s="12"/>
      <c r="BB2040" s="12"/>
      <c r="BC2040" s="12"/>
      <c r="BE2040" s="12"/>
      <c r="BF2040" s="12"/>
      <c r="BG2040" s="12"/>
      <c r="BH2040" s="12"/>
      <c r="BI2040" s="12"/>
      <c r="BJ2040" s="12"/>
      <c r="BK2040" s="12"/>
    </row>
    <row r="2041" spans="33:63" x14ac:dyDescent="0.15">
      <c r="AG2041" s="12"/>
      <c r="AH2041" s="12"/>
      <c r="AI2041" s="12"/>
      <c r="AJ2041" s="12"/>
      <c r="AK2041" s="12"/>
      <c r="AL2041" s="12"/>
      <c r="AM2041" s="12"/>
      <c r="AN2041" s="12"/>
      <c r="AO2041" s="12"/>
      <c r="AP2041" s="12"/>
      <c r="AQ2041" s="12"/>
      <c r="AR2041" s="12"/>
      <c r="AS2041" s="12"/>
      <c r="AT2041" s="12"/>
      <c r="AU2041" s="12"/>
      <c r="AV2041" s="12"/>
      <c r="AW2041" s="12"/>
      <c r="AX2041" s="12"/>
      <c r="AY2041" s="12"/>
      <c r="AZ2041" s="12"/>
      <c r="BA2041" s="12"/>
      <c r="BB2041" s="12"/>
      <c r="BC2041" s="12"/>
      <c r="BE2041" s="12"/>
      <c r="BF2041" s="12"/>
      <c r="BG2041" s="12"/>
      <c r="BH2041" s="12"/>
      <c r="BI2041" s="12"/>
      <c r="BJ2041" s="12"/>
      <c r="BK2041" s="12"/>
    </row>
    <row r="2042" spans="33:63" x14ac:dyDescent="0.15">
      <c r="AG2042" s="12"/>
      <c r="AH2042" s="12"/>
      <c r="AI2042" s="12"/>
      <c r="AJ2042" s="12"/>
      <c r="AK2042" s="12"/>
      <c r="AL2042" s="12"/>
      <c r="AM2042" s="12"/>
      <c r="AN2042" s="12"/>
      <c r="AO2042" s="12"/>
      <c r="AP2042" s="12"/>
      <c r="AQ2042" s="12"/>
      <c r="AR2042" s="12"/>
      <c r="AS2042" s="12"/>
      <c r="AT2042" s="12"/>
      <c r="AU2042" s="12"/>
      <c r="AV2042" s="12"/>
      <c r="AW2042" s="12"/>
      <c r="AX2042" s="12"/>
      <c r="AY2042" s="12"/>
      <c r="AZ2042" s="12"/>
      <c r="BA2042" s="12"/>
      <c r="BB2042" s="12"/>
      <c r="BC2042" s="12"/>
      <c r="BE2042" s="12"/>
      <c r="BF2042" s="12"/>
      <c r="BG2042" s="12"/>
      <c r="BH2042" s="12"/>
      <c r="BI2042" s="12"/>
      <c r="BJ2042" s="12"/>
      <c r="BK2042" s="12"/>
    </row>
    <row r="2043" spans="33:63" x14ac:dyDescent="0.15">
      <c r="AG2043" s="12"/>
      <c r="AH2043" s="12"/>
      <c r="AI2043" s="12"/>
      <c r="AJ2043" s="12"/>
      <c r="AK2043" s="12"/>
      <c r="AL2043" s="12"/>
      <c r="AM2043" s="12"/>
      <c r="AN2043" s="12"/>
      <c r="AO2043" s="12"/>
      <c r="AP2043" s="12"/>
      <c r="AQ2043" s="12"/>
      <c r="AR2043" s="12"/>
      <c r="AS2043" s="12"/>
      <c r="AT2043" s="12"/>
      <c r="AU2043" s="12"/>
      <c r="AV2043" s="12"/>
      <c r="AW2043" s="12"/>
      <c r="AX2043" s="12"/>
      <c r="AY2043" s="12"/>
      <c r="AZ2043" s="12"/>
      <c r="BA2043" s="12"/>
      <c r="BB2043" s="12"/>
      <c r="BC2043" s="12"/>
      <c r="BE2043" s="12"/>
      <c r="BF2043" s="12"/>
      <c r="BG2043" s="12"/>
      <c r="BH2043" s="12"/>
      <c r="BI2043" s="12"/>
      <c r="BJ2043" s="12"/>
      <c r="BK2043" s="12"/>
    </row>
    <row r="2044" spans="33:63" x14ac:dyDescent="0.15">
      <c r="AG2044" s="12"/>
      <c r="AH2044" s="12"/>
      <c r="AI2044" s="12"/>
      <c r="AJ2044" s="12"/>
      <c r="AK2044" s="12"/>
      <c r="AL2044" s="12"/>
      <c r="AM2044" s="12"/>
      <c r="AN2044" s="12"/>
      <c r="AO2044" s="12"/>
      <c r="AP2044" s="12"/>
      <c r="AQ2044" s="12"/>
      <c r="AR2044" s="12"/>
      <c r="AS2044" s="12"/>
      <c r="AT2044" s="12"/>
      <c r="AU2044" s="12"/>
      <c r="AV2044" s="12"/>
      <c r="AW2044" s="12"/>
      <c r="AX2044" s="12"/>
      <c r="AY2044" s="12"/>
      <c r="AZ2044" s="12"/>
      <c r="BA2044" s="12"/>
      <c r="BB2044" s="12"/>
      <c r="BC2044" s="12"/>
      <c r="BE2044" s="12"/>
      <c r="BF2044" s="12"/>
      <c r="BG2044" s="12"/>
      <c r="BH2044" s="12"/>
      <c r="BI2044" s="12"/>
      <c r="BJ2044" s="12"/>
      <c r="BK2044" s="12"/>
    </row>
    <row r="2045" spans="33:63" x14ac:dyDescent="0.15">
      <c r="AG2045" s="12"/>
      <c r="AH2045" s="12"/>
      <c r="AI2045" s="12"/>
      <c r="AJ2045" s="12"/>
      <c r="AK2045" s="12"/>
      <c r="AL2045" s="12"/>
      <c r="AM2045" s="12"/>
      <c r="AN2045" s="12"/>
      <c r="AO2045" s="12"/>
      <c r="AP2045" s="12"/>
      <c r="AQ2045" s="12"/>
      <c r="AR2045" s="12"/>
      <c r="AS2045" s="12"/>
      <c r="AT2045" s="12"/>
      <c r="AU2045" s="12"/>
      <c r="AV2045" s="12"/>
      <c r="AW2045" s="12"/>
      <c r="AX2045" s="12"/>
      <c r="AY2045" s="12"/>
      <c r="AZ2045" s="12"/>
      <c r="BA2045" s="12"/>
      <c r="BB2045" s="12"/>
      <c r="BC2045" s="12"/>
      <c r="BE2045" s="12"/>
      <c r="BF2045" s="12"/>
      <c r="BG2045" s="12"/>
      <c r="BH2045" s="12"/>
      <c r="BI2045" s="12"/>
      <c r="BJ2045" s="12"/>
      <c r="BK2045" s="12"/>
    </row>
    <row r="2046" spans="33:63" x14ac:dyDescent="0.15">
      <c r="AG2046" s="12"/>
      <c r="AH2046" s="12"/>
      <c r="AI2046" s="12"/>
      <c r="AJ2046" s="12"/>
      <c r="AK2046" s="12"/>
      <c r="AL2046" s="12"/>
      <c r="AM2046" s="12"/>
      <c r="AN2046" s="12"/>
      <c r="AO2046" s="12"/>
      <c r="AP2046" s="12"/>
      <c r="AQ2046" s="12"/>
      <c r="AR2046" s="12"/>
      <c r="AS2046" s="12"/>
      <c r="AT2046" s="12"/>
      <c r="AU2046" s="12"/>
      <c r="AV2046" s="12"/>
      <c r="AW2046" s="12"/>
      <c r="AX2046" s="12"/>
      <c r="AY2046" s="12"/>
      <c r="AZ2046" s="12"/>
      <c r="BA2046" s="12"/>
      <c r="BB2046" s="12"/>
      <c r="BC2046" s="12"/>
      <c r="BE2046" s="12"/>
      <c r="BF2046" s="12"/>
      <c r="BG2046" s="12"/>
      <c r="BH2046" s="12"/>
      <c r="BI2046" s="12"/>
      <c r="BJ2046" s="12"/>
      <c r="BK2046" s="12"/>
    </row>
    <row r="2047" spans="33:63" x14ac:dyDescent="0.15">
      <c r="AG2047" s="12"/>
      <c r="AH2047" s="12"/>
      <c r="AI2047" s="12"/>
      <c r="AJ2047" s="12"/>
      <c r="AK2047" s="12"/>
      <c r="AL2047" s="12"/>
      <c r="AM2047" s="12"/>
      <c r="AN2047" s="12"/>
      <c r="AO2047" s="12"/>
      <c r="AP2047" s="12"/>
      <c r="AQ2047" s="12"/>
      <c r="AR2047" s="12"/>
      <c r="AS2047" s="12"/>
      <c r="AT2047" s="12"/>
      <c r="AU2047" s="12"/>
      <c r="AV2047" s="12"/>
      <c r="AW2047" s="12"/>
      <c r="AX2047" s="12"/>
      <c r="AY2047" s="12"/>
      <c r="AZ2047" s="12"/>
      <c r="BA2047" s="12"/>
      <c r="BB2047" s="12"/>
      <c r="BC2047" s="12"/>
      <c r="BE2047" s="12"/>
      <c r="BF2047" s="12"/>
      <c r="BG2047" s="12"/>
      <c r="BH2047" s="12"/>
      <c r="BI2047" s="12"/>
      <c r="BJ2047" s="12"/>
      <c r="BK2047" s="12"/>
    </row>
    <row r="2048" spans="33:63" x14ac:dyDescent="0.15">
      <c r="AG2048" s="12"/>
      <c r="AH2048" s="12"/>
      <c r="AI2048" s="12"/>
      <c r="AJ2048" s="12"/>
      <c r="AK2048" s="12"/>
      <c r="AL2048" s="12"/>
      <c r="AM2048" s="12"/>
      <c r="AN2048" s="12"/>
      <c r="AO2048" s="12"/>
      <c r="AP2048" s="12"/>
      <c r="AQ2048" s="12"/>
      <c r="AR2048" s="12"/>
      <c r="AS2048" s="12"/>
      <c r="AT2048" s="12"/>
      <c r="AU2048" s="12"/>
      <c r="AV2048" s="12"/>
      <c r="AW2048" s="12"/>
      <c r="AX2048" s="12"/>
      <c r="AY2048" s="12"/>
      <c r="AZ2048" s="12"/>
      <c r="BA2048" s="12"/>
      <c r="BB2048" s="12"/>
      <c r="BC2048" s="12"/>
      <c r="BE2048" s="12"/>
      <c r="BF2048" s="12"/>
      <c r="BG2048" s="12"/>
      <c r="BH2048" s="12"/>
      <c r="BI2048" s="12"/>
      <c r="BJ2048" s="12"/>
      <c r="BK2048" s="12"/>
    </row>
    <row r="2049" spans="33:63" x14ac:dyDescent="0.15">
      <c r="AG2049" s="12"/>
      <c r="AH2049" s="12"/>
      <c r="AI2049" s="12"/>
      <c r="AJ2049" s="12"/>
      <c r="AK2049" s="12"/>
      <c r="AL2049" s="12"/>
      <c r="AM2049" s="12"/>
      <c r="AN2049" s="12"/>
      <c r="AO2049" s="12"/>
      <c r="AP2049" s="12"/>
      <c r="AQ2049" s="12"/>
      <c r="AR2049" s="12"/>
      <c r="AS2049" s="12"/>
      <c r="AT2049" s="12"/>
      <c r="AU2049" s="12"/>
      <c r="AV2049" s="12"/>
      <c r="AW2049" s="12"/>
      <c r="AX2049" s="12"/>
      <c r="AY2049" s="12"/>
      <c r="AZ2049" s="12"/>
      <c r="BA2049" s="12"/>
      <c r="BB2049" s="12"/>
      <c r="BC2049" s="12"/>
      <c r="BE2049" s="12"/>
      <c r="BF2049" s="12"/>
      <c r="BG2049" s="12"/>
      <c r="BH2049" s="12"/>
      <c r="BI2049" s="12"/>
      <c r="BJ2049" s="12"/>
      <c r="BK2049" s="12"/>
    </row>
    <row r="2050" spans="33:63" x14ac:dyDescent="0.15">
      <c r="AG2050" s="12"/>
      <c r="AH2050" s="12"/>
      <c r="AI2050" s="12"/>
      <c r="AJ2050" s="12"/>
      <c r="AK2050" s="12"/>
      <c r="AL2050" s="12"/>
      <c r="AM2050" s="12"/>
      <c r="AN2050" s="12"/>
      <c r="AO2050" s="12"/>
      <c r="AP2050" s="12"/>
      <c r="AQ2050" s="12"/>
      <c r="AR2050" s="12"/>
      <c r="AS2050" s="12"/>
      <c r="AT2050" s="12"/>
      <c r="AU2050" s="12"/>
      <c r="AV2050" s="12"/>
      <c r="AW2050" s="12"/>
      <c r="AX2050" s="12"/>
      <c r="AY2050" s="12"/>
      <c r="AZ2050" s="12"/>
      <c r="BA2050" s="12"/>
      <c r="BB2050" s="12"/>
      <c r="BC2050" s="12"/>
      <c r="BE2050" s="12"/>
      <c r="BF2050" s="12"/>
      <c r="BG2050" s="12"/>
      <c r="BH2050" s="12"/>
      <c r="BI2050" s="12"/>
      <c r="BJ2050" s="12"/>
      <c r="BK2050" s="12"/>
    </row>
    <row r="2051" spans="33:63" x14ac:dyDescent="0.15">
      <c r="AG2051" s="12"/>
      <c r="AH2051" s="12"/>
      <c r="AI2051" s="12"/>
      <c r="AJ2051" s="12"/>
      <c r="AK2051" s="12"/>
      <c r="AL2051" s="12"/>
      <c r="AM2051" s="12"/>
      <c r="AN2051" s="12"/>
      <c r="AO2051" s="12"/>
      <c r="AP2051" s="12"/>
      <c r="AQ2051" s="12"/>
      <c r="AR2051" s="12"/>
      <c r="AS2051" s="12"/>
      <c r="AT2051" s="12"/>
      <c r="AU2051" s="12"/>
      <c r="AV2051" s="12"/>
      <c r="AW2051" s="12"/>
      <c r="AX2051" s="12"/>
      <c r="AY2051" s="12"/>
      <c r="AZ2051" s="12"/>
      <c r="BA2051" s="12"/>
      <c r="BB2051" s="12"/>
      <c r="BC2051" s="12"/>
      <c r="BE2051" s="12"/>
      <c r="BF2051" s="12"/>
      <c r="BG2051" s="12"/>
      <c r="BH2051" s="12"/>
      <c r="BI2051" s="12"/>
      <c r="BJ2051" s="12"/>
      <c r="BK2051" s="12"/>
    </row>
    <row r="2052" spans="33:63" x14ac:dyDescent="0.15">
      <c r="AG2052" s="12"/>
      <c r="AH2052" s="12"/>
      <c r="AI2052" s="12"/>
      <c r="AJ2052" s="12"/>
      <c r="AK2052" s="12"/>
      <c r="AL2052" s="12"/>
      <c r="AM2052" s="12"/>
      <c r="AN2052" s="12"/>
      <c r="AO2052" s="12"/>
      <c r="AP2052" s="12"/>
      <c r="AQ2052" s="12"/>
      <c r="AR2052" s="12"/>
      <c r="AS2052" s="12"/>
      <c r="AT2052" s="12"/>
      <c r="AU2052" s="12"/>
      <c r="AV2052" s="12"/>
      <c r="AW2052" s="12"/>
      <c r="AX2052" s="12"/>
      <c r="AY2052" s="12"/>
      <c r="AZ2052" s="12"/>
      <c r="BA2052" s="12"/>
      <c r="BB2052" s="12"/>
      <c r="BC2052" s="12"/>
      <c r="BE2052" s="12"/>
      <c r="BF2052" s="12"/>
      <c r="BG2052" s="12"/>
      <c r="BH2052" s="12"/>
      <c r="BI2052" s="12"/>
      <c r="BJ2052" s="12"/>
      <c r="BK2052" s="12"/>
    </row>
    <row r="2053" spans="33:63" x14ac:dyDescent="0.15">
      <c r="AG2053" s="12"/>
      <c r="AH2053" s="12"/>
      <c r="AI2053" s="12"/>
      <c r="AJ2053" s="12"/>
      <c r="AK2053" s="12"/>
      <c r="AL2053" s="12"/>
      <c r="AM2053" s="12"/>
      <c r="AN2053" s="12"/>
      <c r="AO2053" s="12"/>
      <c r="AP2053" s="12"/>
      <c r="AQ2053" s="12"/>
      <c r="AR2053" s="12"/>
      <c r="AS2053" s="12"/>
      <c r="AT2053" s="12"/>
      <c r="AU2053" s="12"/>
      <c r="AV2053" s="12"/>
      <c r="AW2053" s="12"/>
      <c r="AX2053" s="12"/>
      <c r="AY2053" s="12"/>
      <c r="AZ2053" s="12"/>
      <c r="BA2053" s="12"/>
      <c r="BB2053" s="12"/>
      <c r="BC2053" s="12"/>
      <c r="BE2053" s="12"/>
      <c r="BF2053" s="12"/>
      <c r="BG2053" s="12"/>
      <c r="BH2053" s="12"/>
      <c r="BI2053" s="12"/>
      <c r="BJ2053" s="12"/>
      <c r="BK2053" s="12"/>
    </row>
    <row r="2054" spans="33:63" x14ac:dyDescent="0.15">
      <c r="AG2054" s="12"/>
      <c r="AH2054" s="12"/>
      <c r="AI2054" s="12"/>
      <c r="AJ2054" s="12"/>
      <c r="AK2054" s="12"/>
      <c r="AL2054" s="12"/>
      <c r="AM2054" s="12"/>
      <c r="AN2054" s="12"/>
      <c r="AO2054" s="12"/>
      <c r="AP2054" s="12"/>
      <c r="AQ2054" s="12"/>
      <c r="AR2054" s="12"/>
      <c r="AS2054" s="12"/>
      <c r="AT2054" s="12"/>
      <c r="AU2054" s="12"/>
      <c r="AV2054" s="12"/>
      <c r="AW2054" s="12"/>
      <c r="AX2054" s="12"/>
      <c r="AY2054" s="12"/>
      <c r="AZ2054" s="12"/>
      <c r="BA2054" s="12"/>
      <c r="BB2054" s="12"/>
      <c r="BC2054" s="12"/>
      <c r="BE2054" s="12"/>
      <c r="BF2054" s="12"/>
      <c r="BG2054" s="12"/>
      <c r="BH2054" s="12"/>
      <c r="BI2054" s="12"/>
      <c r="BJ2054" s="12"/>
      <c r="BK2054" s="12"/>
    </row>
    <row r="2055" spans="33:63" x14ac:dyDescent="0.15">
      <c r="AG2055" s="12"/>
      <c r="AH2055" s="12"/>
      <c r="AI2055" s="12"/>
      <c r="AJ2055" s="12"/>
      <c r="AK2055" s="12"/>
      <c r="AL2055" s="12"/>
      <c r="AM2055" s="12"/>
      <c r="AN2055" s="12"/>
      <c r="AO2055" s="12"/>
      <c r="AP2055" s="12"/>
      <c r="AQ2055" s="12"/>
      <c r="AR2055" s="12"/>
      <c r="AS2055" s="12"/>
      <c r="AT2055" s="12"/>
      <c r="AU2055" s="12"/>
      <c r="AV2055" s="12"/>
      <c r="AW2055" s="12"/>
      <c r="AX2055" s="12"/>
      <c r="AY2055" s="12"/>
      <c r="AZ2055" s="12"/>
      <c r="BA2055" s="12"/>
      <c r="BB2055" s="12"/>
      <c r="BC2055" s="12"/>
      <c r="BE2055" s="12"/>
      <c r="BF2055" s="12"/>
      <c r="BG2055" s="12"/>
      <c r="BH2055" s="12"/>
      <c r="BI2055" s="12"/>
      <c r="BJ2055" s="12"/>
      <c r="BK2055" s="12"/>
    </row>
    <row r="2056" spans="33:63" x14ac:dyDescent="0.15">
      <c r="AG2056" s="12"/>
      <c r="AH2056" s="12"/>
      <c r="AI2056" s="12"/>
      <c r="AJ2056" s="12"/>
      <c r="AK2056" s="12"/>
      <c r="AL2056" s="12"/>
      <c r="AM2056" s="12"/>
      <c r="AN2056" s="12"/>
      <c r="AO2056" s="12"/>
      <c r="AP2056" s="12"/>
      <c r="AQ2056" s="12"/>
      <c r="AR2056" s="12"/>
      <c r="AS2056" s="12"/>
      <c r="AT2056" s="12"/>
      <c r="AU2056" s="12"/>
      <c r="AV2056" s="12"/>
      <c r="AW2056" s="12"/>
      <c r="AX2056" s="12"/>
      <c r="AY2056" s="12"/>
      <c r="AZ2056" s="12"/>
      <c r="BA2056" s="12"/>
      <c r="BB2056" s="12"/>
      <c r="BC2056" s="12"/>
      <c r="BE2056" s="12"/>
      <c r="BF2056" s="12"/>
      <c r="BG2056" s="12"/>
      <c r="BH2056" s="12"/>
      <c r="BI2056" s="12"/>
      <c r="BJ2056" s="12"/>
      <c r="BK2056" s="12"/>
    </row>
    <row r="2057" spans="33:63" x14ac:dyDescent="0.15">
      <c r="AG2057" s="12"/>
      <c r="AH2057" s="12"/>
      <c r="AI2057" s="12"/>
      <c r="AJ2057" s="12"/>
      <c r="AK2057" s="12"/>
      <c r="AL2057" s="12"/>
      <c r="AM2057" s="12"/>
      <c r="AN2057" s="12"/>
      <c r="AO2057" s="12"/>
      <c r="AP2057" s="12"/>
      <c r="AQ2057" s="12"/>
      <c r="AR2057" s="12"/>
      <c r="AS2057" s="12"/>
      <c r="AT2057" s="12"/>
      <c r="AU2057" s="12"/>
      <c r="AV2057" s="12"/>
      <c r="AW2057" s="12"/>
      <c r="AX2057" s="12"/>
      <c r="AY2057" s="12"/>
      <c r="AZ2057" s="12"/>
      <c r="BA2057" s="12"/>
      <c r="BB2057" s="12"/>
      <c r="BC2057" s="12"/>
      <c r="BE2057" s="12"/>
      <c r="BF2057" s="12"/>
      <c r="BG2057" s="12"/>
      <c r="BH2057" s="12"/>
      <c r="BI2057" s="12"/>
      <c r="BJ2057" s="12"/>
      <c r="BK2057" s="12"/>
    </row>
    <row r="2058" spans="33:63" x14ac:dyDescent="0.15">
      <c r="AG2058" s="12"/>
      <c r="AH2058" s="12"/>
      <c r="AI2058" s="12"/>
      <c r="AJ2058" s="12"/>
      <c r="AK2058" s="12"/>
      <c r="AL2058" s="12"/>
      <c r="AM2058" s="12"/>
      <c r="AN2058" s="12"/>
      <c r="AO2058" s="12"/>
      <c r="AP2058" s="12"/>
      <c r="AQ2058" s="12"/>
      <c r="AR2058" s="12"/>
      <c r="AS2058" s="12"/>
      <c r="AT2058" s="12"/>
      <c r="AU2058" s="12"/>
      <c r="AV2058" s="12"/>
      <c r="AW2058" s="12"/>
      <c r="AX2058" s="12"/>
      <c r="AY2058" s="12"/>
      <c r="AZ2058" s="12"/>
      <c r="BA2058" s="12"/>
      <c r="BB2058" s="12"/>
      <c r="BC2058" s="12"/>
      <c r="BE2058" s="12"/>
      <c r="BF2058" s="12"/>
      <c r="BG2058" s="12"/>
      <c r="BH2058" s="12"/>
      <c r="BI2058" s="12"/>
      <c r="BJ2058" s="12"/>
      <c r="BK2058" s="12"/>
    </row>
    <row r="2059" spans="33:63" x14ac:dyDescent="0.15">
      <c r="AG2059" s="12"/>
      <c r="AH2059" s="12"/>
      <c r="AI2059" s="12"/>
      <c r="AJ2059" s="12"/>
      <c r="AK2059" s="12"/>
      <c r="AL2059" s="12"/>
      <c r="AM2059" s="12"/>
      <c r="AN2059" s="12"/>
      <c r="AO2059" s="12"/>
      <c r="AP2059" s="12"/>
      <c r="AQ2059" s="12"/>
      <c r="AR2059" s="12"/>
      <c r="AS2059" s="12"/>
      <c r="AT2059" s="12"/>
      <c r="AU2059" s="12"/>
      <c r="AV2059" s="12"/>
      <c r="AW2059" s="12"/>
      <c r="AX2059" s="12"/>
      <c r="AY2059" s="12"/>
      <c r="AZ2059" s="12"/>
      <c r="BA2059" s="12"/>
      <c r="BB2059" s="12"/>
      <c r="BC2059" s="12"/>
      <c r="BE2059" s="12"/>
      <c r="BF2059" s="12"/>
      <c r="BG2059" s="12"/>
      <c r="BH2059" s="12"/>
      <c r="BI2059" s="12"/>
      <c r="BJ2059" s="12"/>
      <c r="BK2059" s="12"/>
    </row>
    <row r="2060" spans="33:63" x14ac:dyDescent="0.15">
      <c r="AG2060" s="12"/>
      <c r="AH2060" s="12"/>
      <c r="AI2060" s="12"/>
      <c r="AJ2060" s="12"/>
      <c r="AK2060" s="12"/>
      <c r="AL2060" s="12"/>
      <c r="AM2060" s="12"/>
      <c r="AN2060" s="12"/>
      <c r="AO2060" s="12"/>
      <c r="AP2060" s="12"/>
      <c r="AQ2060" s="12"/>
      <c r="AR2060" s="12"/>
      <c r="AS2060" s="12"/>
      <c r="AT2060" s="12"/>
      <c r="AU2060" s="12"/>
      <c r="AV2060" s="12"/>
      <c r="AW2060" s="12"/>
      <c r="AX2060" s="12"/>
      <c r="AY2060" s="12"/>
      <c r="AZ2060" s="12"/>
      <c r="BA2060" s="12"/>
      <c r="BB2060" s="12"/>
      <c r="BC2060" s="12"/>
      <c r="BE2060" s="12"/>
      <c r="BF2060" s="12"/>
      <c r="BG2060" s="12"/>
      <c r="BH2060" s="12"/>
      <c r="BI2060" s="12"/>
      <c r="BJ2060" s="12"/>
      <c r="BK2060" s="12"/>
    </row>
    <row r="2061" spans="33:63" x14ac:dyDescent="0.15">
      <c r="AG2061" s="12"/>
      <c r="AH2061" s="12"/>
      <c r="AI2061" s="12"/>
      <c r="AJ2061" s="12"/>
      <c r="AK2061" s="12"/>
      <c r="AL2061" s="12"/>
      <c r="AM2061" s="12"/>
      <c r="AN2061" s="12"/>
      <c r="AO2061" s="12"/>
      <c r="AP2061" s="12"/>
      <c r="AQ2061" s="12"/>
      <c r="AR2061" s="12"/>
      <c r="AS2061" s="12"/>
      <c r="AT2061" s="12"/>
      <c r="AU2061" s="12"/>
      <c r="AV2061" s="12"/>
      <c r="AW2061" s="12"/>
      <c r="AX2061" s="12"/>
      <c r="AY2061" s="12"/>
      <c r="AZ2061" s="12"/>
      <c r="BA2061" s="12"/>
      <c r="BB2061" s="12"/>
      <c r="BC2061" s="12"/>
      <c r="BE2061" s="12"/>
      <c r="BF2061" s="12"/>
      <c r="BG2061" s="12"/>
      <c r="BH2061" s="12"/>
      <c r="BI2061" s="12"/>
      <c r="BJ2061" s="12"/>
      <c r="BK2061" s="12"/>
    </row>
    <row r="2062" spans="33:63" x14ac:dyDescent="0.15">
      <c r="AG2062" s="12"/>
      <c r="AH2062" s="12"/>
      <c r="AI2062" s="12"/>
      <c r="AJ2062" s="12"/>
      <c r="AK2062" s="12"/>
      <c r="AL2062" s="12"/>
      <c r="AM2062" s="12"/>
      <c r="AN2062" s="12"/>
      <c r="AO2062" s="12"/>
      <c r="AP2062" s="12"/>
      <c r="AQ2062" s="12"/>
      <c r="AR2062" s="12"/>
      <c r="AS2062" s="12"/>
      <c r="AT2062" s="12"/>
      <c r="AU2062" s="12"/>
      <c r="AV2062" s="12"/>
      <c r="AW2062" s="12"/>
      <c r="AX2062" s="12"/>
      <c r="AY2062" s="12"/>
      <c r="AZ2062" s="12"/>
      <c r="BA2062" s="12"/>
      <c r="BB2062" s="12"/>
      <c r="BC2062" s="12"/>
      <c r="BE2062" s="12"/>
      <c r="BF2062" s="12"/>
      <c r="BG2062" s="12"/>
      <c r="BH2062" s="12"/>
      <c r="BI2062" s="12"/>
      <c r="BJ2062" s="12"/>
      <c r="BK2062" s="12"/>
    </row>
    <row r="2063" spans="33:63" x14ac:dyDescent="0.15">
      <c r="AG2063" s="12"/>
      <c r="AH2063" s="12"/>
      <c r="AI2063" s="12"/>
      <c r="AJ2063" s="12"/>
      <c r="AK2063" s="12"/>
      <c r="AL2063" s="12"/>
      <c r="AM2063" s="12"/>
      <c r="AN2063" s="12"/>
      <c r="AO2063" s="12"/>
      <c r="AP2063" s="12"/>
      <c r="AQ2063" s="12"/>
      <c r="AR2063" s="12"/>
      <c r="AS2063" s="12"/>
      <c r="AT2063" s="12"/>
      <c r="AU2063" s="12"/>
      <c r="AV2063" s="12"/>
      <c r="AW2063" s="12"/>
      <c r="AX2063" s="12"/>
      <c r="AY2063" s="12"/>
      <c r="AZ2063" s="12"/>
      <c r="BA2063" s="12"/>
      <c r="BB2063" s="12"/>
      <c r="BC2063" s="12"/>
      <c r="BE2063" s="12"/>
      <c r="BF2063" s="12"/>
      <c r="BG2063" s="12"/>
      <c r="BH2063" s="12"/>
      <c r="BI2063" s="12"/>
      <c r="BJ2063" s="12"/>
      <c r="BK2063" s="12"/>
    </row>
    <row r="2064" spans="33:63" x14ac:dyDescent="0.15">
      <c r="AG2064" s="12"/>
      <c r="AH2064" s="12"/>
      <c r="AI2064" s="12"/>
      <c r="AJ2064" s="12"/>
      <c r="AK2064" s="12"/>
      <c r="AL2064" s="12"/>
      <c r="AM2064" s="12"/>
      <c r="AN2064" s="12"/>
      <c r="AO2064" s="12"/>
      <c r="AP2064" s="12"/>
      <c r="AQ2064" s="12"/>
      <c r="AR2064" s="12"/>
      <c r="AS2064" s="12"/>
      <c r="AT2064" s="12"/>
      <c r="AU2064" s="12"/>
      <c r="AV2064" s="12"/>
      <c r="AW2064" s="12"/>
      <c r="AX2064" s="12"/>
      <c r="AY2064" s="12"/>
      <c r="AZ2064" s="12"/>
      <c r="BA2064" s="12"/>
      <c r="BB2064" s="12"/>
      <c r="BC2064" s="12"/>
      <c r="BE2064" s="12"/>
      <c r="BF2064" s="12"/>
      <c r="BG2064" s="12"/>
      <c r="BH2064" s="12"/>
      <c r="BI2064" s="12"/>
      <c r="BJ2064" s="12"/>
      <c r="BK2064" s="12"/>
    </row>
    <row r="2065" spans="33:63" x14ac:dyDescent="0.15">
      <c r="AG2065" s="12"/>
      <c r="AH2065" s="12"/>
      <c r="AI2065" s="12"/>
      <c r="AJ2065" s="12"/>
      <c r="AK2065" s="12"/>
      <c r="AL2065" s="12"/>
      <c r="AM2065" s="12"/>
      <c r="AN2065" s="12"/>
      <c r="AO2065" s="12"/>
      <c r="AP2065" s="12"/>
      <c r="AQ2065" s="12"/>
      <c r="AR2065" s="12"/>
      <c r="AS2065" s="12"/>
      <c r="AT2065" s="12"/>
      <c r="AU2065" s="12"/>
      <c r="AV2065" s="12"/>
      <c r="AW2065" s="12"/>
      <c r="AX2065" s="12"/>
      <c r="AY2065" s="12"/>
      <c r="AZ2065" s="12"/>
      <c r="BA2065" s="12"/>
      <c r="BB2065" s="12"/>
      <c r="BC2065" s="12"/>
      <c r="BE2065" s="12"/>
      <c r="BF2065" s="12"/>
      <c r="BG2065" s="12"/>
      <c r="BH2065" s="12"/>
      <c r="BI2065" s="12"/>
      <c r="BJ2065" s="12"/>
      <c r="BK2065" s="12"/>
    </row>
    <row r="2066" spans="33:63" x14ac:dyDescent="0.15">
      <c r="AG2066" s="12"/>
      <c r="AH2066" s="12"/>
      <c r="AI2066" s="12"/>
      <c r="AJ2066" s="12"/>
      <c r="AK2066" s="12"/>
      <c r="AL2066" s="12"/>
      <c r="AM2066" s="12"/>
      <c r="AN2066" s="12"/>
      <c r="AO2066" s="12"/>
      <c r="AP2066" s="12"/>
      <c r="AQ2066" s="12"/>
      <c r="AR2066" s="12"/>
      <c r="AS2066" s="12"/>
      <c r="AT2066" s="12"/>
      <c r="AU2066" s="12"/>
      <c r="AV2066" s="12"/>
      <c r="AW2066" s="12"/>
      <c r="AX2066" s="12"/>
      <c r="AY2066" s="12"/>
      <c r="AZ2066" s="12"/>
      <c r="BA2066" s="12"/>
      <c r="BB2066" s="12"/>
      <c r="BC2066" s="12"/>
      <c r="BE2066" s="12"/>
      <c r="BF2066" s="12"/>
      <c r="BG2066" s="12"/>
      <c r="BH2066" s="12"/>
      <c r="BI2066" s="12"/>
      <c r="BJ2066" s="12"/>
      <c r="BK2066" s="12"/>
    </row>
    <row r="2067" spans="33:63" x14ac:dyDescent="0.15">
      <c r="AG2067" s="12"/>
      <c r="AH2067" s="12"/>
      <c r="AI2067" s="12"/>
      <c r="AJ2067" s="12"/>
      <c r="AK2067" s="12"/>
      <c r="AL2067" s="12"/>
      <c r="AM2067" s="12"/>
      <c r="AN2067" s="12"/>
      <c r="AO2067" s="12"/>
      <c r="AP2067" s="12"/>
      <c r="AQ2067" s="12"/>
      <c r="AR2067" s="12"/>
      <c r="AS2067" s="12"/>
      <c r="AT2067" s="12"/>
      <c r="AU2067" s="12"/>
      <c r="AV2067" s="12"/>
      <c r="AW2067" s="12"/>
      <c r="AX2067" s="12"/>
      <c r="AY2067" s="12"/>
      <c r="AZ2067" s="12"/>
      <c r="BA2067" s="12"/>
      <c r="BB2067" s="12"/>
      <c r="BC2067" s="12"/>
      <c r="BE2067" s="12"/>
      <c r="BF2067" s="12"/>
      <c r="BG2067" s="12"/>
      <c r="BH2067" s="12"/>
      <c r="BI2067" s="12"/>
      <c r="BJ2067" s="12"/>
      <c r="BK2067" s="12"/>
    </row>
    <row r="2068" spans="33:63" x14ac:dyDescent="0.15">
      <c r="AG2068" s="12"/>
      <c r="AH2068" s="12"/>
      <c r="AI2068" s="12"/>
      <c r="AJ2068" s="12"/>
      <c r="AK2068" s="12"/>
      <c r="AL2068" s="12"/>
      <c r="AM2068" s="12"/>
      <c r="AN2068" s="12"/>
      <c r="AO2068" s="12"/>
      <c r="AP2068" s="12"/>
      <c r="AQ2068" s="12"/>
      <c r="AR2068" s="12"/>
      <c r="AS2068" s="12"/>
      <c r="AT2068" s="12"/>
      <c r="AU2068" s="12"/>
      <c r="AV2068" s="12"/>
      <c r="AW2068" s="12"/>
      <c r="AX2068" s="12"/>
      <c r="AY2068" s="12"/>
      <c r="AZ2068" s="12"/>
      <c r="BA2068" s="12"/>
      <c r="BB2068" s="12"/>
      <c r="BC2068" s="12"/>
      <c r="BE2068" s="12"/>
      <c r="BF2068" s="12"/>
      <c r="BG2068" s="12"/>
      <c r="BH2068" s="12"/>
      <c r="BI2068" s="12"/>
      <c r="BJ2068" s="12"/>
      <c r="BK2068" s="12"/>
    </row>
    <row r="2069" spans="33:63" x14ac:dyDescent="0.15">
      <c r="AG2069" s="12"/>
      <c r="AH2069" s="12"/>
      <c r="AI2069" s="12"/>
      <c r="AJ2069" s="12"/>
      <c r="AK2069" s="12"/>
      <c r="AL2069" s="12"/>
      <c r="AM2069" s="12"/>
      <c r="AN2069" s="12"/>
      <c r="AO2069" s="12"/>
      <c r="AP2069" s="12"/>
      <c r="AQ2069" s="12"/>
      <c r="AR2069" s="12"/>
      <c r="AS2069" s="12"/>
      <c r="AT2069" s="12"/>
      <c r="AU2069" s="12"/>
      <c r="AV2069" s="12"/>
      <c r="AW2069" s="12"/>
      <c r="AX2069" s="12"/>
      <c r="AY2069" s="12"/>
      <c r="AZ2069" s="12"/>
      <c r="BA2069" s="12"/>
      <c r="BB2069" s="12"/>
      <c r="BC2069" s="12"/>
      <c r="BE2069" s="12"/>
      <c r="BF2069" s="12"/>
      <c r="BG2069" s="12"/>
      <c r="BH2069" s="12"/>
      <c r="BI2069" s="12"/>
      <c r="BJ2069" s="12"/>
      <c r="BK2069" s="12"/>
    </row>
    <row r="2070" spans="33:63" x14ac:dyDescent="0.15">
      <c r="AG2070" s="12"/>
      <c r="AH2070" s="12"/>
      <c r="AI2070" s="12"/>
      <c r="AJ2070" s="12"/>
      <c r="AK2070" s="12"/>
      <c r="AL2070" s="12"/>
      <c r="AM2070" s="12"/>
      <c r="AN2070" s="12"/>
      <c r="AO2070" s="12"/>
      <c r="AP2070" s="12"/>
      <c r="AQ2070" s="12"/>
      <c r="AR2070" s="12"/>
      <c r="AS2070" s="12"/>
      <c r="AT2070" s="12"/>
      <c r="AU2070" s="12"/>
      <c r="AV2070" s="12"/>
      <c r="AW2070" s="12"/>
      <c r="AX2070" s="12"/>
      <c r="AY2070" s="12"/>
      <c r="AZ2070" s="12"/>
      <c r="BA2070" s="12"/>
      <c r="BB2070" s="12"/>
      <c r="BC2070" s="12"/>
      <c r="BE2070" s="12"/>
      <c r="BF2070" s="12"/>
      <c r="BG2070" s="12"/>
      <c r="BH2070" s="12"/>
      <c r="BI2070" s="12"/>
      <c r="BJ2070" s="12"/>
      <c r="BK2070" s="12"/>
    </row>
    <row r="2071" spans="33:63" x14ac:dyDescent="0.15">
      <c r="AG2071" s="12"/>
      <c r="AH2071" s="12"/>
      <c r="AI2071" s="12"/>
      <c r="AJ2071" s="12"/>
      <c r="AK2071" s="12"/>
      <c r="AL2071" s="12"/>
      <c r="AM2071" s="12"/>
      <c r="AN2071" s="12"/>
      <c r="AO2071" s="12"/>
      <c r="AP2071" s="12"/>
      <c r="AQ2071" s="12"/>
      <c r="AR2071" s="12"/>
      <c r="AS2071" s="12"/>
      <c r="AT2071" s="12"/>
      <c r="AU2071" s="12"/>
      <c r="AV2071" s="12"/>
      <c r="AW2071" s="12"/>
      <c r="AX2071" s="12"/>
      <c r="AY2071" s="12"/>
      <c r="AZ2071" s="12"/>
      <c r="BA2071" s="12"/>
      <c r="BB2071" s="12"/>
      <c r="BC2071" s="12"/>
      <c r="BE2071" s="12"/>
      <c r="BF2071" s="12"/>
      <c r="BG2071" s="12"/>
      <c r="BH2071" s="12"/>
      <c r="BI2071" s="12"/>
      <c r="BJ2071" s="12"/>
      <c r="BK2071" s="12"/>
    </row>
    <row r="2072" spans="33:63" x14ac:dyDescent="0.15">
      <c r="AG2072" s="12"/>
      <c r="AH2072" s="12"/>
      <c r="AI2072" s="12"/>
      <c r="AJ2072" s="12"/>
      <c r="AK2072" s="12"/>
      <c r="AL2072" s="12"/>
      <c r="AM2072" s="12"/>
      <c r="AN2072" s="12"/>
      <c r="AO2072" s="12"/>
      <c r="AP2072" s="12"/>
      <c r="AQ2072" s="12"/>
      <c r="AR2072" s="12"/>
      <c r="AS2072" s="12"/>
      <c r="AT2072" s="12"/>
      <c r="AU2072" s="12"/>
      <c r="AV2072" s="12"/>
      <c r="AW2072" s="12"/>
      <c r="AX2072" s="12"/>
      <c r="AY2072" s="12"/>
      <c r="AZ2072" s="12"/>
      <c r="BA2072" s="12"/>
      <c r="BB2072" s="12"/>
      <c r="BC2072" s="12"/>
      <c r="BE2072" s="12"/>
      <c r="BF2072" s="12"/>
      <c r="BG2072" s="12"/>
      <c r="BH2072" s="12"/>
      <c r="BI2072" s="12"/>
      <c r="BJ2072" s="12"/>
      <c r="BK2072" s="12"/>
    </row>
    <row r="2073" spans="33:63" x14ac:dyDescent="0.15">
      <c r="AG2073" s="12"/>
      <c r="AH2073" s="12"/>
      <c r="AI2073" s="12"/>
      <c r="AJ2073" s="12"/>
      <c r="AK2073" s="12"/>
      <c r="AL2073" s="12"/>
      <c r="AM2073" s="12"/>
      <c r="AN2073" s="12"/>
      <c r="AO2073" s="12"/>
      <c r="AP2073" s="12"/>
      <c r="AQ2073" s="12"/>
      <c r="AR2073" s="12"/>
      <c r="AS2073" s="12"/>
      <c r="AT2073" s="12"/>
      <c r="AU2073" s="12"/>
      <c r="AV2073" s="12"/>
      <c r="AW2073" s="12"/>
      <c r="AX2073" s="12"/>
      <c r="AY2073" s="12"/>
      <c r="AZ2073" s="12"/>
      <c r="BA2073" s="12"/>
      <c r="BB2073" s="12"/>
      <c r="BC2073" s="12"/>
      <c r="BE2073" s="12"/>
      <c r="BF2073" s="12"/>
      <c r="BG2073" s="12"/>
      <c r="BH2073" s="12"/>
      <c r="BI2073" s="12"/>
      <c r="BJ2073" s="12"/>
      <c r="BK2073" s="12"/>
    </row>
    <row r="2074" spans="33:63" x14ac:dyDescent="0.15">
      <c r="AG2074" s="12"/>
      <c r="AH2074" s="12"/>
      <c r="AI2074" s="12"/>
      <c r="AJ2074" s="12"/>
      <c r="AK2074" s="12"/>
      <c r="AL2074" s="12"/>
      <c r="AM2074" s="12"/>
      <c r="AN2074" s="12"/>
      <c r="AO2074" s="12"/>
      <c r="AP2074" s="12"/>
      <c r="AQ2074" s="12"/>
      <c r="AR2074" s="12"/>
      <c r="AS2074" s="12"/>
      <c r="AT2074" s="12"/>
      <c r="AU2074" s="12"/>
      <c r="AV2074" s="12"/>
      <c r="AW2074" s="12"/>
      <c r="AX2074" s="12"/>
      <c r="AY2074" s="12"/>
      <c r="AZ2074" s="12"/>
      <c r="BA2074" s="12"/>
      <c r="BB2074" s="12"/>
      <c r="BC2074" s="12"/>
      <c r="BE2074" s="12"/>
      <c r="BF2074" s="12"/>
      <c r="BG2074" s="12"/>
      <c r="BH2074" s="12"/>
      <c r="BI2074" s="12"/>
      <c r="BJ2074" s="12"/>
      <c r="BK2074" s="12"/>
    </row>
    <row r="2075" spans="33:63" x14ac:dyDescent="0.15">
      <c r="AG2075" s="12"/>
      <c r="AH2075" s="12"/>
      <c r="AI2075" s="12"/>
      <c r="AJ2075" s="12"/>
      <c r="AK2075" s="12"/>
      <c r="AL2075" s="12"/>
      <c r="AM2075" s="12"/>
      <c r="AN2075" s="12"/>
      <c r="AO2075" s="12"/>
      <c r="AP2075" s="12"/>
      <c r="AQ2075" s="12"/>
      <c r="AR2075" s="12"/>
      <c r="AS2075" s="12"/>
      <c r="AT2075" s="12"/>
      <c r="AU2075" s="12"/>
      <c r="AV2075" s="12"/>
      <c r="AW2075" s="12"/>
      <c r="AX2075" s="12"/>
      <c r="AY2075" s="12"/>
      <c r="AZ2075" s="12"/>
      <c r="BA2075" s="12"/>
      <c r="BB2075" s="12"/>
      <c r="BC2075" s="12"/>
      <c r="BE2075" s="12"/>
      <c r="BF2075" s="12"/>
      <c r="BG2075" s="12"/>
      <c r="BH2075" s="12"/>
      <c r="BI2075" s="12"/>
      <c r="BJ2075" s="12"/>
      <c r="BK2075" s="12"/>
    </row>
    <row r="2076" spans="33:63" x14ac:dyDescent="0.15">
      <c r="AG2076" s="12"/>
      <c r="AH2076" s="12"/>
      <c r="AI2076" s="12"/>
      <c r="AJ2076" s="12"/>
      <c r="AK2076" s="12"/>
      <c r="AL2076" s="12"/>
      <c r="AM2076" s="12"/>
      <c r="AN2076" s="12"/>
      <c r="AO2076" s="12"/>
      <c r="AP2076" s="12"/>
      <c r="AQ2076" s="12"/>
      <c r="AR2076" s="12"/>
      <c r="AS2076" s="12"/>
      <c r="AT2076" s="12"/>
      <c r="AU2076" s="12"/>
      <c r="AV2076" s="12"/>
      <c r="AW2076" s="12"/>
      <c r="AX2076" s="12"/>
      <c r="AY2076" s="12"/>
      <c r="AZ2076" s="12"/>
      <c r="BA2076" s="12"/>
      <c r="BB2076" s="12"/>
      <c r="BC2076" s="12"/>
      <c r="BE2076" s="12"/>
      <c r="BF2076" s="12"/>
      <c r="BG2076" s="12"/>
      <c r="BH2076" s="12"/>
      <c r="BI2076" s="12"/>
      <c r="BJ2076" s="12"/>
      <c r="BK2076" s="12"/>
    </row>
    <row r="2077" spans="33:63" x14ac:dyDescent="0.15">
      <c r="AG2077" s="12"/>
      <c r="AH2077" s="12"/>
      <c r="AI2077" s="12"/>
      <c r="AJ2077" s="12"/>
      <c r="AK2077" s="12"/>
      <c r="AL2077" s="12"/>
      <c r="AM2077" s="12"/>
      <c r="AN2077" s="12"/>
      <c r="AO2077" s="12"/>
      <c r="AP2077" s="12"/>
      <c r="AQ2077" s="12"/>
      <c r="AR2077" s="12"/>
      <c r="AS2077" s="12"/>
      <c r="AT2077" s="12"/>
      <c r="AU2077" s="12"/>
      <c r="AV2077" s="12"/>
      <c r="AW2077" s="12"/>
      <c r="AX2077" s="12"/>
      <c r="AY2077" s="12"/>
      <c r="AZ2077" s="12"/>
      <c r="BA2077" s="12"/>
      <c r="BB2077" s="12"/>
      <c r="BC2077" s="12"/>
      <c r="BE2077" s="12"/>
      <c r="BF2077" s="12"/>
      <c r="BG2077" s="12"/>
      <c r="BH2077" s="12"/>
      <c r="BI2077" s="12"/>
      <c r="BJ2077" s="12"/>
      <c r="BK2077" s="12"/>
    </row>
    <row r="2078" spans="33:63" x14ac:dyDescent="0.15">
      <c r="AG2078" s="12"/>
      <c r="AH2078" s="12"/>
      <c r="AI2078" s="12"/>
      <c r="AJ2078" s="12"/>
      <c r="AK2078" s="12"/>
      <c r="AL2078" s="12"/>
      <c r="AM2078" s="12"/>
      <c r="AN2078" s="12"/>
      <c r="AO2078" s="12"/>
      <c r="AP2078" s="12"/>
      <c r="AQ2078" s="12"/>
      <c r="AR2078" s="12"/>
      <c r="AS2078" s="12"/>
      <c r="AT2078" s="12"/>
      <c r="AU2078" s="12"/>
      <c r="AV2078" s="12"/>
      <c r="AW2078" s="12"/>
      <c r="AX2078" s="12"/>
      <c r="AY2078" s="12"/>
      <c r="AZ2078" s="12"/>
      <c r="BA2078" s="12"/>
      <c r="BB2078" s="12"/>
      <c r="BC2078" s="12"/>
      <c r="BE2078" s="12"/>
      <c r="BF2078" s="12"/>
      <c r="BG2078" s="12"/>
      <c r="BH2078" s="12"/>
      <c r="BI2078" s="12"/>
      <c r="BJ2078" s="12"/>
      <c r="BK2078" s="12"/>
    </row>
    <row r="2079" spans="33:63" x14ac:dyDescent="0.15">
      <c r="AG2079" s="12"/>
      <c r="AH2079" s="12"/>
      <c r="AI2079" s="12"/>
      <c r="AJ2079" s="12"/>
      <c r="AK2079" s="12"/>
      <c r="AL2079" s="12"/>
      <c r="AM2079" s="12"/>
      <c r="AN2079" s="12"/>
      <c r="AO2079" s="12"/>
      <c r="AP2079" s="12"/>
      <c r="AQ2079" s="12"/>
      <c r="AR2079" s="12"/>
      <c r="AS2079" s="12"/>
      <c r="AT2079" s="12"/>
      <c r="AU2079" s="12"/>
      <c r="AV2079" s="12"/>
      <c r="AW2079" s="12"/>
      <c r="AX2079" s="12"/>
      <c r="AY2079" s="12"/>
      <c r="AZ2079" s="12"/>
      <c r="BA2079" s="12"/>
      <c r="BB2079" s="12"/>
      <c r="BC2079" s="12"/>
      <c r="BE2079" s="12"/>
      <c r="BF2079" s="12"/>
      <c r="BG2079" s="12"/>
      <c r="BH2079" s="12"/>
      <c r="BI2079" s="12"/>
      <c r="BJ2079" s="12"/>
      <c r="BK2079" s="12"/>
    </row>
    <row r="2080" spans="33:63" x14ac:dyDescent="0.15">
      <c r="AG2080" s="12"/>
      <c r="AH2080" s="12"/>
      <c r="AI2080" s="12"/>
      <c r="AJ2080" s="12"/>
      <c r="AK2080" s="12"/>
      <c r="AL2080" s="12"/>
      <c r="AM2080" s="12"/>
      <c r="AN2080" s="12"/>
      <c r="AO2080" s="12"/>
      <c r="AP2080" s="12"/>
      <c r="AQ2080" s="12"/>
      <c r="AR2080" s="12"/>
      <c r="AS2080" s="12"/>
      <c r="AT2080" s="12"/>
      <c r="AU2080" s="12"/>
      <c r="AV2080" s="12"/>
      <c r="AW2080" s="12"/>
      <c r="AX2080" s="12"/>
      <c r="AY2080" s="12"/>
      <c r="AZ2080" s="12"/>
      <c r="BA2080" s="12"/>
      <c r="BB2080" s="12"/>
      <c r="BC2080" s="12"/>
      <c r="BE2080" s="12"/>
      <c r="BF2080" s="12"/>
      <c r="BG2080" s="12"/>
      <c r="BH2080" s="12"/>
      <c r="BI2080" s="12"/>
      <c r="BJ2080" s="12"/>
      <c r="BK2080" s="12"/>
    </row>
    <row r="2081" spans="33:63" x14ac:dyDescent="0.15">
      <c r="AG2081" s="12"/>
      <c r="AH2081" s="12"/>
      <c r="AI2081" s="12"/>
      <c r="AJ2081" s="12"/>
      <c r="AK2081" s="12"/>
      <c r="AL2081" s="12"/>
      <c r="AM2081" s="12"/>
      <c r="AN2081" s="12"/>
      <c r="AO2081" s="12"/>
      <c r="AP2081" s="12"/>
      <c r="AQ2081" s="12"/>
      <c r="AR2081" s="12"/>
      <c r="AS2081" s="12"/>
      <c r="AT2081" s="12"/>
      <c r="AU2081" s="12"/>
      <c r="AV2081" s="12"/>
      <c r="AW2081" s="12"/>
      <c r="AX2081" s="12"/>
      <c r="AY2081" s="12"/>
      <c r="AZ2081" s="12"/>
      <c r="BA2081" s="12"/>
      <c r="BB2081" s="12"/>
      <c r="BC2081" s="12"/>
      <c r="BE2081" s="12"/>
      <c r="BF2081" s="12"/>
      <c r="BG2081" s="12"/>
      <c r="BH2081" s="12"/>
      <c r="BI2081" s="12"/>
      <c r="BJ2081" s="12"/>
      <c r="BK2081" s="12"/>
    </row>
    <row r="2082" spans="33:63" x14ac:dyDescent="0.15">
      <c r="AG2082" s="12"/>
      <c r="AH2082" s="12"/>
      <c r="AI2082" s="12"/>
      <c r="AJ2082" s="12"/>
      <c r="AK2082" s="12"/>
      <c r="AL2082" s="12"/>
      <c r="AM2082" s="12"/>
      <c r="AN2082" s="12"/>
      <c r="AO2082" s="12"/>
      <c r="AP2082" s="12"/>
      <c r="AQ2082" s="12"/>
      <c r="AR2082" s="12"/>
      <c r="AS2082" s="12"/>
      <c r="AT2082" s="12"/>
      <c r="AU2082" s="12"/>
      <c r="AV2082" s="12"/>
      <c r="AW2082" s="12"/>
      <c r="AX2082" s="12"/>
      <c r="AY2082" s="12"/>
      <c r="AZ2082" s="12"/>
      <c r="BA2082" s="12"/>
      <c r="BB2082" s="12"/>
      <c r="BC2082" s="12"/>
      <c r="BE2082" s="12"/>
      <c r="BF2082" s="12"/>
      <c r="BG2082" s="12"/>
      <c r="BH2082" s="12"/>
      <c r="BI2082" s="12"/>
      <c r="BJ2082" s="12"/>
      <c r="BK2082" s="12"/>
    </row>
    <row r="2083" spans="33:63" x14ac:dyDescent="0.15">
      <c r="AG2083" s="12"/>
      <c r="AH2083" s="12"/>
      <c r="AI2083" s="12"/>
      <c r="AJ2083" s="12"/>
      <c r="AK2083" s="12"/>
      <c r="AL2083" s="12"/>
      <c r="AM2083" s="12"/>
      <c r="AN2083" s="12"/>
      <c r="AO2083" s="12"/>
      <c r="AP2083" s="12"/>
      <c r="AQ2083" s="12"/>
      <c r="AR2083" s="12"/>
      <c r="AS2083" s="12"/>
      <c r="AT2083" s="12"/>
      <c r="AU2083" s="12"/>
      <c r="AV2083" s="12"/>
      <c r="AW2083" s="12"/>
      <c r="AX2083" s="12"/>
      <c r="AY2083" s="12"/>
      <c r="AZ2083" s="12"/>
      <c r="BA2083" s="12"/>
      <c r="BB2083" s="12"/>
      <c r="BC2083" s="12"/>
      <c r="BE2083" s="12"/>
      <c r="BF2083" s="12"/>
      <c r="BG2083" s="12"/>
      <c r="BH2083" s="12"/>
      <c r="BI2083" s="12"/>
      <c r="BJ2083" s="12"/>
      <c r="BK2083" s="12"/>
    </row>
    <row r="2084" spans="33:63" x14ac:dyDescent="0.15">
      <c r="AG2084" s="12"/>
      <c r="AH2084" s="12"/>
      <c r="AI2084" s="12"/>
      <c r="AJ2084" s="12"/>
      <c r="AK2084" s="12"/>
      <c r="AL2084" s="12"/>
      <c r="AM2084" s="12"/>
      <c r="AN2084" s="12"/>
      <c r="AO2084" s="12"/>
      <c r="AP2084" s="12"/>
      <c r="AQ2084" s="12"/>
      <c r="AR2084" s="12"/>
      <c r="AS2084" s="12"/>
      <c r="AT2084" s="12"/>
      <c r="AU2084" s="12"/>
      <c r="AV2084" s="12"/>
      <c r="AW2084" s="12"/>
      <c r="AX2084" s="12"/>
      <c r="AY2084" s="12"/>
      <c r="AZ2084" s="12"/>
      <c r="BA2084" s="12"/>
      <c r="BB2084" s="12"/>
      <c r="BC2084" s="12"/>
      <c r="BE2084" s="12"/>
      <c r="BF2084" s="12"/>
      <c r="BG2084" s="12"/>
      <c r="BH2084" s="12"/>
      <c r="BI2084" s="12"/>
      <c r="BJ2084" s="12"/>
      <c r="BK2084" s="12"/>
    </row>
    <row r="2085" spans="33:63" x14ac:dyDescent="0.15">
      <c r="AG2085" s="12"/>
      <c r="AH2085" s="12"/>
      <c r="AI2085" s="12"/>
      <c r="AJ2085" s="12"/>
      <c r="AK2085" s="12"/>
      <c r="AL2085" s="12"/>
      <c r="AM2085" s="12"/>
      <c r="AN2085" s="12"/>
      <c r="AO2085" s="12"/>
      <c r="AP2085" s="12"/>
      <c r="AQ2085" s="12"/>
      <c r="AR2085" s="12"/>
      <c r="AS2085" s="12"/>
      <c r="AT2085" s="12"/>
      <c r="AU2085" s="12"/>
      <c r="AV2085" s="12"/>
      <c r="AW2085" s="12"/>
      <c r="AX2085" s="12"/>
      <c r="AY2085" s="12"/>
      <c r="AZ2085" s="12"/>
      <c r="BA2085" s="12"/>
      <c r="BB2085" s="12"/>
      <c r="BC2085" s="12"/>
      <c r="BE2085" s="12"/>
      <c r="BF2085" s="12"/>
      <c r="BG2085" s="12"/>
      <c r="BH2085" s="12"/>
      <c r="BI2085" s="12"/>
      <c r="BJ2085" s="12"/>
      <c r="BK2085" s="12"/>
    </row>
    <row r="2086" spans="33:63" x14ac:dyDescent="0.15">
      <c r="AG2086" s="12"/>
      <c r="AH2086" s="12"/>
      <c r="AI2086" s="12"/>
      <c r="AJ2086" s="12"/>
      <c r="AK2086" s="12"/>
      <c r="AL2086" s="12"/>
      <c r="AM2086" s="12"/>
      <c r="AN2086" s="12"/>
      <c r="AO2086" s="12"/>
      <c r="AP2086" s="12"/>
      <c r="AQ2086" s="12"/>
      <c r="AR2086" s="12"/>
      <c r="AS2086" s="12"/>
      <c r="AT2086" s="12"/>
      <c r="AU2086" s="12"/>
      <c r="AV2086" s="12"/>
      <c r="AW2086" s="12"/>
      <c r="AX2086" s="12"/>
      <c r="AY2086" s="12"/>
      <c r="AZ2086" s="12"/>
      <c r="BA2086" s="12"/>
      <c r="BB2086" s="12"/>
      <c r="BC2086" s="12"/>
      <c r="BE2086" s="12"/>
      <c r="BF2086" s="12"/>
      <c r="BG2086" s="12"/>
      <c r="BH2086" s="12"/>
      <c r="BI2086" s="12"/>
      <c r="BJ2086" s="12"/>
      <c r="BK2086" s="12"/>
    </row>
    <row r="2087" spans="33:63" x14ac:dyDescent="0.15">
      <c r="AG2087" s="12"/>
      <c r="AH2087" s="12"/>
      <c r="AI2087" s="12"/>
      <c r="AJ2087" s="12"/>
      <c r="AK2087" s="12"/>
      <c r="AL2087" s="12"/>
      <c r="AM2087" s="12"/>
      <c r="AN2087" s="12"/>
      <c r="AO2087" s="12"/>
      <c r="AP2087" s="12"/>
      <c r="AQ2087" s="12"/>
      <c r="AR2087" s="12"/>
      <c r="AS2087" s="12"/>
      <c r="AT2087" s="12"/>
      <c r="AU2087" s="12"/>
      <c r="AV2087" s="12"/>
      <c r="AW2087" s="12"/>
      <c r="AX2087" s="12"/>
      <c r="AY2087" s="12"/>
      <c r="AZ2087" s="12"/>
      <c r="BA2087" s="12"/>
      <c r="BB2087" s="12"/>
      <c r="BC2087" s="12"/>
      <c r="BE2087" s="12"/>
      <c r="BF2087" s="12"/>
      <c r="BG2087" s="12"/>
      <c r="BH2087" s="12"/>
      <c r="BI2087" s="12"/>
      <c r="BJ2087" s="12"/>
      <c r="BK2087" s="12"/>
    </row>
    <row r="2088" spans="33:63" x14ac:dyDescent="0.15">
      <c r="AG2088" s="12"/>
      <c r="AH2088" s="12"/>
      <c r="AI2088" s="12"/>
      <c r="AJ2088" s="12"/>
      <c r="AK2088" s="12"/>
      <c r="AL2088" s="12"/>
      <c r="AM2088" s="12"/>
      <c r="AN2088" s="12"/>
      <c r="AO2088" s="12"/>
      <c r="AP2088" s="12"/>
      <c r="AQ2088" s="12"/>
      <c r="AR2088" s="12"/>
      <c r="AS2088" s="12"/>
      <c r="AT2088" s="12"/>
      <c r="AU2088" s="12"/>
      <c r="AV2088" s="12"/>
      <c r="AW2088" s="12"/>
      <c r="AX2088" s="12"/>
      <c r="AY2088" s="12"/>
      <c r="AZ2088" s="12"/>
      <c r="BA2088" s="12"/>
      <c r="BB2088" s="12"/>
      <c r="BC2088" s="12"/>
      <c r="BE2088" s="12"/>
      <c r="BF2088" s="12"/>
      <c r="BG2088" s="12"/>
      <c r="BH2088" s="12"/>
      <c r="BI2088" s="12"/>
      <c r="BJ2088" s="12"/>
      <c r="BK2088" s="12"/>
    </row>
    <row r="2089" spans="33:63" x14ac:dyDescent="0.15">
      <c r="AG2089" s="12"/>
      <c r="AH2089" s="12"/>
      <c r="AI2089" s="12"/>
      <c r="AJ2089" s="12"/>
      <c r="AK2089" s="12"/>
      <c r="AL2089" s="12"/>
      <c r="AM2089" s="12"/>
      <c r="AN2089" s="12"/>
      <c r="AO2089" s="12"/>
      <c r="AP2089" s="12"/>
      <c r="AQ2089" s="12"/>
      <c r="AR2089" s="12"/>
      <c r="AS2089" s="12"/>
      <c r="AT2089" s="12"/>
      <c r="AU2089" s="12"/>
      <c r="AV2089" s="12"/>
      <c r="AW2089" s="12"/>
      <c r="AX2089" s="12"/>
      <c r="AY2089" s="12"/>
      <c r="AZ2089" s="12"/>
      <c r="BA2089" s="12"/>
      <c r="BB2089" s="12"/>
      <c r="BC2089" s="12"/>
      <c r="BE2089" s="12"/>
      <c r="BF2089" s="12"/>
      <c r="BG2089" s="12"/>
      <c r="BH2089" s="12"/>
      <c r="BI2089" s="12"/>
      <c r="BJ2089" s="12"/>
      <c r="BK2089" s="12"/>
    </row>
    <row r="2090" spans="33:63" x14ac:dyDescent="0.15">
      <c r="AG2090" s="12"/>
      <c r="AH2090" s="12"/>
      <c r="AI2090" s="12"/>
      <c r="AJ2090" s="12"/>
      <c r="AK2090" s="12"/>
      <c r="AL2090" s="12"/>
      <c r="AM2090" s="12"/>
      <c r="AN2090" s="12"/>
      <c r="AO2090" s="12"/>
      <c r="AP2090" s="12"/>
      <c r="AQ2090" s="12"/>
      <c r="AR2090" s="12"/>
      <c r="AS2090" s="12"/>
      <c r="AT2090" s="12"/>
      <c r="AU2090" s="12"/>
      <c r="AV2090" s="12"/>
      <c r="AW2090" s="12"/>
      <c r="AX2090" s="12"/>
      <c r="AY2090" s="12"/>
      <c r="AZ2090" s="12"/>
      <c r="BA2090" s="12"/>
      <c r="BB2090" s="12"/>
      <c r="BC2090" s="12"/>
      <c r="BE2090" s="12"/>
      <c r="BF2090" s="12"/>
      <c r="BG2090" s="12"/>
      <c r="BH2090" s="12"/>
      <c r="BI2090" s="12"/>
      <c r="BJ2090" s="12"/>
      <c r="BK2090" s="12"/>
    </row>
    <row r="2091" spans="33:63" x14ac:dyDescent="0.15">
      <c r="AG2091" s="12"/>
      <c r="AH2091" s="12"/>
      <c r="AI2091" s="12"/>
      <c r="AJ2091" s="12"/>
      <c r="AK2091" s="12"/>
      <c r="AL2091" s="12"/>
      <c r="AM2091" s="12"/>
      <c r="AN2091" s="12"/>
      <c r="AO2091" s="12"/>
      <c r="AP2091" s="12"/>
      <c r="AQ2091" s="12"/>
      <c r="AR2091" s="12"/>
      <c r="AS2091" s="12"/>
      <c r="AT2091" s="12"/>
      <c r="AU2091" s="12"/>
      <c r="AV2091" s="12"/>
      <c r="AW2091" s="12"/>
      <c r="AX2091" s="12"/>
      <c r="AY2091" s="12"/>
      <c r="AZ2091" s="12"/>
      <c r="BA2091" s="12"/>
      <c r="BB2091" s="12"/>
      <c r="BC2091" s="12"/>
      <c r="BE2091" s="12"/>
      <c r="BF2091" s="12"/>
      <c r="BG2091" s="12"/>
      <c r="BH2091" s="12"/>
      <c r="BI2091" s="12"/>
      <c r="BJ2091" s="12"/>
      <c r="BK2091" s="12"/>
    </row>
    <row r="2092" spans="33:63" x14ac:dyDescent="0.15">
      <c r="AG2092" s="12"/>
      <c r="AH2092" s="12"/>
      <c r="AI2092" s="12"/>
      <c r="AJ2092" s="12"/>
      <c r="AK2092" s="12"/>
      <c r="AL2092" s="12"/>
      <c r="AM2092" s="12"/>
      <c r="AN2092" s="12"/>
      <c r="AO2092" s="12"/>
      <c r="AP2092" s="12"/>
      <c r="AQ2092" s="12"/>
      <c r="AR2092" s="12"/>
      <c r="AS2092" s="12"/>
      <c r="AT2092" s="12"/>
      <c r="AU2092" s="12"/>
      <c r="AV2092" s="12"/>
      <c r="AW2092" s="12"/>
      <c r="AX2092" s="12"/>
      <c r="AY2092" s="12"/>
      <c r="AZ2092" s="12"/>
      <c r="BA2092" s="12"/>
      <c r="BB2092" s="12"/>
      <c r="BC2092" s="12"/>
      <c r="BE2092" s="12"/>
      <c r="BF2092" s="12"/>
      <c r="BG2092" s="12"/>
      <c r="BH2092" s="12"/>
      <c r="BI2092" s="12"/>
      <c r="BJ2092" s="12"/>
      <c r="BK2092" s="12"/>
    </row>
    <row r="2093" spans="33:63" x14ac:dyDescent="0.15">
      <c r="AG2093" s="12"/>
      <c r="AH2093" s="12"/>
      <c r="AI2093" s="12"/>
      <c r="AJ2093" s="12"/>
      <c r="AK2093" s="12"/>
      <c r="AL2093" s="12"/>
      <c r="AM2093" s="12"/>
      <c r="AN2093" s="12"/>
      <c r="AO2093" s="12"/>
      <c r="AP2093" s="12"/>
      <c r="AQ2093" s="12"/>
      <c r="AR2093" s="12"/>
      <c r="AS2093" s="12"/>
      <c r="AT2093" s="12"/>
      <c r="AU2093" s="12"/>
      <c r="AV2093" s="12"/>
      <c r="AW2093" s="12"/>
      <c r="AX2093" s="12"/>
      <c r="AY2093" s="12"/>
      <c r="AZ2093" s="12"/>
      <c r="BA2093" s="12"/>
      <c r="BB2093" s="12"/>
      <c r="BC2093" s="12"/>
      <c r="BE2093" s="12"/>
      <c r="BF2093" s="12"/>
      <c r="BG2093" s="12"/>
      <c r="BH2093" s="12"/>
      <c r="BI2093" s="12"/>
      <c r="BJ2093" s="12"/>
      <c r="BK2093" s="12"/>
    </row>
    <row r="2094" spans="33:63" x14ac:dyDescent="0.15">
      <c r="AG2094" s="12"/>
      <c r="AH2094" s="12"/>
      <c r="AI2094" s="12"/>
      <c r="AJ2094" s="12"/>
      <c r="AK2094" s="12"/>
      <c r="AL2094" s="12"/>
      <c r="AM2094" s="12"/>
      <c r="AN2094" s="12"/>
      <c r="AO2094" s="12"/>
      <c r="AP2094" s="12"/>
      <c r="AQ2094" s="12"/>
      <c r="AR2094" s="12"/>
      <c r="AS2094" s="12"/>
      <c r="AT2094" s="12"/>
      <c r="AU2094" s="12"/>
      <c r="AV2094" s="12"/>
      <c r="AW2094" s="12"/>
      <c r="AX2094" s="12"/>
      <c r="AY2094" s="12"/>
      <c r="AZ2094" s="12"/>
      <c r="BA2094" s="12"/>
      <c r="BB2094" s="12"/>
      <c r="BC2094" s="12"/>
      <c r="BE2094" s="12"/>
      <c r="BF2094" s="12"/>
      <c r="BG2094" s="12"/>
      <c r="BH2094" s="12"/>
      <c r="BI2094" s="12"/>
      <c r="BJ2094" s="12"/>
      <c r="BK2094" s="12"/>
    </row>
    <row r="2095" spans="33:63" x14ac:dyDescent="0.15">
      <c r="AG2095" s="12"/>
      <c r="AH2095" s="12"/>
      <c r="AI2095" s="12"/>
      <c r="AJ2095" s="12"/>
      <c r="AK2095" s="12"/>
      <c r="AL2095" s="12"/>
      <c r="AM2095" s="12"/>
      <c r="AN2095" s="12"/>
      <c r="AO2095" s="12"/>
      <c r="AP2095" s="12"/>
      <c r="AQ2095" s="12"/>
      <c r="AR2095" s="12"/>
      <c r="AS2095" s="12"/>
      <c r="AT2095" s="12"/>
      <c r="AU2095" s="12"/>
      <c r="AV2095" s="12"/>
      <c r="AW2095" s="12"/>
      <c r="AX2095" s="12"/>
      <c r="AY2095" s="12"/>
      <c r="AZ2095" s="12"/>
      <c r="BA2095" s="12"/>
      <c r="BB2095" s="12"/>
      <c r="BC2095" s="12"/>
      <c r="BE2095" s="12"/>
      <c r="BF2095" s="12"/>
      <c r="BG2095" s="12"/>
      <c r="BH2095" s="12"/>
      <c r="BI2095" s="12"/>
      <c r="BJ2095" s="12"/>
      <c r="BK2095" s="12"/>
    </row>
    <row r="2096" spans="33:63" x14ac:dyDescent="0.15">
      <c r="AG2096" s="12"/>
      <c r="AH2096" s="12"/>
      <c r="AI2096" s="12"/>
      <c r="AJ2096" s="12"/>
      <c r="AK2096" s="12"/>
      <c r="AL2096" s="12"/>
      <c r="AM2096" s="12"/>
      <c r="AN2096" s="12"/>
      <c r="AO2096" s="12"/>
      <c r="AP2096" s="12"/>
      <c r="AQ2096" s="12"/>
      <c r="AR2096" s="12"/>
      <c r="AS2096" s="12"/>
      <c r="AT2096" s="12"/>
      <c r="AU2096" s="12"/>
      <c r="AV2096" s="12"/>
      <c r="AW2096" s="12"/>
      <c r="AX2096" s="12"/>
      <c r="AY2096" s="12"/>
      <c r="AZ2096" s="12"/>
      <c r="BA2096" s="12"/>
      <c r="BB2096" s="12"/>
      <c r="BC2096" s="12"/>
      <c r="BE2096" s="12"/>
      <c r="BF2096" s="12"/>
      <c r="BG2096" s="12"/>
      <c r="BH2096" s="12"/>
      <c r="BI2096" s="12"/>
      <c r="BJ2096" s="12"/>
      <c r="BK2096" s="12"/>
    </row>
    <row r="2097" spans="33:63" x14ac:dyDescent="0.15">
      <c r="AG2097" s="12"/>
      <c r="AH2097" s="12"/>
      <c r="AI2097" s="12"/>
      <c r="AJ2097" s="12"/>
      <c r="AK2097" s="12"/>
      <c r="AL2097" s="12"/>
      <c r="AM2097" s="12"/>
      <c r="AN2097" s="12"/>
      <c r="AO2097" s="12"/>
      <c r="AP2097" s="12"/>
      <c r="AQ2097" s="12"/>
      <c r="AR2097" s="12"/>
      <c r="AS2097" s="12"/>
      <c r="AT2097" s="12"/>
      <c r="AU2097" s="12"/>
      <c r="AV2097" s="12"/>
      <c r="AW2097" s="12"/>
      <c r="AX2097" s="12"/>
      <c r="AY2097" s="12"/>
      <c r="AZ2097" s="12"/>
      <c r="BA2097" s="12"/>
      <c r="BB2097" s="12"/>
      <c r="BC2097" s="12"/>
      <c r="BE2097" s="12"/>
      <c r="BF2097" s="12"/>
      <c r="BG2097" s="12"/>
      <c r="BH2097" s="12"/>
      <c r="BI2097" s="12"/>
      <c r="BJ2097" s="12"/>
      <c r="BK2097" s="12"/>
    </row>
    <row r="2098" spans="33:63" x14ac:dyDescent="0.15">
      <c r="AG2098" s="12"/>
      <c r="AH2098" s="12"/>
      <c r="AI2098" s="12"/>
      <c r="AJ2098" s="12"/>
      <c r="AK2098" s="12"/>
      <c r="AL2098" s="12"/>
      <c r="AM2098" s="12"/>
      <c r="AN2098" s="12"/>
      <c r="AO2098" s="12"/>
      <c r="AP2098" s="12"/>
      <c r="AQ2098" s="12"/>
      <c r="AR2098" s="12"/>
      <c r="AS2098" s="12"/>
      <c r="AT2098" s="12"/>
      <c r="AU2098" s="12"/>
      <c r="AV2098" s="12"/>
      <c r="AW2098" s="12"/>
      <c r="AX2098" s="12"/>
      <c r="AY2098" s="12"/>
      <c r="AZ2098" s="12"/>
      <c r="BA2098" s="12"/>
      <c r="BB2098" s="12"/>
      <c r="BC2098" s="12"/>
      <c r="BE2098" s="12"/>
      <c r="BF2098" s="12"/>
      <c r="BG2098" s="12"/>
      <c r="BH2098" s="12"/>
      <c r="BI2098" s="12"/>
      <c r="BJ2098" s="12"/>
      <c r="BK2098" s="12"/>
    </row>
    <row r="2099" spans="33:63" x14ac:dyDescent="0.15">
      <c r="AG2099" s="12"/>
      <c r="AH2099" s="12"/>
      <c r="AI2099" s="12"/>
      <c r="AJ2099" s="12"/>
      <c r="AK2099" s="12"/>
      <c r="AL2099" s="12"/>
      <c r="AM2099" s="12"/>
      <c r="AN2099" s="12"/>
      <c r="AO2099" s="12"/>
      <c r="AP2099" s="12"/>
      <c r="AQ2099" s="12"/>
      <c r="AR2099" s="12"/>
      <c r="AS2099" s="12"/>
      <c r="AT2099" s="12"/>
      <c r="AU2099" s="12"/>
      <c r="AV2099" s="12"/>
      <c r="AW2099" s="12"/>
      <c r="AX2099" s="12"/>
      <c r="AY2099" s="12"/>
      <c r="AZ2099" s="12"/>
      <c r="BA2099" s="12"/>
      <c r="BB2099" s="12"/>
      <c r="BC2099" s="12"/>
      <c r="BE2099" s="12"/>
      <c r="BF2099" s="12"/>
      <c r="BG2099" s="12"/>
      <c r="BH2099" s="12"/>
      <c r="BI2099" s="12"/>
      <c r="BJ2099" s="12"/>
      <c r="BK2099" s="12"/>
    </row>
    <row r="2100" spans="33:63" x14ac:dyDescent="0.15">
      <c r="AG2100" s="12"/>
      <c r="AH2100" s="12"/>
      <c r="AI2100" s="12"/>
      <c r="AJ2100" s="12"/>
      <c r="AK2100" s="12"/>
      <c r="AL2100" s="12"/>
      <c r="AM2100" s="12"/>
      <c r="AN2100" s="12"/>
      <c r="AO2100" s="12"/>
      <c r="AP2100" s="12"/>
      <c r="AQ2100" s="12"/>
      <c r="AR2100" s="12"/>
      <c r="AS2100" s="12"/>
      <c r="AT2100" s="12"/>
      <c r="AU2100" s="12"/>
      <c r="AV2100" s="12"/>
      <c r="AW2100" s="12"/>
      <c r="AX2100" s="12"/>
      <c r="AY2100" s="12"/>
      <c r="AZ2100" s="12"/>
      <c r="BA2100" s="12"/>
      <c r="BB2100" s="12"/>
      <c r="BC2100" s="12"/>
      <c r="BE2100" s="12"/>
      <c r="BF2100" s="12"/>
      <c r="BG2100" s="12"/>
      <c r="BH2100" s="12"/>
      <c r="BI2100" s="12"/>
      <c r="BJ2100" s="12"/>
      <c r="BK2100" s="12"/>
    </row>
    <row r="2101" spans="33:63" x14ac:dyDescent="0.15">
      <c r="AG2101" s="12"/>
      <c r="AH2101" s="12"/>
      <c r="AI2101" s="12"/>
      <c r="AJ2101" s="12"/>
      <c r="AK2101" s="12"/>
      <c r="AL2101" s="12"/>
      <c r="AM2101" s="12"/>
      <c r="AN2101" s="12"/>
      <c r="AO2101" s="12"/>
      <c r="AP2101" s="12"/>
      <c r="AQ2101" s="12"/>
      <c r="AR2101" s="12"/>
      <c r="AS2101" s="12"/>
      <c r="AT2101" s="12"/>
      <c r="AU2101" s="12"/>
      <c r="AV2101" s="12"/>
      <c r="AW2101" s="12"/>
      <c r="AX2101" s="12"/>
      <c r="AY2101" s="12"/>
      <c r="AZ2101" s="12"/>
      <c r="BA2101" s="12"/>
      <c r="BB2101" s="12"/>
      <c r="BC2101" s="12"/>
      <c r="BE2101" s="12"/>
      <c r="BF2101" s="12"/>
      <c r="BG2101" s="12"/>
      <c r="BH2101" s="12"/>
      <c r="BI2101" s="12"/>
      <c r="BJ2101" s="12"/>
      <c r="BK2101" s="12"/>
    </row>
    <row r="2102" spans="33:63" x14ac:dyDescent="0.15">
      <c r="AG2102" s="12"/>
      <c r="AH2102" s="12"/>
      <c r="AI2102" s="12"/>
      <c r="AJ2102" s="12"/>
      <c r="AK2102" s="12"/>
      <c r="AL2102" s="12"/>
      <c r="AM2102" s="12"/>
      <c r="AN2102" s="12"/>
      <c r="AO2102" s="12"/>
      <c r="AP2102" s="12"/>
      <c r="AQ2102" s="12"/>
      <c r="AR2102" s="12"/>
      <c r="AS2102" s="12"/>
      <c r="AT2102" s="12"/>
      <c r="AU2102" s="12"/>
      <c r="AV2102" s="12"/>
      <c r="AW2102" s="12"/>
      <c r="AX2102" s="12"/>
      <c r="AY2102" s="12"/>
      <c r="AZ2102" s="12"/>
      <c r="BA2102" s="12"/>
      <c r="BB2102" s="12"/>
      <c r="BC2102" s="12"/>
      <c r="BE2102" s="12"/>
      <c r="BF2102" s="12"/>
      <c r="BG2102" s="12"/>
      <c r="BH2102" s="12"/>
      <c r="BI2102" s="12"/>
      <c r="BJ2102" s="12"/>
      <c r="BK2102" s="12"/>
    </row>
    <row r="2103" spans="33:63" x14ac:dyDescent="0.15">
      <c r="AG2103" s="12"/>
      <c r="AH2103" s="12"/>
      <c r="AI2103" s="12"/>
      <c r="AJ2103" s="12"/>
      <c r="AK2103" s="12"/>
      <c r="AL2103" s="12"/>
      <c r="AM2103" s="12"/>
      <c r="AN2103" s="12"/>
      <c r="AO2103" s="12"/>
      <c r="AP2103" s="12"/>
      <c r="AQ2103" s="12"/>
      <c r="AR2103" s="12"/>
      <c r="AS2103" s="12"/>
      <c r="AT2103" s="12"/>
      <c r="AU2103" s="12"/>
      <c r="AV2103" s="12"/>
      <c r="AW2103" s="12"/>
      <c r="AX2103" s="12"/>
      <c r="AY2103" s="12"/>
      <c r="AZ2103" s="12"/>
      <c r="BA2103" s="12"/>
      <c r="BB2103" s="12"/>
      <c r="BC2103" s="12"/>
      <c r="BE2103" s="12"/>
      <c r="BF2103" s="12"/>
      <c r="BG2103" s="12"/>
      <c r="BH2103" s="12"/>
      <c r="BI2103" s="12"/>
      <c r="BJ2103" s="12"/>
      <c r="BK2103" s="12"/>
    </row>
    <row r="2104" spans="33:63" x14ac:dyDescent="0.15">
      <c r="AG2104" s="12"/>
      <c r="AH2104" s="12"/>
      <c r="AI2104" s="12"/>
      <c r="AJ2104" s="12"/>
      <c r="AK2104" s="12"/>
      <c r="AL2104" s="12"/>
      <c r="AM2104" s="12"/>
      <c r="AN2104" s="12"/>
      <c r="AO2104" s="12"/>
      <c r="AP2104" s="12"/>
      <c r="AQ2104" s="12"/>
      <c r="AR2104" s="12"/>
      <c r="AS2104" s="12"/>
      <c r="AT2104" s="12"/>
      <c r="AU2104" s="12"/>
      <c r="AV2104" s="12"/>
      <c r="AW2104" s="12"/>
      <c r="AX2104" s="12"/>
      <c r="AY2104" s="12"/>
      <c r="AZ2104" s="12"/>
      <c r="BA2104" s="12"/>
      <c r="BB2104" s="12"/>
      <c r="BC2104" s="12"/>
      <c r="BE2104" s="12"/>
      <c r="BF2104" s="12"/>
      <c r="BG2104" s="12"/>
      <c r="BH2104" s="12"/>
      <c r="BI2104" s="12"/>
      <c r="BJ2104" s="12"/>
      <c r="BK2104" s="12"/>
    </row>
    <row r="2105" spans="33:63" x14ac:dyDescent="0.15">
      <c r="AG2105" s="12"/>
      <c r="AH2105" s="12"/>
      <c r="AI2105" s="12"/>
      <c r="AJ2105" s="12"/>
      <c r="AK2105" s="12"/>
      <c r="AL2105" s="12"/>
      <c r="AM2105" s="12"/>
      <c r="AN2105" s="12"/>
      <c r="AO2105" s="12"/>
      <c r="AP2105" s="12"/>
      <c r="AQ2105" s="12"/>
      <c r="AR2105" s="12"/>
      <c r="AS2105" s="12"/>
      <c r="AT2105" s="12"/>
      <c r="AU2105" s="12"/>
      <c r="AV2105" s="12"/>
      <c r="AW2105" s="12"/>
      <c r="AX2105" s="12"/>
      <c r="AY2105" s="12"/>
      <c r="AZ2105" s="12"/>
      <c r="BA2105" s="12"/>
      <c r="BB2105" s="12"/>
      <c r="BC2105" s="12"/>
      <c r="BE2105" s="12"/>
      <c r="BF2105" s="12"/>
      <c r="BG2105" s="12"/>
      <c r="BH2105" s="12"/>
      <c r="BI2105" s="12"/>
      <c r="BJ2105" s="12"/>
      <c r="BK2105" s="12"/>
    </row>
    <row r="2106" spans="33:63" x14ac:dyDescent="0.15">
      <c r="AG2106" s="12"/>
      <c r="AH2106" s="12"/>
      <c r="AI2106" s="12"/>
      <c r="AJ2106" s="12"/>
      <c r="AK2106" s="12"/>
      <c r="AL2106" s="12"/>
      <c r="AM2106" s="12"/>
      <c r="AN2106" s="12"/>
      <c r="AO2106" s="12"/>
      <c r="AP2106" s="12"/>
      <c r="AQ2106" s="12"/>
      <c r="AR2106" s="12"/>
      <c r="AS2106" s="12"/>
      <c r="AT2106" s="12"/>
      <c r="AU2106" s="12"/>
      <c r="AV2106" s="12"/>
      <c r="AW2106" s="12"/>
      <c r="AX2106" s="12"/>
      <c r="AY2106" s="12"/>
      <c r="AZ2106" s="12"/>
      <c r="BA2106" s="12"/>
      <c r="BB2106" s="12"/>
      <c r="BC2106" s="12"/>
      <c r="BE2106" s="12"/>
      <c r="BF2106" s="12"/>
      <c r="BG2106" s="12"/>
      <c r="BH2106" s="12"/>
      <c r="BI2106" s="12"/>
      <c r="BJ2106" s="12"/>
      <c r="BK2106" s="12"/>
    </row>
    <row r="2107" spans="33:63" x14ac:dyDescent="0.15">
      <c r="AG2107" s="12"/>
      <c r="AH2107" s="12"/>
      <c r="AI2107" s="12"/>
      <c r="AJ2107" s="12"/>
      <c r="AK2107" s="12"/>
      <c r="AL2107" s="12"/>
      <c r="AM2107" s="12"/>
      <c r="AN2107" s="12"/>
      <c r="AO2107" s="12"/>
      <c r="AP2107" s="12"/>
      <c r="AQ2107" s="12"/>
      <c r="AR2107" s="12"/>
      <c r="AS2107" s="12"/>
      <c r="AT2107" s="12"/>
      <c r="AU2107" s="12"/>
      <c r="AV2107" s="12"/>
      <c r="AW2107" s="12"/>
      <c r="AX2107" s="12"/>
      <c r="AY2107" s="12"/>
      <c r="AZ2107" s="12"/>
      <c r="BA2107" s="12"/>
      <c r="BB2107" s="12"/>
      <c r="BC2107" s="12"/>
      <c r="BE2107" s="12"/>
      <c r="BF2107" s="12"/>
      <c r="BG2107" s="12"/>
      <c r="BH2107" s="12"/>
      <c r="BI2107" s="12"/>
      <c r="BJ2107" s="12"/>
      <c r="BK2107" s="12"/>
    </row>
    <row r="2108" spans="33:63" x14ac:dyDescent="0.15">
      <c r="AG2108" s="12"/>
      <c r="AH2108" s="12"/>
      <c r="AI2108" s="12"/>
      <c r="AJ2108" s="12"/>
      <c r="AK2108" s="12"/>
      <c r="AL2108" s="12"/>
      <c r="AM2108" s="12"/>
      <c r="AN2108" s="12"/>
      <c r="AO2108" s="12"/>
      <c r="AP2108" s="12"/>
      <c r="AQ2108" s="12"/>
      <c r="AR2108" s="12"/>
      <c r="AS2108" s="12"/>
      <c r="AT2108" s="12"/>
      <c r="AU2108" s="12"/>
      <c r="AV2108" s="12"/>
      <c r="AW2108" s="12"/>
      <c r="AX2108" s="12"/>
      <c r="AY2108" s="12"/>
      <c r="AZ2108" s="12"/>
      <c r="BA2108" s="12"/>
      <c r="BB2108" s="12"/>
      <c r="BC2108" s="12"/>
      <c r="BE2108" s="12"/>
      <c r="BF2108" s="12"/>
      <c r="BG2108" s="12"/>
      <c r="BH2108" s="12"/>
      <c r="BI2108" s="12"/>
      <c r="BJ2108" s="12"/>
      <c r="BK2108" s="12"/>
    </row>
    <row r="2109" spans="33:63" x14ac:dyDescent="0.15">
      <c r="AG2109" s="12"/>
      <c r="AH2109" s="12"/>
      <c r="AI2109" s="12"/>
      <c r="AJ2109" s="12"/>
      <c r="AK2109" s="12"/>
      <c r="AL2109" s="12"/>
      <c r="AM2109" s="12"/>
      <c r="AN2109" s="12"/>
      <c r="AO2109" s="12"/>
      <c r="AP2109" s="12"/>
      <c r="AQ2109" s="12"/>
      <c r="AR2109" s="12"/>
      <c r="AS2109" s="12"/>
      <c r="AT2109" s="12"/>
      <c r="AU2109" s="12"/>
      <c r="AV2109" s="12"/>
      <c r="AW2109" s="12"/>
      <c r="AX2109" s="12"/>
      <c r="AY2109" s="12"/>
      <c r="AZ2109" s="12"/>
      <c r="BA2109" s="12"/>
      <c r="BB2109" s="12"/>
      <c r="BC2109" s="12"/>
      <c r="BE2109" s="12"/>
      <c r="BF2109" s="12"/>
      <c r="BG2109" s="12"/>
      <c r="BH2109" s="12"/>
      <c r="BI2109" s="12"/>
      <c r="BJ2109" s="12"/>
      <c r="BK2109" s="12"/>
    </row>
    <row r="2110" spans="33:63" x14ac:dyDescent="0.15">
      <c r="AG2110" s="12"/>
      <c r="AH2110" s="12"/>
      <c r="AI2110" s="12"/>
      <c r="AJ2110" s="12"/>
      <c r="AK2110" s="12"/>
      <c r="AL2110" s="12"/>
      <c r="AM2110" s="12"/>
      <c r="AN2110" s="12"/>
      <c r="AO2110" s="12"/>
      <c r="AP2110" s="12"/>
      <c r="AQ2110" s="12"/>
      <c r="AR2110" s="12"/>
      <c r="AS2110" s="12"/>
      <c r="AT2110" s="12"/>
      <c r="AU2110" s="12"/>
      <c r="AV2110" s="12"/>
      <c r="AW2110" s="12"/>
      <c r="AX2110" s="12"/>
      <c r="AY2110" s="12"/>
      <c r="AZ2110" s="12"/>
      <c r="BA2110" s="12"/>
      <c r="BB2110" s="12"/>
      <c r="BC2110" s="12"/>
      <c r="BE2110" s="12"/>
      <c r="BF2110" s="12"/>
      <c r="BG2110" s="12"/>
      <c r="BH2110" s="12"/>
      <c r="BI2110" s="12"/>
      <c r="BJ2110" s="12"/>
      <c r="BK2110" s="12"/>
    </row>
    <row r="2111" spans="33:63" x14ac:dyDescent="0.15">
      <c r="AG2111" s="12"/>
      <c r="AH2111" s="12"/>
      <c r="AI2111" s="12"/>
      <c r="AJ2111" s="12"/>
      <c r="AK2111" s="12"/>
      <c r="AL2111" s="12"/>
      <c r="AM2111" s="12"/>
      <c r="AN2111" s="12"/>
      <c r="AO2111" s="12"/>
      <c r="AP2111" s="12"/>
      <c r="AQ2111" s="12"/>
      <c r="AR2111" s="12"/>
      <c r="AS2111" s="12"/>
      <c r="AT2111" s="12"/>
      <c r="AU2111" s="12"/>
      <c r="AV2111" s="12"/>
      <c r="AW2111" s="12"/>
      <c r="AX2111" s="12"/>
      <c r="AY2111" s="12"/>
      <c r="AZ2111" s="12"/>
      <c r="BA2111" s="12"/>
      <c r="BB2111" s="12"/>
      <c r="BC2111" s="12"/>
      <c r="BE2111" s="12"/>
      <c r="BF2111" s="12"/>
      <c r="BG2111" s="12"/>
      <c r="BH2111" s="12"/>
      <c r="BI2111" s="12"/>
      <c r="BJ2111" s="12"/>
      <c r="BK2111" s="12"/>
    </row>
    <row r="2112" spans="33:63" x14ac:dyDescent="0.15">
      <c r="AG2112" s="12"/>
      <c r="AH2112" s="12"/>
      <c r="AI2112" s="12"/>
      <c r="AJ2112" s="12"/>
      <c r="AK2112" s="12"/>
      <c r="AL2112" s="12"/>
      <c r="AM2112" s="12"/>
      <c r="AN2112" s="12"/>
      <c r="AO2112" s="12"/>
      <c r="AP2112" s="12"/>
      <c r="AQ2112" s="12"/>
      <c r="AR2112" s="12"/>
      <c r="AS2112" s="12"/>
      <c r="AT2112" s="12"/>
      <c r="AU2112" s="12"/>
      <c r="AV2112" s="12"/>
      <c r="AW2112" s="12"/>
      <c r="AX2112" s="12"/>
      <c r="AY2112" s="12"/>
      <c r="AZ2112" s="12"/>
      <c r="BA2112" s="12"/>
      <c r="BB2112" s="12"/>
      <c r="BC2112" s="12"/>
      <c r="BE2112" s="12"/>
      <c r="BF2112" s="12"/>
      <c r="BG2112" s="12"/>
      <c r="BH2112" s="12"/>
      <c r="BI2112" s="12"/>
      <c r="BJ2112" s="12"/>
      <c r="BK2112" s="12"/>
    </row>
    <row r="2113" spans="33:63" x14ac:dyDescent="0.15">
      <c r="AG2113" s="12"/>
      <c r="AH2113" s="12"/>
      <c r="AI2113" s="12"/>
      <c r="AJ2113" s="12"/>
      <c r="AK2113" s="12"/>
      <c r="AL2113" s="12"/>
      <c r="AM2113" s="12"/>
      <c r="AN2113" s="12"/>
      <c r="AO2113" s="12"/>
      <c r="AP2113" s="12"/>
      <c r="AQ2113" s="12"/>
      <c r="AR2113" s="12"/>
      <c r="AS2113" s="12"/>
      <c r="AT2113" s="12"/>
      <c r="AU2113" s="12"/>
      <c r="AV2113" s="12"/>
      <c r="AW2113" s="12"/>
      <c r="AX2113" s="12"/>
      <c r="AY2113" s="12"/>
      <c r="AZ2113" s="12"/>
      <c r="BA2113" s="12"/>
      <c r="BB2113" s="12"/>
      <c r="BC2113" s="12"/>
      <c r="BE2113" s="12"/>
      <c r="BF2113" s="12"/>
      <c r="BG2113" s="12"/>
      <c r="BH2113" s="12"/>
      <c r="BI2113" s="12"/>
      <c r="BJ2113" s="12"/>
      <c r="BK2113" s="12"/>
    </row>
    <row r="2114" spans="33:63" x14ac:dyDescent="0.15">
      <c r="AG2114" s="12"/>
      <c r="AH2114" s="12"/>
      <c r="AI2114" s="12"/>
      <c r="AJ2114" s="12"/>
      <c r="AK2114" s="12"/>
      <c r="AL2114" s="12"/>
      <c r="AM2114" s="12"/>
      <c r="AN2114" s="12"/>
      <c r="AO2114" s="12"/>
      <c r="AP2114" s="12"/>
      <c r="AQ2114" s="12"/>
      <c r="AR2114" s="12"/>
      <c r="AS2114" s="12"/>
      <c r="AT2114" s="12"/>
      <c r="AU2114" s="12"/>
      <c r="AV2114" s="12"/>
      <c r="AW2114" s="12"/>
      <c r="AX2114" s="12"/>
      <c r="AY2114" s="12"/>
      <c r="AZ2114" s="12"/>
      <c r="BA2114" s="12"/>
      <c r="BB2114" s="12"/>
      <c r="BC2114" s="12"/>
      <c r="BE2114" s="12"/>
      <c r="BF2114" s="12"/>
      <c r="BG2114" s="12"/>
      <c r="BH2114" s="12"/>
      <c r="BI2114" s="12"/>
      <c r="BJ2114" s="12"/>
      <c r="BK2114" s="12"/>
    </row>
    <row r="2115" spans="33:63" x14ac:dyDescent="0.15">
      <c r="AG2115" s="12"/>
      <c r="AH2115" s="12"/>
      <c r="AI2115" s="12"/>
      <c r="AJ2115" s="12"/>
      <c r="AK2115" s="12"/>
      <c r="AL2115" s="12"/>
      <c r="AM2115" s="12"/>
      <c r="AN2115" s="12"/>
      <c r="AO2115" s="12"/>
      <c r="AP2115" s="12"/>
      <c r="AQ2115" s="12"/>
      <c r="AR2115" s="12"/>
      <c r="AS2115" s="12"/>
      <c r="AT2115" s="12"/>
      <c r="AU2115" s="12"/>
      <c r="AV2115" s="12"/>
      <c r="AW2115" s="12"/>
      <c r="AX2115" s="12"/>
      <c r="AY2115" s="12"/>
      <c r="AZ2115" s="12"/>
      <c r="BA2115" s="12"/>
      <c r="BB2115" s="12"/>
      <c r="BC2115" s="12"/>
      <c r="BE2115" s="12"/>
      <c r="BF2115" s="12"/>
      <c r="BG2115" s="12"/>
      <c r="BH2115" s="12"/>
      <c r="BI2115" s="12"/>
      <c r="BJ2115" s="12"/>
      <c r="BK2115" s="12"/>
    </row>
    <row r="2116" spans="33:63" x14ac:dyDescent="0.15">
      <c r="AG2116" s="12"/>
      <c r="AH2116" s="12"/>
      <c r="AI2116" s="12"/>
      <c r="AJ2116" s="12"/>
      <c r="AK2116" s="12"/>
      <c r="AL2116" s="12"/>
      <c r="AM2116" s="12"/>
      <c r="AN2116" s="12"/>
      <c r="AO2116" s="12"/>
      <c r="AP2116" s="12"/>
      <c r="AQ2116" s="12"/>
      <c r="AR2116" s="12"/>
      <c r="AS2116" s="12"/>
      <c r="AT2116" s="12"/>
      <c r="AU2116" s="12"/>
      <c r="AV2116" s="12"/>
      <c r="AW2116" s="12"/>
      <c r="AX2116" s="12"/>
      <c r="AY2116" s="12"/>
      <c r="AZ2116" s="12"/>
      <c r="BA2116" s="12"/>
      <c r="BB2116" s="12"/>
      <c r="BC2116" s="12"/>
      <c r="BE2116" s="12"/>
      <c r="BF2116" s="12"/>
      <c r="BG2116" s="12"/>
      <c r="BH2116" s="12"/>
      <c r="BI2116" s="12"/>
      <c r="BJ2116" s="12"/>
      <c r="BK2116" s="12"/>
    </row>
    <row r="2117" spans="33:63" x14ac:dyDescent="0.15">
      <c r="AG2117" s="12"/>
      <c r="AH2117" s="12"/>
      <c r="AI2117" s="12"/>
      <c r="AJ2117" s="12"/>
      <c r="AK2117" s="12"/>
      <c r="AL2117" s="12"/>
      <c r="AM2117" s="12"/>
      <c r="AN2117" s="12"/>
      <c r="AO2117" s="12"/>
      <c r="AP2117" s="12"/>
      <c r="AQ2117" s="12"/>
      <c r="AR2117" s="12"/>
      <c r="AS2117" s="12"/>
      <c r="AT2117" s="12"/>
      <c r="AU2117" s="12"/>
      <c r="AV2117" s="12"/>
      <c r="AW2117" s="12"/>
      <c r="AX2117" s="12"/>
      <c r="AY2117" s="12"/>
      <c r="AZ2117" s="12"/>
      <c r="BA2117" s="12"/>
      <c r="BB2117" s="12"/>
      <c r="BC2117" s="12"/>
      <c r="BE2117" s="12"/>
      <c r="BF2117" s="12"/>
      <c r="BG2117" s="12"/>
      <c r="BH2117" s="12"/>
      <c r="BI2117" s="12"/>
      <c r="BJ2117" s="12"/>
      <c r="BK2117" s="12"/>
    </row>
    <row r="2118" spans="33:63" x14ac:dyDescent="0.15">
      <c r="AG2118" s="12"/>
      <c r="AH2118" s="12"/>
      <c r="AI2118" s="12"/>
      <c r="AJ2118" s="12"/>
      <c r="AK2118" s="12"/>
      <c r="AL2118" s="12"/>
      <c r="AM2118" s="12"/>
      <c r="AN2118" s="12"/>
      <c r="AO2118" s="12"/>
      <c r="AP2118" s="12"/>
      <c r="AQ2118" s="12"/>
      <c r="AR2118" s="12"/>
      <c r="AS2118" s="12"/>
      <c r="AT2118" s="12"/>
      <c r="AU2118" s="12"/>
      <c r="AV2118" s="12"/>
      <c r="AW2118" s="12"/>
      <c r="AX2118" s="12"/>
      <c r="AY2118" s="12"/>
      <c r="AZ2118" s="12"/>
      <c r="BA2118" s="12"/>
      <c r="BB2118" s="12"/>
      <c r="BC2118" s="12"/>
      <c r="BE2118" s="12"/>
      <c r="BF2118" s="12"/>
      <c r="BG2118" s="12"/>
      <c r="BH2118" s="12"/>
      <c r="BI2118" s="12"/>
      <c r="BJ2118" s="12"/>
      <c r="BK2118" s="12"/>
    </row>
    <row r="2119" spans="33:63" x14ac:dyDescent="0.15">
      <c r="AG2119" s="12"/>
      <c r="AH2119" s="12"/>
      <c r="AI2119" s="12"/>
      <c r="AJ2119" s="12"/>
      <c r="AK2119" s="12"/>
      <c r="AL2119" s="12"/>
      <c r="AM2119" s="12"/>
      <c r="AN2119" s="12"/>
      <c r="AO2119" s="12"/>
      <c r="AP2119" s="12"/>
      <c r="AQ2119" s="12"/>
      <c r="AR2119" s="12"/>
      <c r="AS2119" s="12"/>
      <c r="AT2119" s="12"/>
      <c r="AU2119" s="12"/>
      <c r="AV2119" s="12"/>
      <c r="AW2119" s="12"/>
      <c r="AX2119" s="12"/>
      <c r="AY2119" s="12"/>
      <c r="AZ2119" s="12"/>
      <c r="BA2119" s="12"/>
      <c r="BB2119" s="12"/>
      <c r="BC2119" s="12"/>
      <c r="BE2119" s="12"/>
      <c r="BF2119" s="12"/>
      <c r="BG2119" s="12"/>
      <c r="BH2119" s="12"/>
      <c r="BI2119" s="12"/>
      <c r="BJ2119" s="12"/>
      <c r="BK2119" s="12"/>
    </row>
    <row r="2120" spans="33:63" x14ac:dyDescent="0.15">
      <c r="AG2120" s="12"/>
      <c r="AH2120" s="12"/>
      <c r="AI2120" s="12"/>
      <c r="AJ2120" s="12"/>
      <c r="AK2120" s="12"/>
      <c r="AL2120" s="12"/>
      <c r="AM2120" s="12"/>
      <c r="AN2120" s="12"/>
      <c r="AO2120" s="12"/>
      <c r="AP2120" s="12"/>
      <c r="AQ2120" s="12"/>
      <c r="AR2120" s="12"/>
      <c r="AS2120" s="12"/>
      <c r="AT2120" s="12"/>
      <c r="AU2120" s="12"/>
      <c r="AV2120" s="12"/>
      <c r="AW2120" s="12"/>
      <c r="AX2120" s="12"/>
      <c r="AY2120" s="12"/>
      <c r="AZ2120" s="12"/>
      <c r="BA2120" s="12"/>
      <c r="BB2120" s="12"/>
      <c r="BC2120" s="12"/>
      <c r="BE2120" s="12"/>
      <c r="BF2120" s="12"/>
      <c r="BG2120" s="12"/>
      <c r="BH2120" s="12"/>
      <c r="BI2120" s="12"/>
      <c r="BJ2120" s="12"/>
      <c r="BK2120" s="12"/>
    </row>
    <row r="2121" spans="33:63" x14ac:dyDescent="0.15">
      <c r="AG2121" s="12"/>
      <c r="AH2121" s="12"/>
      <c r="AI2121" s="12"/>
      <c r="AJ2121" s="12"/>
      <c r="AK2121" s="12"/>
      <c r="AL2121" s="12"/>
      <c r="AM2121" s="12"/>
      <c r="AN2121" s="12"/>
      <c r="AO2121" s="12"/>
      <c r="AP2121" s="12"/>
      <c r="AQ2121" s="12"/>
      <c r="AR2121" s="12"/>
      <c r="AS2121" s="12"/>
      <c r="AT2121" s="12"/>
      <c r="AU2121" s="12"/>
      <c r="AV2121" s="12"/>
      <c r="AW2121" s="12"/>
      <c r="AX2121" s="12"/>
      <c r="AY2121" s="12"/>
      <c r="AZ2121" s="12"/>
      <c r="BA2121" s="12"/>
      <c r="BB2121" s="12"/>
      <c r="BC2121" s="12"/>
      <c r="BE2121" s="12"/>
      <c r="BF2121" s="12"/>
      <c r="BG2121" s="12"/>
      <c r="BH2121" s="12"/>
      <c r="BI2121" s="12"/>
      <c r="BJ2121" s="12"/>
      <c r="BK2121" s="12"/>
    </row>
    <row r="2122" spans="33:63" x14ac:dyDescent="0.15">
      <c r="AG2122" s="12"/>
      <c r="AH2122" s="12"/>
      <c r="AI2122" s="12"/>
      <c r="AJ2122" s="12"/>
      <c r="AK2122" s="12"/>
      <c r="AL2122" s="12"/>
      <c r="AM2122" s="12"/>
      <c r="AN2122" s="12"/>
      <c r="AO2122" s="12"/>
      <c r="AP2122" s="12"/>
      <c r="AQ2122" s="12"/>
      <c r="AR2122" s="12"/>
      <c r="AS2122" s="12"/>
      <c r="AT2122" s="12"/>
      <c r="AU2122" s="12"/>
      <c r="AV2122" s="12"/>
      <c r="AW2122" s="12"/>
      <c r="AX2122" s="12"/>
      <c r="AY2122" s="12"/>
      <c r="AZ2122" s="12"/>
      <c r="BA2122" s="12"/>
      <c r="BB2122" s="12"/>
      <c r="BC2122" s="12"/>
      <c r="BE2122" s="12"/>
      <c r="BF2122" s="12"/>
      <c r="BG2122" s="12"/>
      <c r="BH2122" s="12"/>
      <c r="BI2122" s="12"/>
      <c r="BJ2122" s="12"/>
      <c r="BK2122" s="12"/>
    </row>
    <row r="2123" spans="33:63" x14ac:dyDescent="0.15">
      <c r="AG2123" s="12"/>
      <c r="AH2123" s="12"/>
      <c r="AI2123" s="12"/>
      <c r="AJ2123" s="12"/>
      <c r="AK2123" s="12"/>
      <c r="AL2123" s="12"/>
      <c r="AM2123" s="12"/>
      <c r="AN2123" s="12"/>
      <c r="AO2123" s="12"/>
      <c r="AP2123" s="12"/>
      <c r="AQ2123" s="12"/>
      <c r="AR2123" s="12"/>
      <c r="AS2123" s="12"/>
      <c r="AT2123" s="12"/>
      <c r="AU2123" s="12"/>
      <c r="AV2123" s="12"/>
      <c r="AW2123" s="12"/>
      <c r="AX2123" s="12"/>
      <c r="AY2123" s="12"/>
      <c r="AZ2123" s="12"/>
      <c r="BA2123" s="12"/>
      <c r="BB2123" s="12"/>
      <c r="BC2123" s="12"/>
      <c r="BE2123" s="12"/>
      <c r="BF2123" s="12"/>
      <c r="BG2123" s="12"/>
      <c r="BH2123" s="12"/>
      <c r="BI2123" s="12"/>
      <c r="BJ2123" s="12"/>
      <c r="BK2123" s="12"/>
    </row>
    <row r="2124" spans="33:63" x14ac:dyDescent="0.15">
      <c r="AG2124" s="12"/>
      <c r="AH2124" s="12"/>
      <c r="AI2124" s="12"/>
      <c r="AJ2124" s="12"/>
      <c r="AK2124" s="12"/>
      <c r="AL2124" s="12"/>
      <c r="AM2124" s="12"/>
      <c r="AN2124" s="12"/>
      <c r="AO2124" s="12"/>
      <c r="AP2124" s="12"/>
      <c r="AQ2124" s="12"/>
      <c r="AR2124" s="12"/>
      <c r="AS2124" s="12"/>
      <c r="AT2124" s="12"/>
      <c r="AU2124" s="12"/>
      <c r="AV2124" s="12"/>
      <c r="AW2124" s="12"/>
      <c r="AX2124" s="12"/>
      <c r="AY2124" s="12"/>
      <c r="AZ2124" s="12"/>
      <c r="BA2124" s="12"/>
      <c r="BB2124" s="12"/>
      <c r="BC2124" s="12"/>
      <c r="BE2124" s="12"/>
      <c r="BF2124" s="12"/>
      <c r="BG2124" s="12"/>
      <c r="BH2124" s="12"/>
      <c r="BI2124" s="12"/>
      <c r="BJ2124" s="12"/>
      <c r="BK2124" s="12"/>
    </row>
    <row r="2125" spans="33:63" x14ac:dyDescent="0.15">
      <c r="AG2125" s="12"/>
      <c r="AH2125" s="12"/>
      <c r="AI2125" s="12"/>
      <c r="AJ2125" s="12"/>
      <c r="AK2125" s="12"/>
      <c r="AL2125" s="12"/>
      <c r="AM2125" s="12"/>
      <c r="AN2125" s="12"/>
      <c r="AO2125" s="12"/>
      <c r="AP2125" s="12"/>
      <c r="AQ2125" s="12"/>
      <c r="AR2125" s="12"/>
      <c r="AS2125" s="12"/>
      <c r="AT2125" s="12"/>
      <c r="AU2125" s="12"/>
      <c r="AV2125" s="12"/>
      <c r="AW2125" s="12"/>
      <c r="AX2125" s="12"/>
      <c r="AY2125" s="12"/>
      <c r="AZ2125" s="12"/>
      <c r="BA2125" s="12"/>
      <c r="BB2125" s="12"/>
      <c r="BC2125" s="12"/>
      <c r="BE2125" s="12"/>
      <c r="BF2125" s="12"/>
      <c r="BG2125" s="12"/>
      <c r="BH2125" s="12"/>
      <c r="BI2125" s="12"/>
      <c r="BJ2125" s="12"/>
      <c r="BK2125" s="12"/>
    </row>
    <row r="2126" spans="33:63" x14ac:dyDescent="0.15">
      <c r="AG2126" s="12"/>
      <c r="AH2126" s="12"/>
      <c r="AI2126" s="12"/>
      <c r="AJ2126" s="12"/>
      <c r="AK2126" s="12"/>
      <c r="AL2126" s="12"/>
      <c r="AM2126" s="12"/>
      <c r="AN2126" s="12"/>
      <c r="AO2126" s="12"/>
      <c r="AP2126" s="12"/>
      <c r="AQ2126" s="12"/>
      <c r="AR2126" s="12"/>
      <c r="AS2126" s="12"/>
      <c r="AT2126" s="12"/>
      <c r="AU2126" s="12"/>
      <c r="AV2126" s="12"/>
      <c r="AW2126" s="12"/>
      <c r="AX2126" s="12"/>
      <c r="AY2126" s="12"/>
      <c r="AZ2126" s="12"/>
      <c r="BA2126" s="12"/>
      <c r="BB2126" s="12"/>
      <c r="BC2126" s="12"/>
      <c r="BE2126" s="12"/>
      <c r="BF2126" s="12"/>
      <c r="BG2126" s="12"/>
      <c r="BH2126" s="12"/>
      <c r="BI2126" s="12"/>
      <c r="BJ2126" s="12"/>
      <c r="BK2126" s="12"/>
    </row>
    <row r="2127" spans="33:63" x14ac:dyDescent="0.15">
      <c r="AG2127" s="12"/>
      <c r="AH2127" s="12"/>
      <c r="AI2127" s="12"/>
      <c r="AJ2127" s="12"/>
      <c r="AK2127" s="12"/>
      <c r="AL2127" s="12"/>
      <c r="AM2127" s="12"/>
      <c r="AN2127" s="12"/>
      <c r="AO2127" s="12"/>
      <c r="AP2127" s="12"/>
      <c r="AQ2127" s="12"/>
      <c r="AR2127" s="12"/>
      <c r="AS2127" s="12"/>
      <c r="AT2127" s="12"/>
      <c r="AU2127" s="12"/>
      <c r="AV2127" s="12"/>
      <c r="AW2127" s="12"/>
      <c r="AX2127" s="12"/>
      <c r="AY2127" s="12"/>
      <c r="AZ2127" s="12"/>
      <c r="BA2127" s="12"/>
      <c r="BB2127" s="12"/>
      <c r="BC2127" s="12"/>
      <c r="BE2127" s="12"/>
      <c r="BF2127" s="12"/>
      <c r="BG2127" s="12"/>
      <c r="BH2127" s="12"/>
      <c r="BI2127" s="12"/>
      <c r="BJ2127" s="12"/>
      <c r="BK2127" s="12"/>
    </row>
    <row r="2128" spans="33:63" x14ac:dyDescent="0.15">
      <c r="AG2128" s="12"/>
      <c r="AH2128" s="12"/>
      <c r="AI2128" s="12"/>
      <c r="AJ2128" s="12"/>
      <c r="AK2128" s="12"/>
      <c r="AL2128" s="12"/>
      <c r="AM2128" s="12"/>
      <c r="AN2128" s="12"/>
      <c r="AO2128" s="12"/>
      <c r="AP2128" s="12"/>
      <c r="AQ2128" s="12"/>
      <c r="AR2128" s="12"/>
      <c r="AS2128" s="12"/>
      <c r="AT2128" s="12"/>
      <c r="AU2128" s="12"/>
      <c r="AV2128" s="12"/>
      <c r="AW2128" s="12"/>
      <c r="AX2128" s="12"/>
      <c r="AY2128" s="12"/>
      <c r="AZ2128" s="12"/>
      <c r="BA2128" s="12"/>
      <c r="BB2128" s="12"/>
      <c r="BC2128" s="12"/>
      <c r="BE2128" s="12"/>
      <c r="BF2128" s="12"/>
      <c r="BG2128" s="12"/>
      <c r="BH2128" s="12"/>
      <c r="BI2128" s="12"/>
      <c r="BJ2128" s="12"/>
      <c r="BK2128" s="12"/>
    </row>
    <row r="2129" spans="33:63" x14ac:dyDescent="0.15">
      <c r="AG2129" s="12"/>
      <c r="AH2129" s="12"/>
      <c r="AI2129" s="12"/>
      <c r="AJ2129" s="12"/>
      <c r="AK2129" s="12"/>
      <c r="AL2129" s="12"/>
      <c r="AM2129" s="12"/>
      <c r="AN2129" s="12"/>
      <c r="AO2129" s="12"/>
      <c r="AP2129" s="12"/>
      <c r="AQ2129" s="12"/>
      <c r="AR2129" s="12"/>
      <c r="AS2129" s="12"/>
      <c r="AT2129" s="12"/>
      <c r="AU2129" s="12"/>
      <c r="AV2129" s="12"/>
      <c r="AW2129" s="12"/>
      <c r="AX2129" s="12"/>
      <c r="AY2129" s="12"/>
      <c r="AZ2129" s="12"/>
      <c r="BA2129" s="12"/>
      <c r="BB2129" s="12"/>
      <c r="BC2129" s="12"/>
      <c r="BE2129" s="12"/>
      <c r="BF2129" s="12"/>
      <c r="BG2129" s="12"/>
      <c r="BH2129" s="12"/>
      <c r="BI2129" s="12"/>
      <c r="BJ2129" s="12"/>
      <c r="BK2129" s="12"/>
    </row>
    <row r="2130" spans="33:63" x14ac:dyDescent="0.15">
      <c r="AG2130" s="12"/>
      <c r="AH2130" s="12"/>
      <c r="AI2130" s="12"/>
      <c r="AJ2130" s="12"/>
      <c r="AK2130" s="12"/>
      <c r="AL2130" s="12"/>
      <c r="AM2130" s="12"/>
      <c r="AN2130" s="12"/>
      <c r="AO2130" s="12"/>
      <c r="AP2130" s="12"/>
      <c r="AQ2130" s="12"/>
      <c r="AR2130" s="12"/>
      <c r="AS2130" s="12"/>
      <c r="AT2130" s="12"/>
      <c r="AU2130" s="12"/>
      <c r="AV2130" s="12"/>
      <c r="AW2130" s="12"/>
      <c r="AX2130" s="12"/>
      <c r="AY2130" s="12"/>
      <c r="AZ2130" s="12"/>
      <c r="BA2130" s="12"/>
      <c r="BB2130" s="12"/>
      <c r="BC2130" s="12"/>
      <c r="BE2130" s="12"/>
      <c r="BF2130" s="12"/>
      <c r="BG2130" s="12"/>
      <c r="BH2130" s="12"/>
      <c r="BI2130" s="12"/>
      <c r="BJ2130" s="12"/>
      <c r="BK2130" s="12"/>
    </row>
    <row r="2131" spans="33:63" x14ac:dyDescent="0.15">
      <c r="AG2131" s="12"/>
      <c r="AH2131" s="12"/>
      <c r="AI2131" s="12"/>
      <c r="AJ2131" s="12"/>
      <c r="AK2131" s="12"/>
      <c r="AL2131" s="12"/>
      <c r="AM2131" s="12"/>
      <c r="AN2131" s="12"/>
      <c r="AO2131" s="12"/>
      <c r="AP2131" s="12"/>
      <c r="AQ2131" s="12"/>
      <c r="AR2131" s="12"/>
      <c r="AS2131" s="12"/>
      <c r="AT2131" s="12"/>
      <c r="AU2131" s="12"/>
      <c r="AV2131" s="12"/>
      <c r="AW2131" s="12"/>
      <c r="AX2131" s="12"/>
      <c r="AY2131" s="12"/>
      <c r="AZ2131" s="12"/>
      <c r="BA2131" s="12"/>
      <c r="BB2131" s="12"/>
      <c r="BC2131" s="12"/>
      <c r="BE2131" s="12"/>
      <c r="BF2131" s="12"/>
      <c r="BG2131" s="12"/>
      <c r="BH2131" s="12"/>
      <c r="BI2131" s="12"/>
      <c r="BJ2131" s="12"/>
      <c r="BK2131" s="12"/>
    </row>
    <row r="2132" spans="33:63" x14ac:dyDescent="0.15">
      <c r="AG2132" s="12"/>
      <c r="AH2132" s="12"/>
      <c r="AI2132" s="12"/>
      <c r="AJ2132" s="12"/>
      <c r="AK2132" s="12"/>
      <c r="AL2132" s="12"/>
      <c r="AM2132" s="12"/>
      <c r="AN2132" s="12"/>
      <c r="AO2132" s="12"/>
      <c r="AP2132" s="12"/>
      <c r="AQ2132" s="12"/>
      <c r="AR2132" s="12"/>
      <c r="AS2132" s="12"/>
      <c r="AT2132" s="12"/>
      <c r="AU2132" s="12"/>
      <c r="AV2132" s="12"/>
      <c r="AW2132" s="12"/>
      <c r="AX2132" s="12"/>
      <c r="AY2132" s="12"/>
      <c r="AZ2132" s="12"/>
      <c r="BA2132" s="12"/>
      <c r="BB2132" s="12"/>
      <c r="BC2132" s="12"/>
      <c r="BE2132" s="12"/>
      <c r="BF2132" s="12"/>
      <c r="BG2132" s="12"/>
      <c r="BH2132" s="12"/>
      <c r="BI2132" s="12"/>
      <c r="BJ2132" s="12"/>
      <c r="BK2132" s="12"/>
    </row>
    <row r="2133" spans="33:63" x14ac:dyDescent="0.15">
      <c r="AG2133" s="12"/>
      <c r="AH2133" s="12"/>
      <c r="AI2133" s="12"/>
      <c r="AJ2133" s="12"/>
      <c r="AK2133" s="12"/>
      <c r="AL2133" s="12"/>
      <c r="AM2133" s="12"/>
      <c r="AN2133" s="12"/>
      <c r="AO2133" s="12"/>
      <c r="AP2133" s="12"/>
      <c r="AQ2133" s="12"/>
      <c r="AR2133" s="12"/>
      <c r="AS2133" s="12"/>
      <c r="AT2133" s="12"/>
      <c r="AU2133" s="12"/>
      <c r="AV2133" s="12"/>
      <c r="AW2133" s="12"/>
      <c r="AX2133" s="12"/>
      <c r="AY2133" s="12"/>
      <c r="AZ2133" s="12"/>
      <c r="BA2133" s="12"/>
      <c r="BB2133" s="12"/>
      <c r="BC2133" s="12"/>
      <c r="BE2133" s="12"/>
      <c r="BF2133" s="12"/>
      <c r="BG2133" s="12"/>
      <c r="BH2133" s="12"/>
      <c r="BI2133" s="12"/>
      <c r="BJ2133" s="12"/>
      <c r="BK2133" s="12"/>
    </row>
    <row r="2134" spans="33:63" x14ac:dyDescent="0.15">
      <c r="AG2134" s="12"/>
      <c r="AH2134" s="12"/>
      <c r="AI2134" s="12"/>
      <c r="AJ2134" s="12"/>
      <c r="AK2134" s="12"/>
      <c r="AL2134" s="12"/>
      <c r="AM2134" s="12"/>
      <c r="AN2134" s="12"/>
      <c r="AO2134" s="12"/>
      <c r="AP2134" s="12"/>
      <c r="AQ2134" s="12"/>
      <c r="AR2134" s="12"/>
      <c r="AS2134" s="12"/>
      <c r="AT2134" s="12"/>
      <c r="AU2134" s="12"/>
      <c r="AV2134" s="12"/>
      <c r="AW2134" s="12"/>
      <c r="AX2134" s="12"/>
      <c r="AY2134" s="12"/>
      <c r="AZ2134" s="12"/>
      <c r="BA2134" s="12"/>
      <c r="BB2134" s="12"/>
      <c r="BC2134" s="12"/>
      <c r="BE2134" s="12"/>
      <c r="BF2134" s="12"/>
      <c r="BG2134" s="12"/>
      <c r="BH2134" s="12"/>
      <c r="BI2134" s="12"/>
      <c r="BJ2134" s="12"/>
      <c r="BK2134" s="12"/>
    </row>
    <row r="2135" spans="33:63" x14ac:dyDescent="0.15">
      <c r="AG2135" s="12"/>
      <c r="AH2135" s="12"/>
      <c r="AI2135" s="12"/>
      <c r="AJ2135" s="12"/>
      <c r="AK2135" s="12"/>
      <c r="AL2135" s="12"/>
      <c r="AM2135" s="12"/>
      <c r="AN2135" s="12"/>
      <c r="AO2135" s="12"/>
      <c r="AP2135" s="12"/>
      <c r="AQ2135" s="12"/>
      <c r="AR2135" s="12"/>
      <c r="AS2135" s="12"/>
      <c r="AT2135" s="12"/>
      <c r="AU2135" s="12"/>
      <c r="AV2135" s="12"/>
      <c r="AW2135" s="12"/>
      <c r="AX2135" s="12"/>
      <c r="AY2135" s="12"/>
      <c r="AZ2135" s="12"/>
      <c r="BA2135" s="12"/>
      <c r="BB2135" s="12"/>
      <c r="BC2135" s="12"/>
      <c r="BE2135" s="12"/>
      <c r="BF2135" s="12"/>
      <c r="BG2135" s="12"/>
      <c r="BH2135" s="12"/>
      <c r="BI2135" s="12"/>
      <c r="BJ2135" s="12"/>
      <c r="BK2135" s="12"/>
    </row>
    <row r="2136" spans="33:63" x14ac:dyDescent="0.15">
      <c r="AG2136" s="12"/>
      <c r="AH2136" s="12"/>
      <c r="AI2136" s="12"/>
      <c r="AJ2136" s="12"/>
      <c r="AK2136" s="12"/>
      <c r="AL2136" s="12"/>
      <c r="AM2136" s="12"/>
      <c r="AN2136" s="12"/>
      <c r="AO2136" s="12"/>
      <c r="AP2136" s="12"/>
      <c r="AQ2136" s="12"/>
      <c r="AR2136" s="12"/>
      <c r="AS2136" s="12"/>
      <c r="AT2136" s="12"/>
      <c r="AU2136" s="12"/>
      <c r="AV2136" s="12"/>
      <c r="AW2136" s="12"/>
      <c r="AX2136" s="12"/>
      <c r="AY2136" s="12"/>
      <c r="AZ2136" s="12"/>
      <c r="BA2136" s="12"/>
      <c r="BB2136" s="12"/>
      <c r="BC2136" s="12"/>
      <c r="BE2136" s="12"/>
      <c r="BF2136" s="12"/>
      <c r="BG2136" s="12"/>
      <c r="BH2136" s="12"/>
      <c r="BI2136" s="12"/>
      <c r="BJ2136" s="12"/>
      <c r="BK2136" s="12"/>
    </row>
    <row r="2137" spans="33:63" x14ac:dyDescent="0.15">
      <c r="AG2137" s="12"/>
      <c r="AH2137" s="12"/>
      <c r="AI2137" s="12"/>
      <c r="AJ2137" s="12"/>
      <c r="AK2137" s="12"/>
      <c r="AL2137" s="12"/>
      <c r="AM2137" s="12"/>
      <c r="AN2137" s="12"/>
      <c r="AO2137" s="12"/>
      <c r="AP2137" s="12"/>
      <c r="AQ2137" s="12"/>
      <c r="AR2137" s="12"/>
      <c r="AS2137" s="12"/>
      <c r="AT2137" s="12"/>
      <c r="AU2137" s="12"/>
      <c r="AV2137" s="12"/>
      <c r="AW2137" s="12"/>
      <c r="AX2137" s="12"/>
      <c r="AY2137" s="12"/>
      <c r="AZ2137" s="12"/>
      <c r="BA2137" s="12"/>
      <c r="BB2137" s="12"/>
      <c r="BC2137" s="12"/>
      <c r="BE2137" s="12"/>
      <c r="BF2137" s="12"/>
      <c r="BG2137" s="12"/>
      <c r="BH2137" s="12"/>
      <c r="BI2137" s="12"/>
      <c r="BJ2137" s="12"/>
      <c r="BK2137" s="12"/>
    </row>
    <row r="2138" spans="33:63" x14ac:dyDescent="0.15">
      <c r="AG2138" s="12"/>
      <c r="AH2138" s="12"/>
      <c r="AI2138" s="12"/>
      <c r="AJ2138" s="12"/>
      <c r="AK2138" s="12"/>
      <c r="AL2138" s="12"/>
      <c r="AM2138" s="12"/>
      <c r="AN2138" s="12"/>
      <c r="AO2138" s="12"/>
      <c r="AP2138" s="12"/>
      <c r="AQ2138" s="12"/>
      <c r="AR2138" s="12"/>
      <c r="AS2138" s="12"/>
      <c r="AT2138" s="12"/>
      <c r="AU2138" s="12"/>
      <c r="AV2138" s="12"/>
      <c r="AW2138" s="12"/>
      <c r="AX2138" s="12"/>
      <c r="AY2138" s="12"/>
      <c r="AZ2138" s="12"/>
      <c r="BA2138" s="12"/>
      <c r="BB2138" s="12"/>
      <c r="BC2138" s="12"/>
      <c r="BE2138" s="12"/>
      <c r="BF2138" s="12"/>
      <c r="BG2138" s="12"/>
      <c r="BH2138" s="12"/>
      <c r="BI2138" s="12"/>
      <c r="BJ2138" s="12"/>
      <c r="BK2138" s="12"/>
    </row>
    <row r="2139" spans="33:63" x14ac:dyDescent="0.15">
      <c r="AG2139" s="12"/>
      <c r="AH2139" s="12"/>
      <c r="AI2139" s="12"/>
      <c r="AJ2139" s="12"/>
      <c r="AK2139" s="12"/>
      <c r="AL2139" s="12"/>
      <c r="AM2139" s="12"/>
      <c r="AN2139" s="12"/>
      <c r="AO2139" s="12"/>
      <c r="AP2139" s="12"/>
      <c r="AQ2139" s="12"/>
      <c r="AR2139" s="12"/>
      <c r="AS2139" s="12"/>
      <c r="AT2139" s="12"/>
      <c r="AU2139" s="12"/>
      <c r="AV2139" s="12"/>
      <c r="AW2139" s="12"/>
      <c r="AX2139" s="12"/>
      <c r="AY2139" s="12"/>
      <c r="AZ2139" s="12"/>
      <c r="BA2139" s="12"/>
      <c r="BB2139" s="12"/>
      <c r="BC2139" s="12"/>
      <c r="BE2139" s="12"/>
      <c r="BF2139" s="12"/>
      <c r="BG2139" s="12"/>
      <c r="BH2139" s="12"/>
      <c r="BI2139" s="12"/>
      <c r="BJ2139" s="12"/>
      <c r="BK2139" s="12"/>
    </row>
    <row r="2140" spans="33:63" x14ac:dyDescent="0.15">
      <c r="AG2140" s="12"/>
      <c r="AH2140" s="12"/>
      <c r="AI2140" s="12"/>
      <c r="AJ2140" s="12"/>
      <c r="AK2140" s="12"/>
      <c r="AL2140" s="12"/>
      <c r="AM2140" s="12"/>
      <c r="AN2140" s="12"/>
      <c r="AO2140" s="12"/>
      <c r="AP2140" s="12"/>
      <c r="AQ2140" s="12"/>
      <c r="AR2140" s="12"/>
      <c r="AS2140" s="12"/>
      <c r="AT2140" s="12"/>
      <c r="AU2140" s="12"/>
      <c r="AV2140" s="12"/>
      <c r="AW2140" s="12"/>
      <c r="AX2140" s="12"/>
      <c r="AY2140" s="12"/>
      <c r="AZ2140" s="12"/>
      <c r="BA2140" s="12"/>
      <c r="BB2140" s="12"/>
      <c r="BC2140" s="12"/>
      <c r="BE2140" s="12"/>
      <c r="BF2140" s="12"/>
      <c r="BG2140" s="12"/>
      <c r="BH2140" s="12"/>
      <c r="BI2140" s="12"/>
      <c r="BJ2140" s="12"/>
      <c r="BK2140" s="12"/>
    </row>
    <row r="2141" spans="33:63" x14ac:dyDescent="0.15">
      <c r="AG2141" s="12"/>
      <c r="AH2141" s="12"/>
      <c r="AI2141" s="12"/>
      <c r="AJ2141" s="12"/>
      <c r="AK2141" s="12"/>
      <c r="AL2141" s="12"/>
      <c r="AM2141" s="12"/>
      <c r="AN2141" s="12"/>
      <c r="AO2141" s="12"/>
      <c r="AP2141" s="12"/>
      <c r="AQ2141" s="12"/>
      <c r="AR2141" s="12"/>
      <c r="AS2141" s="12"/>
      <c r="AT2141" s="12"/>
      <c r="AU2141" s="12"/>
      <c r="AV2141" s="12"/>
      <c r="AW2141" s="12"/>
      <c r="AX2141" s="12"/>
      <c r="AY2141" s="12"/>
      <c r="AZ2141" s="12"/>
      <c r="BA2141" s="12"/>
      <c r="BB2141" s="12"/>
      <c r="BC2141" s="12"/>
      <c r="BE2141" s="12"/>
      <c r="BF2141" s="12"/>
      <c r="BG2141" s="12"/>
      <c r="BH2141" s="12"/>
      <c r="BI2141" s="12"/>
      <c r="BJ2141" s="12"/>
      <c r="BK2141" s="12"/>
    </row>
    <row r="2142" spans="33:63" x14ac:dyDescent="0.15">
      <c r="AG2142" s="12"/>
      <c r="AH2142" s="12"/>
      <c r="AI2142" s="12"/>
      <c r="AJ2142" s="12"/>
      <c r="AK2142" s="12"/>
      <c r="AL2142" s="12"/>
      <c r="AM2142" s="12"/>
      <c r="AN2142" s="12"/>
      <c r="AO2142" s="12"/>
      <c r="AP2142" s="12"/>
      <c r="AQ2142" s="12"/>
      <c r="AR2142" s="12"/>
      <c r="AS2142" s="12"/>
      <c r="AT2142" s="12"/>
      <c r="AU2142" s="12"/>
      <c r="AV2142" s="12"/>
      <c r="AW2142" s="12"/>
      <c r="AX2142" s="12"/>
      <c r="AY2142" s="12"/>
      <c r="AZ2142" s="12"/>
      <c r="BA2142" s="12"/>
      <c r="BB2142" s="12"/>
      <c r="BC2142" s="12"/>
      <c r="BE2142" s="12"/>
      <c r="BF2142" s="12"/>
      <c r="BG2142" s="12"/>
      <c r="BH2142" s="12"/>
      <c r="BI2142" s="12"/>
      <c r="BJ2142" s="12"/>
      <c r="BK2142" s="12"/>
    </row>
    <row r="2143" spans="33:63" x14ac:dyDescent="0.15">
      <c r="AG2143" s="12"/>
      <c r="AH2143" s="12"/>
      <c r="AI2143" s="12"/>
      <c r="AJ2143" s="12"/>
      <c r="AK2143" s="12"/>
      <c r="AL2143" s="12"/>
      <c r="AM2143" s="12"/>
      <c r="AN2143" s="12"/>
      <c r="AO2143" s="12"/>
      <c r="AP2143" s="12"/>
      <c r="AQ2143" s="12"/>
      <c r="AR2143" s="12"/>
      <c r="AS2143" s="12"/>
      <c r="AT2143" s="12"/>
      <c r="AU2143" s="12"/>
      <c r="AV2143" s="12"/>
      <c r="AW2143" s="12"/>
      <c r="AX2143" s="12"/>
      <c r="AY2143" s="12"/>
      <c r="AZ2143" s="12"/>
      <c r="BA2143" s="12"/>
      <c r="BB2143" s="12"/>
      <c r="BC2143" s="12"/>
      <c r="BE2143" s="12"/>
      <c r="BF2143" s="12"/>
      <c r="BG2143" s="12"/>
      <c r="BH2143" s="12"/>
      <c r="BI2143" s="12"/>
      <c r="BJ2143" s="12"/>
      <c r="BK2143" s="12"/>
    </row>
    <row r="2144" spans="33:63" x14ac:dyDescent="0.15">
      <c r="AG2144" s="12"/>
      <c r="AH2144" s="12"/>
      <c r="AI2144" s="12"/>
      <c r="AJ2144" s="12"/>
      <c r="AK2144" s="12"/>
      <c r="AL2144" s="12"/>
      <c r="AM2144" s="12"/>
      <c r="AN2144" s="12"/>
      <c r="AO2144" s="12"/>
      <c r="AP2144" s="12"/>
      <c r="AQ2144" s="12"/>
      <c r="AR2144" s="12"/>
      <c r="AS2144" s="12"/>
      <c r="AT2144" s="12"/>
      <c r="AU2144" s="12"/>
      <c r="AV2144" s="12"/>
      <c r="AW2144" s="12"/>
      <c r="AX2144" s="12"/>
      <c r="AY2144" s="12"/>
      <c r="AZ2144" s="12"/>
      <c r="BA2144" s="12"/>
      <c r="BB2144" s="12"/>
      <c r="BC2144" s="12"/>
      <c r="BE2144" s="12"/>
      <c r="BF2144" s="12"/>
      <c r="BG2144" s="12"/>
      <c r="BH2144" s="12"/>
      <c r="BI2144" s="12"/>
      <c r="BJ2144" s="12"/>
      <c r="BK2144" s="12"/>
    </row>
    <row r="2145" spans="33:63" x14ac:dyDescent="0.15">
      <c r="AG2145" s="12"/>
      <c r="AH2145" s="12"/>
      <c r="AI2145" s="12"/>
      <c r="AJ2145" s="12"/>
      <c r="AK2145" s="12"/>
      <c r="AL2145" s="12"/>
      <c r="AM2145" s="12"/>
      <c r="AN2145" s="12"/>
      <c r="AO2145" s="12"/>
      <c r="AP2145" s="12"/>
      <c r="AQ2145" s="12"/>
      <c r="AR2145" s="12"/>
      <c r="AS2145" s="12"/>
      <c r="AT2145" s="12"/>
      <c r="AU2145" s="12"/>
      <c r="AV2145" s="12"/>
      <c r="AW2145" s="12"/>
      <c r="AX2145" s="12"/>
      <c r="AY2145" s="12"/>
      <c r="AZ2145" s="12"/>
      <c r="BA2145" s="12"/>
      <c r="BB2145" s="12"/>
      <c r="BC2145" s="12"/>
      <c r="BE2145" s="12"/>
      <c r="BF2145" s="12"/>
      <c r="BG2145" s="12"/>
      <c r="BH2145" s="12"/>
      <c r="BI2145" s="12"/>
      <c r="BJ2145" s="12"/>
      <c r="BK2145" s="12"/>
    </row>
    <row r="2146" spans="33:63" x14ac:dyDescent="0.15">
      <c r="AG2146" s="12"/>
      <c r="AH2146" s="12"/>
      <c r="AI2146" s="12"/>
      <c r="AJ2146" s="12"/>
      <c r="AK2146" s="12"/>
      <c r="AL2146" s="12"/>
      <c r="AM2146" s="12"/>
      <c r="AN2146" s="12"/>
      <c r="AO2146" s="12"/>
      <c r="AP2146" s="12"/>
      <c r="AQ2146" s="12"/>
      <c r="AR2146" s="12"/>
      <c r="AS2146" s="12"/>
      <c r="AT2146" s="12"/>
      <c r="AU2146" s="12"/>
      <c r="AV2146" s="12"/>
      <c r="AW2146" s="12"/>
      <c r="AX2146" s="12"/>
      <c r="AY2146" s="12"/>
      <c r="AZ2146" s="12"/>
      <c r="BA2146" s="12"/>
      <c r="BB2146" s="12"/>
      <c r="BC2146" s="12"/>
      <c r="BE2146" s="12"/>
      <c r="BF2146" s="12"/>
      <c r="BG2146" s="12"/>
      <c r="BH2146" s="12"/>
      <c r="BI2146" s="12"/>
      <c r="BJ2146" s="12"/>
      <c r="BK2146" s="12"/>
    </row>
    <row r="2147" spans="33:63" x14ac:dyDescent="0.15">
      <c r="AG2147" s="12"/>
      <c r="AH2147" s="12"/>
      <c r="AI2147" s="12"/>
      <c r="AJ2147" s="12"/>
      <c r="AK2147" s="12"/>
      <c r="AL2147" s="12"/>
      <c r="AM2147" s="12"/>
      <c r="AN2147" s="12"/>
      <c r="AO2147" s="12"/>
      <c r="AP2147" s="12"/>
      <c r="AQ2147" s="12"/>
      <c r="AR2147" s="12"/>
      <c r="AS2147" s="12"/>
      <c r="AT2147" s="12"/>
      <c r="AU2147" s="12"/>
      <c r="AV2147" s="12"/>
      <c r="AW2147" s="12"/>
      <c r="AX2147" s="12"/>
      <c r="AY2147" s="12"/>
      <c r="AZ2147" s="12"/>
      <c r="BA2147" s="12"/>
      <c r="BB2147" s="12"/>
      <c r="BC2147" s="12"/>
      <c r="BE2147" s="12"/>
      <c r="BF2147" s="12"/>
      <c r="BG2147" s="12"/>
      <c r="BH2147" s="12"/>
      <c r="BI2147" s="12"/>
      <c r="BJ2147" s="12"/>
      <c r="BK2147" s="12"/>
    </row>
    <row r="2148" spans="33:63" x14ac:dyDescent="0.15">
      <c r="AG2148" s="12"/>
      <c r="AH2148" s="12"/>
      <c r="AI2148" s="12"/>
      <c r="AJ2148" s="12"/>
      <c r="AK2148" s="12"/>
      <c r="AL2148" s="12"/>
      <c r="AM2148" s="12"/>
      <c r="AN2148" s="12"/>
      <c r="AO2148" s="12"/>
      <c r="AP2148" s="12"/>
      <c r="AQ2148" s="12"/>
      <c r="AR2148" s="12"/>
      <c r="AS2148" s="12"/>
      <c r="AT2148" s="12"/>
      <c r="AU2148" s="12"/>
      <c r="AV2148" s="12"/>
      <c r="AW2148" s="12"/>
      <c r="AX2148" s="12"/>
      <c r="AY2148" s="12"/>
      <c r="AZ2148" s="12"/>
      <c r="BA2148" s="12"/>
      <c r="BB2148" s="12"/>
      <c r="BC2148" s="12"/>
      <c r="BE2148" s="12"/>
      <c r="BF2148" s="12"/>
      <c r="BG2148" s="12"/>
      <c r="BH2148" s="12"/>
      <c r="BI2148" s="12"/>
      <c r="BJ2148" s="12"/>
      <c r="BK2148" s="12"/>
    </row>
    <row r="2149" spans="33:63" x14ac:dyDescent="0.15">
      <c r="AG2149" s="12"/>
      <c r="AH2149" s="12"/>
      <c r="AI2149" s="12"/>
      <c r="AJ2149" s="12"/>
      <c r="AK2149" s="12"/>
      <c r="AL2149" s="12"/>
      <c r="AM2149" s="12"/>
      <c r="AN2149" s="12"/>
      <c r="AO2149" s="12"/>
      <c r="AP2149" s="12"/>
      <c r="AQ2149" s="12"/>
      <c r="AR2149" s="12"/>
      <c r="AS2149" s="12"/>
      <c r="AT2149" s="12"/>
      <c r="AU2149" s="12"/>
      <c r="AV2149" s="12"/>
      <c r="AW2149" s="12"/>
      <c r="AX2149" s="12"/>
      <c r="AY2149" s="12"/>
      <c r="AZ2149" s="12"/>
      <c r="BA2149" s="12"/>
      <c r="BB2149" s="12"/>
      <c r="BC2149" s="12"/>
      <c r="BE2149" s="12"/>
      <c r="BF2149" s="12"/>
      <c r="BG2149" s="12"/>
      <c r="BH2149" s="12"/>
      <c r="BI2149" s="12"/>
      <c r="BJ2149" s="12"/>
      <c r="BK2149" s="12"/>
    </row>
    <row r="2150" spans="33:63" x14ac:dyDescent="0.15">
      <c r="AG2150" s="12"/>
      <c r="AH2150" s="12"/>
      <c r="AI2150" s="12"/>
      <c r="AJ2150" s="12"/>
      <c r="AK2150" s="12"/>
      <c r="AL2150" s="12"/>
      <c r="AM2150" s="12"/>
      <c r="AN2150" s="12"/>
      <c r="AO2150" s="12"/>
      <c r="AP2150" s="12"/>
      <c r="AQ2150" s="12"/>
      <c r="AR2150" s="12"/>
      <c r="AS2150" s="12"/>
      <c r="AT2150" s="12"/>
      <c r="AU2150" s="12"/>
      <c r="AV2150" s="12"/>
      <c r="AW2150" s="12"/>
      <c r="AX2150" s="12"/>
      <c r="AY2150" s="12"/>
      <c r="AZ2150" s="12"/>
      <c r="BA2150" s="12"/>
      <c r="BB2150" s="12"/>
      <c r="BC2150" s="12"/>
      <c r="BE2150" s="12"/>
      <c r="BF2150" s="12"/>
      <c r="BG2150" s="12"/>
      <c r="BH2150" s="12"/>
      <c r="BI2150" s="12"/>
      <c r="BJ2150" s="12"/>
      <c r="BK2150" s="12"/>
    </row>
    <row r="2151" spans="33:63" x14ac:dyDescent="0.15">
      <c r="AG2151" s="12"/>
      <c r="AH2151" s="12"/>
      <c r="AI2151" s="12"/>
      <c r="AJ2151" s="12"/>
      <c r="AK2151" s="12"/>
      <c r="AL2151" s="12"/>
      <c r="AM2151" s="12"/>
      <c r="AN2151" s="12"/>
      <c r="AO2151" s="12"/>
      <c r="AP2151" s="12"/>
      <c r="AQ2151" s="12"/>
      <c r="AR2151" s="12"/>
      <c r="AS2151" s="12"/>
      <c r="AT2151" s="12"/>
      <c r="AU2151" s="12"/>
      <c r="AV2151" s="12"/>
      <c r="AW2151" s="12"/>
      <c r="AX2151" s="12"/>
      <c r="AY2151" s="12"/>
      <c r="AZ2151" s="12"/>
      <c r="BA2151" s="12"/>
      <c r="BB2151" s="12"/>
      <c r="BC2151" s="12"/>
      <c r="BE2151" s="12"/>
      <c r="BF2151" s="12"/>
      <c r="BG2151" s="12"/>
      <c r="BH2151" s="12"/>
      <c r="BI2151" s="12"/>
      <c r="BJ2151" s="12"/>
      <c r="BK2151" s="12"/>
    </row>
    <row r="2152" spans="33:63" x14ac:dyDescent="0.15">
      <c r="AG2152" s="12"/>
      <c r="AH2152" s="12"/>
      <c r="AI2152" s="12"/>
      <c r="AJ2152" s="12"/>
      <c r="AK2152" s="12"/>
      <c r="AL2152" s="12"/>
      <c r="AM2152" s="12"/>
      <c r="AN2152" s="12"/>
      <c r="AO2152" s="12"/>
      <c r="AP2152" s="12"/>
      <c r="AQ2152" s="12"/>
      <c r="AR2152" s="12"/>
      <c r="AS2152" s="12"/>
      <c r="AT2152" s="12"/>
      <c r="AU2152" s="12"/>
      <c r="AV2152" s="12"/>
      <c r="AW2152" s="12"/>
      <c r="AX2152" s="12"/>
      <c r="AY2152" s="12"/>
      <c r="AZ2152" s="12"/>
      <c r="BA2152" s="12"/>
      <c r="BB2152" s="12"/>
      <c r="BC2152" s="12"/>
      <c r="BE2152" s="12"/>
      <c r="BF2152" s="12"/>
      <c r="BG2152" s="12"/>
      <c r="BH2152" s="12"/>
      <c r="BI2152" s="12"/>
      <c r="BJ2152" s="12"/>
      <c r="BK2152" s="12"/>
    </row>
    <row r="2153" spans="33:63" x14ac:dyDescent="0.15">
      <c r="AG2153" s="12"/>
      <c r="AH2153" s="12"/>
      <c r="AI2153" s="12"/>
      <c r="AJ2153" s="12"/>
      <c r="AK2153" s="12"/>
      <c r="AL2153" s="12"/>
      <c r="AM2153" s="12"/>
      <c r="AN2153" s="12"/>
      <c r="AO2153" s="12"/>
      <c r="AP2153" s="12"/>
      <c r="AQ2153" s="12"/>
      <c r="AR2153" s="12"/>
      <c r="AS2153" s="12"/>
      <c r="AT2153" s="12"/>
      <c r="AU2153" s="12"/>
      <c r="AV2153" s="12"/>
      <c r="AW2153" s="12"/>
      <c r="AX2153" s="12"/>
      <c r="AY2153" s="12"/>
      <c r="AZ2153" s="12"/>
      <c r="BA2153" s="12"/>
      <c r="BB2153" s="12"/>
      <c r="BC2153" s="12"/>
      <c r="BE2153" s="12"/>
      <c r="BF2153" s="12"/>
      <c r="BG2153" s="12"/>
      <c r="BH2153" s="12"/>
      <c r="BI2153" s="12"/>
      <c r="BJ2153" s="12"/>
      <c r="BK2153" s="12"/>
    </row>
    <row r="2154" spans="33:63" x14ac:dyDescent="0.15">
      <c r="AG2154" s="12"/>
      <c r="AH2154" s="12"/>
      <c r="AI2154" s="12"/>
      <c r="AJ2154" s="12"/>
      <c r="AK2154" s="12"/>
      <c r="AL2154" s="12"/>
      <c r="AM2154" s="12"/>
      <c r="AN2154" s="12"/>
      <c r="AO2154" s="12"/>
      <c r="AP2154" s="12"/>
      <c r="AQ2154" s="12"/>
      <c r="AR2154" s="12"/>
      <c r="AS2154" s="12"/>
      <c r="AT2154" s="12"/>
      <c r="AU2154" s="12"/>
      <c r="AV2154" s="12"/>
      <c r="AW2154" s="12"/>
      <c r="AX2154" s="12"/>
      <c r="AY2154" s="12"/>
      <c r="AZ2154" s="12"/>
      <c r="BA2154" s="12"/>
      <c r="BB2154" s="12"/>
      <c r="BC2154" s="12"/>
      <c r="BE2154" s="12"/>
      <c r="BF2154" s="12"/>
      <c r="BG2154" s="12"/>
      <c r="BH2154" s="12"/>
      <c r="BI2154" s="12"/>
      <c r="BJ2154" s="12"/>
      <c r="BK2154" s="12"/>
    </row>
    <row r="2155" spans="33:63" x14ac:dyDescent="0.15">
      <c r="AG2155" s="12"/>
      <c r="AH2155" s="12"/>
      <c r="AI2155" s="12"/>
      <c r="AJ2155" s="12"/>
      <c r="AK2155" s="12"/>
      <c r="AL2155" s="12"/>
      <c r="AM2155" s="12"/>
      <c r="AN2155" s="12"/>
      <c r="AO2155" s="12"/>
      <c r="AP2155" s="12"/>
      <c r="AQ2155" s="12"/>
      <c r="AR2155" s="12"/>
      <c r="AS2155" s="12"/>
      <c r="AT2155" s="12"/>
      <c r="AU2155" s="12"/>
      <c r="AV2155" s="12"/>
      <c r="AW2155" s="12"/>
      <c r="AX2155" s="12"/>
      <c r="AY2155" s="12"/>
      <c r="AZ2155" s="12"/>
      <c r="BA2155" s="12"/>
      <c r="BB2155" s="12"/>
      <c r="BC2155" s="12"/>
      <c r="BE2155" s="12"/>
      <c r="BF2155" s="12"/>
      <c r="BG2155" s="12"/>
      <c r="BH2155" s="12"/>
      <c r="BI2155" s="12"/>
      <c r="BJ2155" s="12"/>
      <c r="BK2155" s="12"/>
    </row>
    <row r="2156" spans="33:63" x14ac:dyDescent="0.15">
      <c r="AG2156" s="12"/>
      <c r="AH2156" s="12"/>
      <c r="AI2156" s="12"/>
      <c r="AJ2156" s="12"/>
      <c r="AK2156" s="12"/>
      <c r="AL2156" s="12"/>
      <c r="AM2156" s="12"/>
      <c r="AN2156" s="12"/>
      <c r="AO2156" s="12"/>
      <c r="AP2156" s="12"/>
      <c r="AQ2156" s="12"/>
      <c r="AR2156" s="12"/>
      <c r="AS2156" s="12"/>
      <c r="AT2156" s="12"/>
      <c r="AU2156" s="12"/>
      <c r="AV2156" s="12"/>
      <c r="AW2156" s="12"/>
      <c r="AX2156" s="12"/>
      <c r="AY2156" s="12"/>
      <c r="AZ2156" s="12"/>
      <c r="BA2156" s="12"/>
      <c r="BB2156" s="12"/>
      <c r="BC2156" s="12"/>
      <c r="BE2156" s="12"/>
      <c r="BF2156" s="12"/>
      <c r="BG2156" s="12"/>
      <c r="BH2156" s="12"/>
      <c r="BI2156" s="12"/>
      <c r="BJ2156" s="12"/>
      <c r="BK2156" s="12"/>
    </row>
    <row r="2157" spans="33:63" x14ac:dyDescent="0.15">
      <c r="AG2157" s="12"/>
      <c r="AH2157" s="12"/>
      <c r="AI2157" s="12"/>
      <c r="AJ2157" s="12"/>
      <c r="AK2157" s="12"/>
      <c r="AL2157" s="12"/>
      <c r="AM2157" s="12"/>
      <c r="AN2157" s="12"/>
      <c r="AO2157" s="12"/>
      <c r="AP2157" s="12"/>
      <c r="AQ2157" s="12"/>
      <c r="AR2157" s="12"/>
      <c r="AS2157" s="12"/>
      <c r="AT2157" s="12"/>
      <c r="AU2157" s="12"/>
      <c r="AV2157" s="12"/>
      <c r="AW2157" s="12"/>
      <c r="AX2157" s="12"/>
      <c r="AY2157" s="12"/>
      <c r="AZ2157" s="12"/>
      <c r="BA2157" s="12"/>
      <c r="BB2157" s="12"/>
      <c r="BC2157" s="12"/>
      <c r="BE2157" s="12"/>
      <c r="BF2157" s="12"/>
      <c r="BG2157" s="12"/>
      <c r="BH2157" s="12"/>
      <c r="BI2157" s="12"/>
      <c r="BJ2157" s="12"/>
      <c r="BK2157" s="12"/>
    </row>
    <row r="2158" spans="33:63" x14ac:dyDescent="0.15">
      <c r="AG2158" s="12"/>
      <c r="AH2158" s="12"/>
      <c r="AI2158" s="12"/>
      <c r="AJ2158" s="12"/>
      <c r="AK2158" s="12"/>
      <c r="AL2158" s="12"/>
      <c r="AM2158" s="12"/>
      <c r="AN2158" s="12"/>
      <c r="AO2158" s="12"/>
      <c r="AP2158" s="12"/>
      <c r="AQ2158" s="12"/>
      <c r="AR2158" s="12"/>
      <c r="AS2158" s="12"/>
      <c r="AT2158" s="12"/>
      <c r="AU2158" s="12"/>
      <c r="AV2158" s="12"/>
      <c r="AW2158" s="12"/>
      <c r="AX2158" s="12"/>
      <c r="AY2158" s="12"/>
      <c r="AZ2158" s="12"/>
      <c r="BA2158" s="12"/>
      <c r="BB2158" s="12"/>
      <c r="BC2158" s="12"/>
      <c r="BE2158" s="12"/>
      <c r="BF2158" s="12"/>
      <c r="BG2158" s="12"/>
      <c r="BH2158" s="12"/>
      <c r="BI2158" s="12"/>
      <c r="BJ2158" s="12"/>
      <c r="BK2158" s="12"/>
    </row>
    <row r="2159" spans="33:63" x14ac:dyDescent="0.15">
      <c r="AG2159" s="12"/>
      <c r="AH2159" s="12"/>
      <c r="AI2159" s="12"/>
      <c r="AJ2159" s="12"/>
      <c r="AK2159" s="12"/>
      <c r="AL2159" s="12"/>
      <c r="AM2159" s="12"/>
      <c r="AN2159" s="12"/>
      <c r="AO2159" s="12"/>
      <c r="AP2159" s="12"/>
      <c r="AQ2159" s="12"/>
      <c r="AR2159" s="12"/>
      <c r="AS2159" s="12"/>
      <c r="AT2159" s="12"/>
      <c r="AU2159" s="12"/>
      <c r="AV2159" s="12"/>
      <c r="AW2159" s="12"/>
      <c r="AX2159" s="12"/>
      <c r="AY2159" s="12"/>
      <c r="AZ2159" s="12"/>
      <c r="BA2159" s="12"/>
      <c r="BB2159" s="12"/>
      <c r="BC2159" s="12"/>
      <c r="BE2159" s="12"/>
      <c r="BF2159" s="12"/>
      <c r="BG2159" s="12"/>
      <c r="BH2159" s="12"/>
      <c r="BI2159" s="12"/>
      <c r="BJ2159" s="12"/>
      <c r="BK2159" s="12"/>
    </row>
    <row r="2160" spans="33:63" x14ac:dyDescent="0.15">
      <c r="AG2160" s="12"/>
      <c r="AH2160" s="12"/>
      <c r="AI2160" s="12"/>
      <c r="AJ2160" s="12"/>
      <c r="AK2160" s="12"/>
      <c r="AL2160" s="12"/>
      <c r="AM2160" s="12"/>
      <c r="AN2160" s="12"/>
      <c r="AO2160" s="12"/>
      <c r="AP2160" s="12"/>
      <c r="AQ2160" s="12"/>
      <c r="AR2160" s="12"/>
      <c r="AS2160" s="12"/>
      <c r="AT2160" s="12"/>
      <c r="AU2160" s="12"/>
      <c r="AV2160" s="12"/>
      <c r="AW2160" s="12"/>
      <c r="AX2160" s="12"/>
      <c r="AY2160" s="12"/>
      <c r="AZ2160" s="12"/>
      <c r="BA2160" s="12"/>
      <c r="BB2160" s="12"/>
      <c r="BC2160" s="12"/>
      <c r="BE2160" s="12"/>
      <c r="BF2160" s="12"/>
      <c r="BG2160" s="12"/>
      <c r="BH2160" s="12"/>
      <c r="BI2160" s="12"/>
      <c r="BJ2160" s="12"/>
      <c r="BK2160" s="12"/>
    </row>
    <row r="2161" spans="33:63" x14ac:dyDescent="0.15">
      <c r="AG2161" s="12"/>
      <c r="AH2161" s="12"/>
      <c r="AI2161" s="12"/>
      <c r="AJ2161" s="12"/>
      <c r="AK2161" s="12"/>
      <c r="AL2161" s="12"/>
      <c r="AM2161" s="12"/>
      <c r="AN2161" s="12"/>
      <c r="AO2161" s="12"/>
      <c r="AP2161" s="12"/>
      <c r="AQ2161" s="12"/>
      <c r="AR2161" s="12"/>
      <c r="AS2161" s="12"/>
      <c r="AT2161" s="12"/>
      <c r="AU2161" s="12"/>
      <c r="AV2161" s="12"/>
      <c r="AW2161" s="12"/>
      <c r="AX2161" s="12"/>
      <c r="AY2161" s="12"/>
      <c r="AZ2161" s="12"/>
      <c r="BA2161" s="12"/>
      <c r="BB2161" s="12"/>
      <c r="BC2161" s="12"/>
      <c r="BE2161" s="12"/>
      <c r="BF2161" s="12"/>
      <c r="BG2161" s="12"/>
      <c r="BH2161" s="12"/>
      <c r="BI2161" s="12"/>
      <c r="BJ2161" s="12"/>
      <c r="BK2161" s="12"/>
    </row>
    <row r="2162" spans="33:63" x14ac:dyDescent="0.15">
      <c r="AG2162" s="12"/>
      <c r="AH2162" s="12"/>
      <c r="AI2162" s="12"/>
      <c r="AJ2162" s="12"/>
      <c r="AK2162" s="12"/>
      <c r="AL2162" s="12"/>
      <c r="AM2162" s="12"/>
      <c r="AN2162" s="12"/>
      <c r="AO2162" s="12"/>
      <c r="AP2162" s="12"/>
      <c r="AQ2162" s="12"/>
      <c r="AR2162" s="12"/>
      <c r="AS2162" s="12"/>
      <c r="AT2162" s="12"/>
      <c r="AU2162" s="12"/>
      <c r="AV2162" s="12"/>
      <c r="AW2162" s="12"/>
      <c r="AX2162" s="12"/>
      <c r="AY2162" s="12"/>
      <c r="AZ2162" s="12"/>
      <c r="BA2162" s="12"/>
      <c r="BB2162" s="12"/>
      <c r="BC2162" s="12"/>
      <c r="BE2162" s="12"/>
      <c r="BF2162" s="12"/>
      <c r="BG2162" s="12"/>
      <c r="BH2162" s="12"/>
      <c r="BI2162" s="12"/>
      <c r="BJ2162" s="12"/>
      <c r="BK2162" s="12"/>
    </row>
    <row r="2163" spans="33:63" x14ac:dyDescent="0.15">
      <c r="AG2163" s="12"/>
      <c r="AH2163" s="12"/>
      <c r="AI2163" s="12"/>
      <c r="AJ2163" s="12"/>
      <c r="AK2163" s="12"/>
      <c r="AL2163" s="12"/>
      <c r="AM2163" s="12"/>
      <c r="AN2163" s="12"/>
      <c r="AO2163" s="12"/>
      <c r="AP2163" s="12"/>
      <c r="AQ2163" s="12"/>
      <c r="AR2163" s="12"/>
      <c r="AS2163" s="12"/>
      <c r="AT2163" s="12"/>
      <c r="AU2163" s="12"/>
      <c r="AV2163" s="12"/>
      <c r="AW2163" s="12"/>
      <c r="AX2163" s="12"/>
      <c r="AY2163" s="12"/>
      <c r="AZ2163" s="12"/>
      <c r="BA2163" s="12"/>
      <c r="BB2163" s="12"/>
      <c r="BC2163" s="12"/>
      <c r="BE2163" s="12"/>
      <c r="BF2163" s="12"/>
      <c r="BG2163" s="12"/>
      <c r="BH2163" s="12"/>
      <c r="BI2163" s="12"/>
      <c r="BJ2163" s="12"/>
      <c r="BK2163" s="12"/>
    </row>
    <row r="2164" spans="33:63" x14ac:dyDescent="0.15">
      <c r="AG2164" s="12"/>
      <c r="AH2164" s="12"/>
      <c r="AI2164" s="12"/>
      <c r="AJ2164" s="12"/>
      <c r="AK2164" s="12"/>
      <c r="AL2164" s="12"/>
      <c r="AM2164" s="12"/>
      <c r="AN2164" s="12"/>
      <c r="AO2164" s="12"/>
      <c r="AP2164" s="12"/>
      <c r="AQ2164" s="12"/>
      <c r="AR2164" s="12"/>
      <c r="AS2164" s="12"/>
      <c r="AT2164" s="12"/>
      <c r="AU2164" s="12"/>
      <c r="AV2164" s="12"/>
      <c r="AW2164" s="12"/>
      <c r="AX2164" s="12"/>
      <c r="AY2164" s="12"/>
      <c r="AZ2164" s="12"/>
      <c r="BA2164" s="12"/>
      <c r="BB2164" s="12"/>
      <c r="BC2164" s="12"/>
      <c r="BE2164" s="12"/>
      <c r="BF2164" s="12"/>
      <c r="BG2164" s="12"/>
      <c r="BH2164" s="12"/>
      <c r="BI2164" s="12"/>
      <c r="BJ2164" s="12"/>
      <c r="BK2164" s="12"/>
    </row>
    <row r="2165" spans="33:63" x14ac:dyDescent="0.15">
      <c r="AG2165" s="12"/>
      <c r="AH2165" s="12"/>
      <c r="AI2165" s="12"/>
      <c r="AJ2165" s="12"/>
      <c r="AK2165" s="12"/>
      <c r="AL2165" s="12"/>
      <c r="AM2165" s="12"/>
      <c r="AN2165" s="12"/>
      <c r="AO2165" s="12"/>
      <c r="AP2165" s="12"/>
      <c r="AQ2165" s="12"/>
      <c r="AR2165" s="12"/>
      <c r="AS2165" s="12"/>
      <c r="AT2165" s="12"/>
      <c r="AU2165" s="12"/>
      <c r="AV2165" s="12"/>
      <c r="AW2165" s="12"/>
      <c r="AX2165" s="12"/>
      <c r="AY2165" s="12"/>
      <c r="AZ2165" s="12"/>
      <c r="BA2165" s="12"/>
      <c r="BB2165" s="12"/>
      <c r="BC2165" s="12"/>
      <c r="BE2165" s="12"/>
      <c r="BF2165" s="12"/>
      <c r="BG2165" s="12"/>
      <c r="BH2165" s="12"/>
      <c r="BI2165" s="12"/>
      <c r="BJ2165" s="12"/>
      <c r="BK2165" s="12"/>
    </row>
    <row r="2166" spans="33:63" x14ac:dyDescent="0.15">
      <c r="AG2166" s="12"/>
      <c r="AH2166" s="12"/>
      <c r="AI2166" s="12"/>
      <c r="AJ2166" s="12"/>
      <c r="AK2166" s="12"/>
      <c r="AL2166" s="12"/>
      <c r="AM2166" s="12"/>
      <c r="AN2166" s="12"/>
      <c r="AO2166" s="12"/>
      <c r="AP2166" s="12"/>
      <c r="AQ2166" s="12"/>
      <c r="AR2166" s="12"/>
      <c r="AS2166" s="12"/>
      <c r="AT2166" s="12"/>
      <c r="AU2166" s="12"/>
      <c r="AV2166" s="12"/>
      <c r="AW2166" s="12"/>
      <c r="AX2166" s="12"/>
      <c r="AY2166" s="12"/>
      <c r="AZ2166" s="12"/>
      <c r="BA2166" s="12"/>
      <c r="BB2166" s="12"/>
      <c r="BC2166" s="12"/>
      <c r="BE2166" s="12"/>
      <c r="BF2166" s="12"/>
      <c r="BG2166" s="12"/>
      <c r="BH2166" s="12"/>
      <c r="BI2166" s="12"/>
      <c r="BJ2166" s="12"/>
      <c r="BK2166" s="12"/>
    </row>
    <row r="2167" spans="33:63" x14ac:dyDescent="0.15">
      <c r="AG2167" s="12"/>
      <c r="AH2167" s="12"/>
      <c r="AI2167" s="12"/>
      <c r="AJ2167" s="12"/>
      <c r="AK2167" s="12"/>
      <c r="AL2167" s="12"/>
      <c r="AM2167" s="12"/>
      <c r="AN2167" s="12"/>
      <c r="AO2167" s="12"/>
      <c r="AP2167" s="12"/>
      <c r="AQ2167" s="12"/>
      <c r="AR2167" s="12"/>
      <c r="AS2167" s="12"/>
      <c r="AT2167" s="12"/>
      <c r="AU2167" s="12"/>
      <c r="AV2167" s="12"/>
      <c r="AW2167" s="12"/>
      <c r="AX2167" s="12"/>
      <c r="AY2167" s="12"/>
      <c r="AZ2167" s="12"/>
      <c r="BA2167" s="12"/>
      <c r="BB2167" s="12"/>
      <c r="BC2167" s="12"/>
      <c r="BE2167" s="12"/>
      <c r="BF2167" s="12"/>
      <c r="BG2167" s="12"/>
      <c r="BH2167" s="12"/>
      <c r="BI2167" s="12"/>
      <c r="BJ2167" s="12"/>
      <c r="BK2167" s="12"/>
    </row>
    <row r="2168" spans="33:63" x14ac:dyDescent="0.15">
      <c r="AG2168" s="12"/>
      <c r="AH2168" s="12"/>
      <c r="AI2168" s="12"/>
      <c r="AJ2168" s="12"/>
      <c r="AK2168" s="12"/>
      <c r="AL2168" s="12"/>
      <c r="AM2168" s="12"/>
      <c r="AN2168" s="12"/>
      <c r="AO2168" s="12"/>
      <c r="AP2168" s="12"/>
      <c r="AQ2168" s="12"/>
      <c r="AR2168" s="12"/>
      <c r="AS2168" s="12"/>
      <c r="AT2168" s="12"/>
      <c r="AU2168" s="12"/>
      <c r="AV2168" s="12"/>
      <c r="AW2168" s="12"/>
      <c r="AX2168" s="12"/>
      <c r="AY2168" s="12"/>
      <c r="AZ2168" s="12"/>
      <c r="BA2168" s="12"/>
      <c r="BB2168" s="12"/>
      <c r="BC2168" s="12"/>
      <c r="BE2168" s="12"/>
      <c r="BF2168" s="12"/>
      <c r="BG2168" s="12"/>
      <c r="BH2168" s="12"/>
      <c r="BI2168" s="12"/>
      <c r="BJ2168" s="12"/>
      <c r="BK2168" s="12"/>
    </row>
    <row r="2169" spans="33:63" x14ac:dyDescent="0.15">
      <c r="AG2169" s="12"/>
      <c r="AH2169" s="12"/>
      <c r="AI2169" s="12"/>
      <c r="AJ2169" s="12"/>
      <c r="AK2169" s="12"/>
      <c r="AL2169" s="12"/>
      <c r="AM2169" s="12"/>
      <c r="AN2169" s="12"/>
      <c r="AO2169" s="12"/>
      <c r="AP2169" s="12"/>
      <c r="AQ2169" s="12"/>
      <c r="AR2169" s="12"/>
      <c r="AS2169" s="12"/>
      <c r="AT2169" s="12"/>
      <c r="AU2169" s="12"/>
      <c r="AV2169" s="12"/>
      <c r="AW2169" s="12"/>
      <c r="AX2169" s="12"/>
      <c r="AY2169" s="12"/>
      <c r="AZ2169" s="12"/>
      <c r="BA2169" s="12"/>
      <c r="BB2169" s="12"/>
      <c r="BC2169" s="12"/>
      <c r="BE2169" s="12"/>
      <c r="BF2169" s="12"/>
      <c r="BG2169" s="12"/>
      <c r="BH2169" s="12"/>
      <c r="BI2169" s="12"/>
      <c r="BJ2169" s="12"/>
      <c r="BK2169" s="12"/>
    </row>
    <row r="2170" spans="33:63" x14ac:dyDescent="0.15">
      <c r="AG2170" s="12"/>
      <c r="AH2170" s="12"/>
      <c r="AI2170" s="12"/>
      <c r="AJ2170" s="12"/>
      <c r="AK2170" s="12"/>
      <c r="AL2170" s="12"/>
      <c r="AM2170" s="12"/>
      <c r="AN2170" s="12"/>
      <c r="AO2170" s="12"/>
      <c r="AP2170" s="12"/>
      <c r="AQ2170" s="12"/>
      <c r="AR2170" s="12"/>
      <c r="AS2170" s="12"/>
      <c r="AT2170" s="12"/>
      <c r="AU2170" s="12"/>
      <c r="AV2170" s="12"/>
      <c r="AW2170" s="12"/>
      <c r="AX2170" s="12"/>
      <c r="AY2170" s="12"/>
      <c r="AZ2170" s="12"/>
      <c r="BA2170" s="12"/>
      <c r="BB2170" s="12"/>
      <c r="BC2170" s="12"/>
      <c r="BE2170" s="12"/>
      <c r="BF2170" s="12"/>
      <c r="BG2170" s="12"/>
      <c r="BH2170" s="12"/>
      <c r="BI2170" s="12"/>
      <c r="BJ2170" s="12"/>
      <c r="BK2170" s="12"/>
    </row>
    <row r="2171" spans="33:63" x14ac:dyDescent="0.15">
      <c r="AG2171" s="12"/>
      <c r="AH2171" s="12"/>
      <c r="AI2171" s="12"/>
      <c r="AJ2171" s="12"/>
      <c r="AK2171" s="12"/>
      <c r="AL2171" s="12"/>
      <c r="AM2171" s="12"/>
      <c r="AN2171" s="12"/>
      <c r="AO2171" s="12"/>
      <c r="AP2171" s="12"/>
      <c r="AQ2171" s="12"/>
      <c r="AR2171" s="12"/>
      <c r="AS2171" s="12"/>
      <c r="AT2171" s="12"/>
      <c r="AU2171" s="12"/>
      <c r="AV2171" s="12"/>
      <c r="AW2171" s="12"/>
      <c r="AX2171" s="12"/>
      <c r="AY2171" s="12"/>
      <c r="AZ2171" s="12"/>
      <c r="BA2171" s="12"/>
      <c r="BB2171" s="12"/>
      <c r="BC2171" s="12"/>
      <c r="BE2171" s="12"/>
      <c r="BF2171" s="12"/>
      <c r="BG2171" s="12"/>
      <c r="BH2171" s="12"/>
      <c r="BI2171" s="12"/>
      <c r="BJ2171" s="12"/>
      <c r="BK2171" s="12"/>
    </row>
    <row r="2172" spans="33:63" x14ac:dyDescent="0.15">
      <c r="AG2172" s="12"/>
      <c r="AH2172" s="12"/>
      <c r="AI2172" s="12"/>
      <c r="AJ2172" s="12"/>
      <c r="AK2172" s="12"/>
      <c r="AL2172" s="12"/>
      <c r="AM2172" s="12"/>
      <c r="AN2172" s="12"/>
      <c r="AO2172" s="12"/>
      <c r="AP2172" s="12"/>
      <c r="AQ2172" s="12"/>
      <c r="AR2172" s="12"/>
      <c r="AS2172" s="12"/>
      <c r="AT2172" s="12"/>
      <c r="AU2172" s="12"/>
      <c r="AV2172" s="12"/>
      <c r="AW2172" s="12"/>
      <c r="AX2172" s="12"/>
      <c r="AY2172" s="12"/>
      <c r="AZ2172" s="12"/>
      <c r="BA2172" s="12"/>
      <c r="BB2172" s="12"/>
      <c r="BC2172" s="12"/>
      <c r="BE2172" s="12"/>
      <c r="BF2172" s="12"/>
      <c r="BG2172" s="12"/>
      <c r="BH2172" s="12"/>
      <c r="BI2172" s="12"/>
      <c r="BJ2172" s="12"/>
      <c r="BK2172" s="12"/>
    </row>
    <row r="2173" spans="33:63" x14ac:dyDescent="0.15">
      <c r="AG2173" s="12"/>
      <c r="AH2173" s="12"/>
      <c r="AI2173" s="12"/>
      <c r="AJ2173" s="12"/>
      <c r="AK2173" s="12"/>
      <c r="AL2173" s="12"/>
      <c r="AM2173" s="12"/>
      <c r="AN2173" s="12"/>
      <c r="AO2173" s="12"/>
      <c r="AP2173" s="12"/>
      <c r="AQ2173" s="12"/>
      <c r="AR2173" s="12"/>
      <c r="AS2173" s="12"/>
      <c r="AT2173" s="12"/>
      <c r="AU2173" s="12"/>
      <c r="AV2173" s="12"/>
      <c r="AW2173" s="12"/>
      <c r="AX2173" s="12"/>
      <c r="AY2173" s="12"/>
      <c r="AZ2173" s="12"/>
      <c r="BA2173" s="12"/>
      <c r="BB2173" s="12"/>
      <c r="BC2173" s="12"/>
      <c r="BE2173" s="12"/>
      <c r="BF2173" s="12"/>
      <c r="BG2173" s="12"/>
      <c r="BH2173" s="12"/>
      <c r="BI2173" s="12"/>
      <c r="BJ2173" s="12"/>
      <c r="BK2173" s="12"/>
    </row>
    <row r="2174" spans="33:63" x14ac:dyDescent="0.15">
      <c r="AG2174" s="12"/>
      <c r="AH2174" s="12"/>
      <c r="AI2174" s="12"/>
      <c r="AJ2174" s="12"/>
      <c r="AK2174" s="12"/>
      <c r="AL2174" s="12"/>
      <c r="AM2174" s="12"/>
      <c r="AN2174" s="12"/>
      <c r="AO2174" s="12"/>
      <c r="AP2174" s="12"/>
      <c r="AQ2174" s="12"/>
      <c r="AR2174" s="12"/>
      <c r="AS2174" s="12"/>
      <c r="AT2174" s="12"/>
      <c r="AU2174" s="12"/>
      <c r="AV2174" s="12"/>
      <c r="AW2174" s="12"/>
      <c r="AX2174" s="12"/>
      <c r="AY2174" s="12"/>
      <c r="AZ2174" s="12"/>
      <c r="BA2174" s="12"/>
      <c r="BB2174" s="12"/>
      <c r="BC2174" s="12"/>
      <c r="BE2174" s="12"/>
      <c r="BF2174" s="12"/>
      <c r="BG2174" s="12"/>
      <c r="BH2174" s="12"/>
      <c r="BI2174" s="12"/>
      <c r="BJ2174" s="12"/>
      <c r="BK2174" s="12"/>
    </row>
    <row r="2175" spans="33:63" x14ac:dyDescent="0.15">
      <c r="AG2175" s="12"/>
      <c r="AH2175" s="12"/>
      <c r="AI2175" s="12"/>
      <c r="AJ2175" s="12"/>
      <c r="AK2175" s="12"/>
      <c r="AL2175" s="12"/>
      <c r="AM2175" s="12"/>
      <c r="AN2175" s="12"/>
      <c r="AO2175" s="12"/>
      <c r="AP2175" s="12"/>
      <c r="AQ2175" s="12"/>
      <c r="AR2175" s="12"/>
      <c r="AS2175" s="12"/>
      <c r="AT2175" s="12"/>
      <c r="AU2175" s="12"/>
      <c r="AV2175" s="12"/>
      <c r="AW2175" s="12"/>
      <c r="AX2175" s="12"/>
      <c r="AY2175" s="12"/>
      <c r="AZ2175" s="12"/>
      <c r="BA2175" s="12"/>
      <c r="BB2175" s="12"/>
      <c r="BC2175" s="12"/>
      <c r="BE2175" s="12"/>
      <c r="BF2175" s="12"/>
      <c r="BG2175" s="12"/>
      <c r="BH2175" s="12"/>
      <c r="BI2175" s="12"/>
      <c r="BJ2175" s="12"/>
      <c r="BK2175" s="12"/>
    </row>
    <row r="2176" spans="33:63" x14ac:dyDescent="0.15">
      <c r="AG2176" s="12"/>
      <c r="AH2176" s="12"/>
      <c r="AI2176" s="12"/>
      <c r="AJ2176" s="12"/>
      <c r="AK2176" s="12"/>
      <c r="AL2176" s="12"/>
      <c r="AM2176" s="12"/>
      <c r="AN2176" s="12"/>
      <c r="AO2176" s="12"/>
      <c r="AP2176" s="12"/>
      <c r="AQ2176" s="12"/>
      <c r="AR2176" s="12"/>
      <c r="AS2176" s="12"/>
      <c r="AT2176" s="12"/>
      <c r="AU2176" s="12"/>
      <c r="AV2176" s="12"/>
      <c r="AW2176" s="12"/>
      <c r="AX2176" s="12"/>
      <c r="AY2176" s="12"/>
      <c r="AZ2176" s="12"/>
      <c r="BA2176" s="12"/>
      <c r="BB2176" s="12"/>
      <c r="BC2176" s="12"/>
      <c r="BE2176" s="12"/>
      <c r="BF2176" s="12"/>
      <c r="BG2176" s="12"/>
      <c r="BH2176" s="12"/>
      <c r="BI2176" s="12"/>
      <c r="BJ2176" s="12"/>
      <c r="BK2176" s="12"/>
    </row>
    <row r="2177" spans="33:63" x14ac:dyDescent="0.15">
      <c r="AG2177" s="12"/>
      <c r="AH2177" s="12"/>
      <c r="AI2177" s="12"/>
      <c r="AJ2177" s="12"/>
      <c r="AK2177" s="12"/>
      <c r="AL2177" s="12"/>
      <c r="AM2177" s="12"/>
      <c r="AN2177" s="12"/>
      <c r="AO2177" s="12"/>
      <c r="AP2177" s="12"/>
      <c r="AQ2177" s="12"/>
      <c r="AR2177" s="12"/>
      <c r="AS2177" s="12"/>
      <c r="AT2177" s="12"/>
      <c r="AU2177" s="12"/>
      <c r="AV2177" s="12"/>
      <c r="AW2177" s="12"/>
      <c r="AX2177" s="12"/>
      <c r="AY2177" s="12"/>
      <c r="AZ2177" s="12"/>
      <c r="BA2177" s="12"/>
      <c r="BB2177" s="12"/>
      <c r="BC2177" s="12"/>
      <c r="BE2177" s="12"/>
      <c r="BF2177" s="12"/>
      <c r="BG2177" s="12"/>
      <c r="BH2177" s="12"/>
      <c r="BI2177" s="12"/>
      <c r="BJ2177" s="12"/>
      <c r="BK2177" s="12"/>
    </row>
    <row r="2178" spans="33:63" x14ac:dyDescent="0.15">
      <c r="AG2178" s="12"/>
      <c r="AH2178" s="12"/>
      <c r="AI2178" s="12"/>
      <c r="AJ2178" s="12"/>
      <c r="AK2178" s="12"/>
      <c r="AL2178" s="12"/>
      <c r="AM2178" s="12"/>
      <c r="AN2178" s="12"/>
      <c r="AO2178" s="12"/>
      <c r="AP2178" s="12"/>
      <c r="AQ2178" s="12"/>
      <c r="AR2178" s="12"/>
      <c r="AS2178" s="12"/>
      <c r="AT2178" s="12"/>
      <c r="AU2178" s="12"/>
      <c r="AV2178" s="12"/>
      <c r="AW2178" s="12"/>
      <c r="AX2178" s="12"/>
      <c r="AY2178" s="12"/>
      <c r="AZ2178" s="12"/>
      <c r="BA2178" s="12"/>
      <c r="BB2178" s="12"/>
      <c r="BC2178" s="12"/>
      <c r="BE2178" s="12"/>
      <c r="BF2178" s="12"/>
      <c r="BG2178" s="12"/>
      <c r="BH2178" s="12"/>
      <c r="BI2178" s="12"/>
      <c r="BJ2178" s="12"/>
      <c r="BK2178" s="12"/>
    </row>
    <row r="2179" spans="33:63" x14ac:dyDescent="0.15">
      <c r="AG2179" s="12"/>
      <c r="AH2179" s="12"/>
      <c r="AI2179" s="12"/>
      <c r="AJ2179" s="12"/>
      <c r="AK2179" s="12"/>
      <c r="AL2179" s="12"/>
      <c r="AM2179" s="12"/>
      <c r="AN2179" s="12"/>
      <c r="AO2179" s="12"/>
      <c r="AP2179" s="12"/>
      <c r="AQ2179" s="12"/>
      <c r="AR2179" s="12"/>
      <c r="AS2179" s="12"/>
      <c r="AT2179" s="12"/>
      <c r="AU2179" s="12"/>
      <c r="AV2179" s="12"/>
      <c r="AW2179" s="12"/>
      <c r="AX2179" s="12"/>
      <c r="AY2179" s="12"/>
      <c r="AZ2179" s="12"/>
      <c r="BA2179" s="12"/>
      <c r="BB2179" s="12"/>
      <c r="BC2179" s="12"/>
      <c r="BE2179" s="12"/>
      <c r="BF2179" s="12"/>
      <c r="BG2179" s="12"/>
      <c r="BH2179" s="12"/>
      <c r="BI2179" s="12"/>
      <c r="BJ2179" s="12"/>
      <c r="BK2179" s="12"/>
    </row>
    <row r="2180" spans="33:63" x14ac:dyDescent="0.15">
      <c r="AG2180" s="12"/>
      <c r="AH2180" s="12"/>
      <c r="AI2180" s="12"/>
      <c r="AJ2180" s="12"/>
      <c r="AK2180" s="12"/>
      <c r="AL2180" s="12"/>
      <c r="AM2180" s="12"/>
      <c r="AN2180" s="12"/>
      <c r="AO2180" s="12"/>
      <c r="AP2180" s="12"/>
      <c r="AQ2180" s="12"/>
      <c r="AR2180" s="12"/>
      <c r="AS2180" s="12"/>
      <c r="AT2180" s="12"/>
      <c r="AU2180" s="12"/>
      <c r="AV2180" s="12"/>
      <c r="AW2180" s="12"/>
      <c r="AX2180" s="12"/>
      <c r="AY2180" s="12"/>
      <c r="AZ2180" s="12"/>
      <c r="BA2180" s="12"/>
      <c r="BB2180" s="12"/>
      <c r="BC2180" s="12"/>
      <c r="BE2180" s="12"/>
      <c r="BF2180" s="12"/>
      <c r="BG2180" s="12"/>
      <c r="BH2180" s="12"/>
      <c r="BI2180" s="12"/>
      <c r="BJ2180" s="12"/>
      <c r="BK2180" s="12"/>
    </row>
    <row r="2181" spans="33:63" x14ac:dyDescent="0.15">
      <c r="AG2181" s="12"/>
      <c r="AH2181" s="12"/>
      <c r="AI2181" s="12"/>
      <c r="AJ2181" s="12"/>
      <c r="AK2181" s="12"/>
      <c r="AL2181" s="12"/>
      <c r="AM2181" s="12"/>
      <c r="AN2181" s="12"/>
      <c r="AO2181" s="12"/>
      <c r="AP2181" s="12"/>
      <c r="AQ2181" s="12"/>
      <c r="AR2181" s="12"/>
      <c r="AS2181" s="12"/>
      <c r="AT2181" s="12"/>
      <c r="AU2181" s="12"/>
      <c r="AV2181" s="12"/>
      <c r="AW2181" s="12"/>
      <c r="AX2181" s="12"/>
      <c r="AY2181" s="12"/>
      <c r="AZ2181" s="12"/>
      <c r="BA2181" s="12"/>
      <c r="BB2181" s="12"/>
      <c r="BC2181" s="12"/>
      <c r="BE2181" s="12"/>
      <c r="BF2181" s="12"/>
      <c r="BG2181" s="12"/>
      <c r="BH2181" s="12"/>
      <c r="BI2181" s="12"/>
      <c r="BJ2181" s="12"/>
      <c r="BK2181" s="12"/>
    </row>
    <row r="2182" spans="33:63" x14ac:dyDescent="0.15">
      <c r="AG2182" s="12"/>
      <c r="AH2182" s="12"/>
      <c r="AI2182" s="12"/>
      <c r="AJ2182" s="12"/>
      <c r="AK2182" s="12"/>
      <c r="AL2182" s="12"/>
      <c r="AM2182" s="12"/>
      <c r="AN2182" s="12"/>
      <c r="AO2182" s="12"/>
      <c r="AP2182" s="12"/>
      <c r="AQ2182" s="12"/>
      <c r="AR2182" s="12"/>
      <c r="AS2182" s="12"/>
      <c r="AT2182" s="12"/>
      <c r="AU2182" s="12"/>
      <c r="AV2182" s="12"/>
      <c r="AW2182" s="12"/>
      <c r="AX2182" s="12"/>
      <c r="AY2182" s="12"/>
      <c r="AZ2182" s="12"/>
      <c r="BA2182" s="12"/>
      <c r="BB2182" s="12"/>
      <c r="BC2182" s="12"/>
      <c r="BE2182" s="12"/>
      <c r="BF2182" s="12"/>
      <c r="BG2182" s="12"/>
      <c r="BH2182" s="12"/>
      <c r="BI2182" s="12"/>
      <c r="BJ2182" s="12"/>
      <c r="BK2182" s="12"/>
    </row>
    <row r="2183" spans="33:63" x14ac:dyDescent="0.15">
      <c r="AG2183" s="12"/>
      <c r="AH2183" s="12"/>
      <c r="AI2183" s="12"/>
      <c r="AJ2183" s="12"/>
      <c r="AK2183" s="12"/>
      <c r="AL2183" s="12"/>
      <c r="AM2183" s="12"/>
      <c r="AN2183" s="12"/>
      <c r="AO2183" s="12"/>
      <c r="AP2183" s="12"/>
      <c r="AQ2183" s="12"/>
      <c r="AR2183" s="12"/>
      <c r="AS2183" s="12"/>
      <c r="AT2183" s="12"/>
      <c r="AU2183" s="12"/>
      <c r="AV2183" s="12"/>
      <c r="AW2183" s="12"/>
      <c r="AX2183" s="12"/>
      <c r="AY2183" s="12"/>
      <c r="AZ2183" s="12"/>
      <c r="BA2183" s="12"/>
      <c r="BB2183" s="12"/>
      <c r="BC2183" s="12"/>
      <c r="BE2183" s="12"/>
      <c r="BF2183" s="12"/>
      <c r="BG2183" s="12"/>
      <c r="BH2183" s="12"/>
      <c r="BI2183" s="12"/>
      <c r="BJ2183" s="12"/>
      <c r="BK2183" s="12"/>
    </row>
    <row r="2184" spans="33:63" x14ac:dyDescent="0.15">
      <c r="AG2184" s="12"/>
      <c r="AH2184" s="12"/>
      <c r="AI2184" s="12"/>
      <c r="AJ2184" s="12"/>
      <c r="AK2184" s="12"/>
      <c r="AL2184" s="12"/>
      <c r="AM2184" s="12"/>
      <c r="AN2184" s="12"/>
      <c r="AO2184" s="12"/>
      <c r="AP2184" s="12"/>
      <c r="AQ2184" s="12"/>
      <c r="AR2184" s="12"/>
      <c r="AS2184" s="12"/>
      <c r="AT2184" s="12"/>
      <c r="AU2184" s="12"/>
      <c r="AV2184" s="12"/>
      <c r="AW2184" s="12"/>
      <c r="AX2184" s="12"/>
      <c r="AY2184" s="12"/>
      <c r="AZ2184" s="12"/>
      <c r="BA2184" s="12"/>
      <c r="BB2184" s="12"/>
      <c r="BC2184" s="12"/>
      <c r="BE2184" s="12"/>
      <c r="BF2184" s="12"/>
      <c r="BG2184" s="12"/>
      <c r="BH2184" s="12"/>
      <c r="BI2184" s="12"/>
      <c r="BJ2184" s="12"/>
      <c r="BK2184" s="12"/>
    </row>
    <row r="2185" spans="33:63" x14ac:dyDescent="0.15">
      <c r="AG2185" s="12"/>
      <c r="AH2185" s="12"/>
      <c r="AI2185" s="12"/>
      <c r="AJ2185" s="12"/>
      <c r="AK2185" s="12"/>
      <c r="AL2185" s="12"/>
      <c r="AM2185" s="12"/>
      <c r="AN2185" s="12"/>
      <c r="AO2185" s="12"/>
      <c r="AP2185" s="12"/>
      <c r="AQ2185" s="12"/>
      <c r="AR2185" s="12"/>
      <c r="AS2185" s="12"/>
      <c r="AT2185" s="12"/>
      <c r="AU2185" s="12"/>
      <c r="AV2185" s="12"/>
      <c r="AW2185" s="12"/>
      <c r="AX2185" s="12"/>
      <c r="AY2185" s="12"/>
      <c r="AZ2185" s="12"/>
      <c r="BA2185" s="12"/>
      <c r="BB2185" s="12"/>
      <c r="BC2185" s="12"/>
      <c r="BE2185" s="12"/>
      <c r="BF2185" s="12"/>
      <c r="BG2185" s="12"/>
      <c r="BH2185" s="12"/>
      <c r="BI2185" s="12"/>
      <c r="BJ2185" s="12"/>
      <c r="BK2185" s="12"/>
    </row>
    <row r="2186" spans="33:63" x14ac:dyDescent="0.15">
      <c r="AG2186" s="12"/>
      <c r="AH2186" s="12"/>
      <c r="AI2186" s="12"/>
      <c r="AJ2186" s="12"/>
      <c r="AK2186" s="12"/>
      <c r="AL2186" s="12"/>
      <c r="AM2186" s="12"/>
      <c r="AN2186" s="12"/>
      <c r="AO2186" s="12"/>
      <c r="AP2186" s="12"/>
      <c r="AQ2186" s="12"/>
      <c r="AR2186" s="12"/>
      <c r="AS2186" s="12"/>
      <c r="AT2186" s="12"/>
      <c r="AU2186" s="12"/>
      <c r="AV2186" s="12"/>
      <c r="AW2186" s="12"/>
      <c r="AX2186" s="12"/>
      <c r="AY2186" s="12"/>
      <c r="AZ2186" s="12"/>
      <c r="BA2186" s="12"/>
      <c r="BB2186" s="12"/>
      <c r="BC2186" s="12"/>
      <c r="BE2186" s="12"/>
      <c r="BF2186" s="12"/>
      <c r="BG2186" s="12"/>
      <c r="BH2186" s="12"/>
      <c r="BI2186" s="12"/>
      <c r="BJ2186" s="12"/>
      <c r="BK2186" s="12"/>
    </row>
    <row r="2187" spans="33:63" x14ac:dyDescent="0.15">
      <c r="AG2187" s="12"/>
      <c r="AH2187" s="12"/>
      <c r="AI2187" s="12"/>
      <c r="AJ2187" s="12"/>
      <c r="AK2187" s="12"/>
      <c r="AL2187" s="12"/>
      <c r="AM2187" s="12"/>
      <c r="AN2187" s="12"/>
      <c r="AO2187" s="12"/>
      <c r="AP2187" s="12"/>
      <c r="AQ2187" s="12"/>
      <c r="AR2187" s="12"/>
      <c r="AS2187" s="12"/>
      <c r="AT2187" s="12"/>
      <c r="AU2187" s="12"/>
      <c r="AV2187" s="12"/>
      <c r="AW2187" s="12"/>
      <c r="AX2187" s="12"/>
      <c r="AY2187" s="12"/>
      <c r="AZ2187" s="12"/>
      <c r="BA2187" s="12"/>
      <c r="BB2187" s="12"/>
      <c r="BC2187" s="12"/>
      <c r="BE2187" s="12"/>
      <c r="BF2187" s="12"/>
      <c r="BG2187" s="12"/>
      <c r="BH2187" s="12"/>
      <c r="BI2187" s="12"/>
      <c r="BJ2187" s="12"/>
      <c r="BK2187" s="12"/>
    </row>
    <row r="2188" spans="33:63" x14ac:dyDescent="0.15">
      <c r="AG2188" s="12"/>
      <c r="AH2188" s="12"/>
      <c r="AI2188" s="12"/>
      <c r="AJ2188" s="12"/>
      <c r="AK2188" s="12"/>
      <c r="AL2188" s="12"/>
      <c r="AM2188" s="12"/>
      <c r="AN2188" s="12"/>
      <c r="AO2188" s="12"/>
      <c r="AP2188" s="12"/>
      <c r="AQ2188" s="12"/>
      <c r="AR2188" s="12"/>
      <c r="AS2188" s="12"/>
      <c r="AT2188" s="12"/>
      <c r="AU2188" s="12"/>
      <c r="AV2188" s="12"/>
      <c r="AW2188" s="12"/>
      <c r="AX2188" s="12"/>
      <c r="AY2188" s="12"/>
      <c r="AZ2188" s="12"/>
      <c r="BA2188" s="12"/>
      <c r="BB2188" s="12"/>
      <c r="BC2188" s="12"/>
      <c r="BE2188" s="12"/>
      <c r="BF2188" s="12"/>
      <c r="BG2188" s="12"/>
      <c r="BH2188" s="12"/>
      <c r="BI2188" s="12"/>
      <c r="BJ2188" s="12"/>
      <c r="BK2188" s="12"/>
    </row>
    <row r="2189" spans="33:63" x14ac:dyDescent="0.15">
      <c r="AG2189" s="12"/>
      <c r="AH2189" s="12"/>
      <c r="AI2189" s="12"/>
      <c r="AJ2189" s="12"/>
      <c r="AK2189" s="12"/>
      <c r="AL2189" s="12"/>
      <c r="AM2189" s="12"/>
      <c r="AN2189" s="12"/>
      <c r="AO2189" s="12"/>
      <c r="AP2189" s="12"/>
      <c r="AQ2189" s="12"/>
      <c r="AR2189" s="12"/>
      <c r="AS2189" s="12"/>
      <c r="AT2189" s="12"/>
      <c r="AU2189" s="12"/>
      <c r="AV2189" s="12"/>
      <c r="AW2189" s="12"/>
      <c r="AX2189" s="12"/>
      <c r="AY2189" s="12"/>
      <c r="AZ2189" s="12"/>
      <c r="BA2189" s="12"/>
      <c r="BB2189" s="12"/>
      <c r="BC2189" s="12"/>
      <c r="BE2189" s="12"/>
      <c r="BF2189" s="12"/>
      <c r="BG2189" s="12"/>
      <c r="BH2189" s="12"/>
      <c r="BI2189" s="12"/>
      <c r="BJ2189" s="12"/>
      <c r="BK2189" s="12"/>
    </row>
    <row r="2190" spans="33:63" x14ac:dyDescent="0.15">
      <c r="AG2190" s="12"/>
      <c r="AH2190" s="12"/>
      <c r="AI2190" s="12"/>
      <c r="AJ2190" s="12"/>
      <c r="AK2190" s="12"/>
      <c r="AL2190" s="12"/>
      <c r="AM2190" s="12"/>
      <c r="AN2190" s="12"/>
      <c r="AO2190" s="12"/>
      <c r="AP2190" s="12"/>
      <c r="AQ2190" s="12"/>
      <c r="AR2190" s="12"/>
      <c r="AS2190" s="12"/>
      <c r="AT2190" s="12"/>
      <c r="AU2190" s="12"/>
      <c r="AV2190" s="12"/>
      <c r="AW2190" s="12"/>
      <c r="AX2190" s="12"/>
      <c r="AY2190" s="12"/>
      <c r="AZ2190" s="12"/>
      <c r="BA2190" s="12"/>
      <c r="BB2190" s="12"/>
      <c r="BC2190" s="12"/>
      <c r="BE2190" s="12"/>
      <c r="BF2190" s="12"/>
      <c r="BG2190" s="12"/>
      <c r="BH2190" s="12"/>
      <c r="BI2190" s="12"/>
      <c r="BJ2190" s="12"/>
      <c r="BK2190" s="12"/>
    </row>
    <row r="2191" spans="33:63" x14ac:dyDescent="0.15">
      <c r="AG2191" s="12"/>
      <c r="AH2191" s="12"/>
      <c r="AI2191" s="12"/>
      <c r="AJ2191" s="12"/>
      <c r="AK2191" s="12"/>
      <c r="AL2191" s="12"/>
      <c r="AM2191" s="12"/>
      <c r="AN2191" s="12"/>
      <c r="AO2191" s="12"/>
      <c r="AP2191" s="12"/>
      <c r="AQ2191" s="12"/>
      <c r="AR2191" s="12"/>
      <c r="AS2191" s="12"/>
      <c r="AT2191" s="12"/>
      <c r="AU2191" s="12"/>
      <c r="AV2191" s="12"/>
      <c r="AW2191" s="12"/>
      <c r="AX2191" s="12"/>
      <c r="AY2191" s="12"/>
      <c r="AZ2191" s="12"/>
      <c r="BA2191" s="12"/>
      <c r="BB2191" s="12"/>
      <c r="BC2191" s="12"/>
      <c r="BE2191" s="12"/>
      <c r="BF2191" s="12"/>
      <c r="BG2191" s="12"/>
      <c r="BH2191" s="12"/>
      <c r="BI2191" s="12"/>
      <c r="BJ2191" s="12"/>
      <c r="BK2191" s="12"/>
    </row>
    <row r="2192" spans="33:63" x14ac:dyDescent="0.15">
      <c r="AG2192" s="12"/>
      <c r="AH2192" s="12"/>
      <c r="AI2192" s="12"/>
      <c r="AJ2192" s="12"/>
      <c r="AK2192" s="12"/>
      <c r="AL2192" s="12"/>
      <c r="AM2192" s="12"/>
      <c r="AN2192" s="12"/>
      <c r="AO2192" s="12"/>
      <c r="AP2192" s="12"/>
      <c r="AQ2192" s="12"/>
      <c r="AR2192" s="12"/>
      <c r="AS2192" s="12"/>
      <c r="AT2192" s="12"/>
      <c r="AU2192" s="12"/>
      <c r="AV2192" s="12"/>
      <c r="AW2192" s="12"/>
      <c r="AX2192" s="12"/>
      <c r="AY2192" s="12"/>
      <c r="AZ2192" s="12"/>
      <c r="BA2192" s="12"/>
      <c r="BB2192" s="12"/>
      <c r="BC2192" s="12"/>
      <c r="BE2192" s="12"/>
      <c r="BF2192" s="12"/>
      <c r="BG2192" s="12"/>
      <c r="BH2192" s="12"/>
      <c r="BI2192" s="12"/>
      <c r="BJ2192" s="12"/>
      <c r="BK2192" s="12"/>
    </row>
    <row r="2193" spans="33:63" x14ac:dyDescent="0.15">
      <c r="AG2193" s="12"/>
      <c r="AH2193" s="12"/>
      <c r="AI2193" s="12"/>
      <c r="AJ2193" s="12"/>
      <c r="AK2193" s="12"/>
      <c r="AL2193" s="12"/>
      <c r="AM2193" s="12"/>
      <c r="AN2193" s="12"/>
      <c r="AO2193" s="12"/>
      <c r="AP2193" s="12"/>
      <c r="AQ2193" s="12"/>
      <c r="AR2193" s="12"/>
      <c r="AS2193" s="12"/>
      <c r="AT2193" s="12"/>
      <c r="AU2193" s="12"/>
      <c r="AV2193" s="12"/>
      <c r="AW2193" s="12"/>
      <c r="AX2193" s="12"/>
      <c r="AY2193" s="12"/>
      <c r="AZ2193" s="12"/>
      <c r="BA2193" s="12"/>
      <c r="BB2193" s="12"/>
      <c r="BC2193" s="12"/>
      <c r="BE2193" s="12"/>
      <c r="BF2193" s="12"/>
      <c r="BG2193" s="12"/>
      <c r="BH2193" s="12"/>
      <c r="BI2193" s="12"/>
      <c r="BJ2193" s="12"/>
      <c r="BK2193" s="12"/>
    </row>
    <row r="2194" spans="33:63" x14ac:dyDescent="0.15">
      <c r="AG2194" s="12"/>
      <c r="AH2194" s="12"/>
      <c r="AI2194" s="12"/>
      <c r="AJ2194" s="12"/>
      <c r="AK2194" s="12"/>
      <c r="AL2194" s="12"/>
      <c r="AM2194" s="12"/>
      <c r="AN2194" s="12"/>
      <c r="AO2194" s="12"/>
      <c r="AP2194" s="12"/>
      <c r="AQ2194" s="12"/>
      <c r="AR2194" s="12"/>
      <c r="AS2194" s="12"/>
      <c r="AT2194" s="12"/>
      <c r="AU2194" s="12"/>
      <c r="AV2194" s="12"/>
      <c r="AW2194" s="12"/>
      <c r="AX2194" s="12"/>
      <c r="AY2194" s="12"/>
      <c r="AZ2194" s="12"/>
      <c r="BA2194" s="12"/>
      <c r="BB2194" s="12"/>
      <c r="BC2194" s="12"/>
      <c r="BE2194" s="12"/>
      <c r="BF2194" s="12"/>
      <c r="BG2194" s="12"/>
      <c r="BH2194" s="12"/>
      <c r="BI2194" s="12"/>
      <c r="BJ2194" s="12"/>
      <c r="BK2194" s="12"/>
    </row>
    <row r="2195" spans="33:63" x14ac:dyDescent="0.15">
      <c r="AG2195" s="12"/>
      <c r="AH2195" s="12"/>
      <c r="AI2195" s="12"/>
      <c r="AJ2195" s="12"/>
      <c r="AK2195" s="12"/>
      <c r="AL2195" s="12"/>
      <c r="AM2195" s="12"/>
      <c r="AN2195" s="12"/>
      <c r="AO2195" s="12"/>
      <c r="AP2195" s="12"/>
      <c r="AQ2195" s="12"/>
      <c r="AR2195" s="12"/>
      <c r="AS2195" s="12"/>
      <c r="AT2195" s="12"/>
      <c r="AU2195" s="12"/>
      <c r="AV2195" s="12"/>
      <c r="AW2195" s="12"/>
      <c r="AX2195" s="12"/>
      <c r="AY2195" s="12"/>
      <c r="AZ2195" s="12"/>
      <c r="BA2195" s="12"/>
      <c r="BB2195" s="12"/>
      <c r="BC2195" s="12"/>
      <c r="BE2195" s="12"/>
      <c r="BF2195" s="12"/>
      <c r="BG2195" s="12"/>
      <c r="BH2195" s="12"/>
      <c r="BI2195" s="12"/>
      <c r="BJ2195" s="12"/>
      <c r="BK2195" s="12"/>
    </row>
    <row r="2196" spans="33:63" x14ac:dyDescent="0.15">
      <c r="AG2196" s="12"/>
      <c r="AH2196" s="12"/>
      <c r="AI2196" s="12"/>
      <c r="AJ2196" s="12"/>
      <c r="AK2196" s="12"/>
      <c r="AL2196" s="12"/>
      <c r="AM2196" s="12"/>
      <c r="AN2196" s="12"/>
      <c r="AO2196" s="12"/>
      <c r="AP2196" s="12"/>
      <c r="AQ2196" s="12"/>
      <c r="AR2196" s="12"/>
      <c r="AS2196" s="12"/>
      <c r="AT2196" s="12"/>
      <c r="AU2196" s="12"/>
      <c r="AV2196" s="12"/>
      <c r="AW2196" s="12"/>
      <c r="AX2196" s="12"/>
      <c r="AY2196" s="12"/>
      <c r="AZ2196" s="12"/>
      <c r="BA2196" s="12"/>
      <c r="BB2196" s="12"/>
      <c r="BC2196" s="12"/>
      <c r="BE2196" s="12"/>
      <c r="BF2196" s="12"/>
      <c r="BG2196" s="12"/>
      <c r="BH2196" s="12"/>
      <c r="BI2196" s="12"/>
      <c r="BJ2196" s="12"/>
      <c r="BK2196" s="12"/>
    </row>
    <row r="2197" spans="33:63" x14ac:dyDescent="0.15">
      <c r="AG2197" s="12"/>
      <c r="AH2197" s="12"/>
      <c r="AI2197" s="12"/>
      <c r="AJ2197" s="12"/>
      <c r="AK2197" s="12"/>
      <c r="AL2197" s="12"/>
      <c r="AM2197" s="12"/>
      <c r="AN2197" s="12"/>
      <c r="AO2197" s="12"/>
      <c r="AP2197" s="12"/>
      <c r="AQ2197" s="12"/>
      <c r="AR2197" s="12"/>
      <c r="AS2197" s="12"/>
      <c r="AT2197" s="12"/>
      <c r="AU2197" s="12"/>
      <c r="AV2197" s="12"/>
      <c r="AW2197" s="12"/>
      <c r="AX2197" s="12"/>
      <c r="AY2197" s="12"/>
      <c r="AZ2197" s="12"/>
      <c r="BA2197" s="12"/>
      <c r="BB2197" s="12"/>
      <c r="BC2197" s="12"/>
      <c r="BE2197" s="12"/>
      <c r="BF2197" s="12"/>
      <c r="BG2197" s="12"/>
      <c r="BH2197" s="12"/>
      <c r="BI2197" s="12"/>
      <c r="BJ2197" s="12"/>
      <c r="BK2197" s="12"/>
    </row>
    <row r="2198" spans="33:63" x14ac:dyDescent="0.15">
      <c r="AG2198" s="12"/>
      <c r="AH2198" s="12"/>
      <c r="AI2198" s="12"/>
      <c r="AJ2198" s="12"/>
      <c r="AK2198" s="12"/>
      <c r="AL2198" s="12"/>
      <c r="AM2198" s="12"/>
      <c r="AN2198" s="12"/>
      <c r="AO2198" s="12"/>
      <c r="AP2198" s="12"/>
      <c r="AQ2198" s="12"/>
      <c r="AR2198" s="12"/>
      <c r="AS2198" s="12"/>
      <c r="AT2198" s="12"/>
      <c r="AU2198" s="12"/>
      <c r="AV2198" s="12"/>
      <c r="AW2198" s="12"/>
      <c r="AX2198" s="12"/>
      <c r="AY2198" s="12"/>
      <c r="AZ2198" s="12"/>
      <c r="BA2198" s="12"/>
      <c r="BB2198" s="12"/>
      <c r="BC2198" s="12"/>
      <c r="BE2198" s="12"/>
      <c r="BF2198" s="12"/>
      <c r="BG2198" s="12"/>
      <c r="BH2198" s="12"/>
      <c r="BI2198" s="12"/>
      <c r="BJ2198" s="12"/>
      <c r="BK2198" s="12"/>
    </row>
    <row r="2199" spans="33:63" x14ac:dyDescent="0.15">
      <c r="AG2199" s="12"/>
      <c r="AH2199" s="12"/>
      <c r="AI2199" s="12"/>
      <c r="AJ2199" s="12"/>
      <c r="AK2199" s="12"/>
      <c r="AL2199" s="12"/>
      <c r="AM2199" s="12"/>
      <c r="AN2199" s="12"/>
      <c r="AO2199" s="12"/>
      <c r="AP2199" s="12"/>
      <c r="AQ2199" s="12"/>
      <c r="AR2199" s="12"/>
      <c r="AS2199" s="12"/>
      <c r="AT2199" s="12"/>
      <c r="AU2199" s="12"/>
      <c r="AV2199" s="12"/>
      <c r="AW2199" s="12"/>
      <c r="AX2199" s="12"/>
      <c r="AY2199" s="12"/>
      <c r="AZ2199" s="12"/>
      <c r="BA2199" s="12"/>
      <c r="BB2199" s="12"/>
      <c r="BC2199" s="12"/>
      <c r="BE2199" s="12"/>
      <c r="BF2199" s="12"/>
      <c r="BG2199" s="12"/>
      <c r="BH2199" s="12"/>
      <c r="BI2199" s="12"/>
      <c r="BJ2199" s="12"/>
      <c r="BK2199" s="12"/>
    </row>
    <row r="2200" spans="33:63" x14ac:dyDescent="0.15">
      <c r="AG2200" s="12"/>
      <c r="AH2200" s="12"/>
      <c r="AI2200" s="12"/>
      <c r="AJ2200" s="12"/>
      <c r="AK2200" s="12"/>
      <c r="AL2200" s="12"/>
      <c r="AM2200" s="12"/>
      <c r="AN2200" s="12"/>
      <c r="AO2200" s="12"/>
      <c r="AP2200" s="12"/>
      <c r="AQ2200" s="12"/>
      <c r="AR2200" s="12"/>
      <c r="AS2200" s="12"/>
      <c r="AT2200" s="12"/>
      <c r="AU2200" s="12"/>
      <c r="AV2200" s="12"/>
      <c r="AW2200" s="12"/>
      <c r="AX2200" s="12"/>
      <c r="AY2200" s="12"/>
      <c r="AZ2200" s="12"/>
      <c r="BA2200" s="12"/>
      <c r="BB2200" s="12"/>
      <c r="BC2200" s="12"/>
      <c r="BE2200" s="12"/>
      <c r="BF2200" s="12"/>
      <c r="BG2200" s="12"/>
      <c r="BH2200" s="12"/>
      <c r="BI2200" s="12"/>
      <c r="BJ2200" s="12"/>
      <c r="BK2200" s="12"/>
    </row>
    <row r="2201" spans="33:63" x14ac:dyDescent="0.15">
      <c r="AG2201" s="12"/>
      <c r="AH2201" s="12"/>
      <c r="AI2201" s="12"/>
      <c r="AJ2201" s="12"/>
      <c r="AK2201" s="12"/>
      <c r="AL2201" s="12"/>
      <c r="AM2201" s="12"/>
      <c r="AN2201" s="12"/>
      <c r="AO2201" s="12"/>
      <c r="AP2201" s="12"/>
      <c r="AQ2201" s="12"/>
      <c r="AR2201" s="12"/>
      <c r="AS2201" s="12"/>
      <c r="AT2201" s="12"/>
      <c r="AU2201" s="12"/>
      <c r="AV2201" s="12"/>
      <c r="AW2201" s="12"/>
      <c r="AX2201" s="12"/>
      <c r="AY2201" s="12"/>
      <c r="AZ2201" s="12"/>
      <c r="BA2201" s="12"/>
      <c r="BB2201" s="12"/>
      <c r="BC2201" s="12"/>
      <c r="BE2201" s="12"/>
      <c r="BF2201" s="12"/>
      <c r="BG2201" s="12"/>
      <c r="BH2201" s="12"/>
      <c r="BI2201" s="12"/>
      <c r="BJ2201" s="12"/>
      <c r="BK2201" s="12"/>
    </row>
    <row r="2202" spans="33:63" x14ac:dyDescent="0.15">
      <c r="AG2202" s="12"/>
      <c r="AH2202" s="12"/>
      <c r="AI2202" s="12"/>
      <c r="AJ2202" s="12"/>
      <c r="AK2202" s="12"/>
      <c r="AL2202" s="12"/>
      <c r="AM2202" s="12"/>
      <c r="AN2202" s="12"/>
      <c r="AO2202" s="12"/>
      <c r="AP2202" s="12"/>
      <c r="AQ2202" s="12"/>
      <c r="AR2202" s="12"/>
      <c r="AS2202" s="12"/>
      <c r="AT2202" s="12"/>
      <c r="AU2202" s="12"/>
      <c r="AV2202" s="12"/>
      <c r="AW2202" s="12"/>
      <c r="AX2202" s="12"/>
      <c r="AY2202" s="12"/>
      <c r="AZ2202" s="12"/>
      <c r="BA2202" s="12"/>
      <c r="BB2202" s="12"/>
      <c r="BC2202" s="12"/>
      <c r="BE2202" s="12"/>
      <c r="BF2202" s="12"/>
      <c r="BG2202" s="12"/>
      <c r="BH2202" s="12"/>
      <c r="BI2202" s="12"/>
      <c r="BJ2202" s="12"/>
      <c r="BK2202" s="12"/>
    </row>
    <row r="2203" spans="33:63" x14ac:dyDescent="0.15">
      <c r="AG2203" s="12"/>
      <c r="AH2203" s="12"/>
      <c r="AI2203" s="12"/>
      <c r="AJ2203" s="12"/>
      <c r="AK2203" s="12"/>
      <c r="AL2203" s="12"/>
      <c r="AM2203" s="12"/>
      <c r="AN2203" s="12"/>
      <c r="AO2203" s="12"/>
      <c r="AP2203" s="12"/>
      <c r="AQ2203" s="12"/>
      <c r="AR2203" s="12"/>
      <c r="AS2203" s="12"/>
      <c r="AT2203" s="12"/>
      <c r="AU2203" s="12"/>
      <c r="AV2203" s="12"/>
      <c r="AW2203" s="12"/>
      <c r="AX2203" s="12"/>
      <c r="AY2203" s="12"/>
      <c r="AZ2203" s="12"/>
      <c r="BA2203" s="12"/>
      <c r="BB2203" s="12"/>
      <c r="BC2203" s="12"/>
      <c r="BE2203" s="12"/>
      <c r="BF2203" s="12"/>
      <c r="BG2203" s="12"/>
      <c r="BH2203" s="12"/>
      <c r="BI2203" s="12"/>
      <c r="BJ2203" s="12"/>
      <c r="BK2203" s="12"/>
    </row>
    <row r="2204" spans="33:63" x14ac:dyDescent="0.15">
      <c r="AG2204" s="12"/>
      <c r="AH2204" s="12"/>
      <c r="AI2204" s="12"/>
      <c r="AJ2204" s="12"/>
      <c r="AK2204" s="12"/>
      <c r="AL2204" s="12"/>
      <c r="AM2204" s="12"/>
      <c r="AN2204" s="12"/>
      <c r="AO2204" s="12"/>
      <c r="AP2204" s="12"/>
      <c r="AQ2204" s="12"/>
      <c r="AR2204" s="12"/>
      <c r="AS2204" s="12"/>
      <c r="AT2204" s="12"/>
      <c r="AU2204" s="12"/>
      <c r="AV2204" s="12"/>
      <c r="AW2204" s="12"/>
      <c r="AX2204" s="12"/>
      <c r="AY2204" s="12"/>
      <c r="AZ2204" s="12"/>
      <c r="BA2204" s="12"/>
      <c r="BB2204" s="12"/>
      <c r="BC2204" s="12"/>
      <c r="BE2204" s="12"/>
      <c r="BF2204" s="12"/>
      <c r="BG2204" s="12"/>
      <c r="BH2204" s="12"/>
      <c r="BI2204" s="12"/>
      <c r="BJ2204" s="12"/>
      <c r="BK2204" s="12"/>
    </row>
    <row r="2205" spans="33:63" x14ac:dyDescent="0.15">
      <c r="AG2205" s="12"/>
      <c r="AH2205" s="12"/>
      <c r="AI2205" s="12"/>
      <c r="AJ2205" s="12"/>
      <c r="AK2205" s="12"/>
      <c r="AL2205" s="12"/>
      <c r="AM2205" s="12"/>
      <c r="AN2205" s="12"/>
      <c r="AO2205" s="12"/>
      <c r="AP2205" s="12"/>
      <c r="AQ2205" s="12"/>
      <c r="AR2205" s="12"/>
      <c r="AS2205" s="12"/>
      <c r="AT2205" s="12"/>
      <c r="AU2205" s="12"/>
      <c r="AV2205" s="12"/>
      <c r="AW2205" s="12"/>
      <c r="AX2205" s="12"/>
      <c r="AY2205" s="12"/>
      <c r="AZ2205" s="12"/>
      <c r="BA2205" s="12"/>
      <c r="BB2205" s="12"/>
      <c r="BC2205" s="12"/>
      <c r="BE2205" s="12"/>
      <c r="BF2205" s="12"/>
      <c r="BG2205" s="12"/>
      <c r="BH2205" s="12"/>
      <c r="BI2205" s="12"/>
      <c r="BJ2205" s="12"/>
      <c r="BK2205" s="12"/>
    </row>
    <row r="2206" spans="33:63" x14ac:dyDescent="0.15">
      <c r="AG2206" s="12"/>
      <c r="AH2206" s="12"/>
      <c r="AI2206" s="12"/>
      <c r="AJ2206" s="12"/>
      <c r="AK2206" s="12"/>
      <c r="AL2206" s="12"/>
      <c r="AM2206" s="12"/>
      <c r="AN2206" s="12"/>
      <c r="AO2206" s="12"/>
      <c r="AP2206" s="12"/>
      <c r="AQ2206" s="12"/>
      <c r="AR2206" s="12"/>
      <c r="AS2206" s="12"/>
      <c r="AT2206" s="12"/>
      <c r="AU2206" s="12"/>
      <c r="AV2206" s="12"/>
      <c r="AW2206" s="12"/>
      <c r="AX2206" s="12"/>
      <c r="AY2206" s="12"/>
      <c r="AZ2206" s="12"/>
      <c r="BA2206" s="12"/>
      <c r="BB2206" s="12"/>
      <c r="BC2206" s="12"/>
      <c r="BE2206" s="12"/>
      <c r="BF2206" s="12"/>
      <c r="BG2206" s="12"/>
      <c r="BH2206" s="12"/>
      <c r="BI2206" s="12"/>
      <c r="BJ2206" s="12"/>
      <c r="BK2206" s="12"/>
    </row>
    <row r="2207" spans="33:63" x14ac:dyDescent="0.15">
      <c r="AG2207" s="12"/>
      <c r="AH2207" s="12"/>
      <c r="AI2207" s="12"/>
      <c r="AJ2207" s="12"/>
      <c r="AK2207" s="12"/>
      <c r="AL2207" s="12"/>
      <c r="AM2207" s="12"/>
      <c r="AN2207" s="12"/>
      <c r="AO2207" s="12"/>
      <c r="AP2207" s="12"/>
      <c r="AQ2207" s="12"/>
      <c r="AR2207" s="12"/>
      <c r="AS2207" s="12"/>
      <c r="AT2207" s="12"/>
      <c r="AU2207" s="12"/>
      <c r="AV2207" s="12"/>
      <c r="AW2207" s="12"/>
      <c r="AX2207" s="12"/>
      <c r="AY2207" s="12"/>
      <c r="AZ2207" s="12"/>
      <c r="BA2207" s="12"/>
      <c r="BB2207" s="12"/>
      <c r="BC2207" s="12"/>
      <c r="BE2207" s="12"/>
      <c r="BF2207" s="12"/>
      <c r="BG2207" s="12"/>
      <c r="BH2207" s="12"/>
      <c r="BI2207" s="12"/>
      <c r="BJ2207" s="12"/>
      <c r="BK2207" s="12"/>
    </row>
    <row r="2208" spans="33:63" x14ac:dyDescent="0.15">
      <c r="AG2208" s="12"/>
      <c r="AH2208" s="12"/>
      <c r="AI2208" s="12"/>
      <c r="AJ2208" s="12"/>
      <c r="AK2208" s="12"/>
      <c r="AL2208" s="12"/>
      <c r="AM2208" s="12"/>
      <c r="AN2208" s="12"/>
      <c r="AO2208" s="12"/>
      <c r="AP2208" s="12"/>
      <c r="AQ2208" s="12"/>
      <c r="AR2208" s="12"/>
      <c r="AS2208" s="12"/>
      <c r="AT2208" s="12"/>
      <c r="AU2208" s="12"/>
      <c r="AV2208" s="12"/>
      <c r="AW2208" s="12"/>
      <c r="AX2208" s="12"/>
      <c r="AY2208" s="12"/>
      <c r="AZ2208" s="12"/>
      <c r="BA2208" s="12"/>
      <c r="BB2208" s="12"/>
      <c r="BC2208" s="12"/>
      <c r="BE2208" s="12"/>
      <c r="BF2208" s="12"/>
      <c r="BG2208" s="12"/>
      <c r="BH2208" s="12"/>
      <c r="BI2208" s="12"/>
      <c r="BJ2208" s="12"/>
      <c r="BK2208" s="12"/>
    </row>
    <row r="2209" spans="33:63" x14ac:dyDescent="0.15">
      <c r="AG2209" s="12"/>
      <c r="AH2209" s="12"/>
      <c r="AI2209" s="12"/>
      <c r="AJ2209" s="12"/>
      <c r="AK2209" s="12"/>
      <c r="AL2209" s="12"/>
      <c r="AM2209" s="12"/>
      <c r="AN2209" s="12"/>
      <c r="AO2209" s="12"/>
      <c r="AP2209" s="12"/>
      <c r="AQ2209" s="12"/>
      <c r="AR2209" s="12"/>
      <c r="AS2209" s="12"/>
      <c r="AT2209" s="12"/>
      <c r="AU2209" s="12"/>
      <c r="AV2209" s="12"/>
      <c r="AW2209" s="12"/>
      <c r="AX2209" s="12"/>
      <c r="AY2209" s="12"/>
      <c r="AZ2209" s="12"/>
      <c r="BA2209" s="12"/>
      <c r="BB2209" s="12"/>
      <c r="BC2209" s="12"/>
      <c r="BE2209" s="12"/>
      <c r="BF2209" s="12"/>
      <c r="BG2209" s="12"/>
      <c r="BH2209" s="12"/>
      <c r="BI2209" s="12"/>
      <c r="BJ2209" s="12"/>
      <c r="BK2209" s="12"/>
    </row>
    <row r="2210" spans="33:63" x14ac:dyDescent="0.15">
      <c r="AG2210" s="12"/>
      <c r="AH2210" s="12"/>
      <c r="AI2210" s="12"/>
      <c r="AJ2210" s="12"/>
      <c r="AK2210" s="12"/>
      <c r="AL2210" s="12"/>
      <c r="AM2210" s="12"/>
      <c r="AN2210" s="12"/>
      <c r="AO2210" s="12"/>
      <c r="AP2210" s="12"/>
      <c r="AQ2210" s="12"/>
      <c r="AR2210" s="12"/>
      <c r="AS2210" s="12"/>
      <c r="AT2210" s="12"/>
      <c r="AU2210" s="12"/>
      <c r="AV2210" s="12"/>
      <c r="AW2210" s="12"/>
      <c r="AX2210" s="12"/>
      <c r="AY2210" s="12"/>
      <c r="AZ2210" s="12"/>
      <c r="BA2210" s="12"/>
      <c r="BB2210" s="12"/>
      <c r="BC2210" s="12"/>
      <c r="BE2210" s="12"/>
      <c r="BF2210" s="12"/>
      <c r="BG2210" s="12"/>
      <c r="BH2210" s="12"/>
      <c r="BI2210" s="12"/>
      <c r="BJ2210" s="12"/>
      <c r="BK2210" s="12"/>
    </row>
    <row r="2211" spans="33:63" x14ac:dyDescent="0.15">
      <c r="AG2211" s="12"/>
      <c r="AH2211" s="12"/>
      <c r="AI2211" s="12"/>
      <c r="AJ2211" s="12"/>
      <c r="AK2211" s="12"/>
      <c r="AL2211" s="12"/>
      <c r="AM2211" s="12"/>
      <c r="AN2211" s="12"/>
      <c r="AO2211" s="12"/>
      <c r="AP2211" s="12"/>
      <c r="AQ2211" s="12"/>
      <c r="AR2211" s="12"/>
      <c r="AS2211" s="12"/>
      <c r="AT2211" s="12"/>
      <c r="AU2211" s="12"/>
      <c r="AV2211" s="12"/>
      <c r="AW2211" s="12"/>
      <c r="AX2211" s="12"/>
      <c r="AY2211" s="12"/>
      <c r="AZ2211" s="12"/>
      <c r="BA2211" s="12"/>
      <c r="BB2211" s="12"/>
      <c r="BC2211" s="12"/>
      <c r="BE2211" s="12"/>
      <c r="BF2211" s="12"/>
      <c r="BG2211" s="12"/>
      <c r="BH2211" s="12"/>
      <c r="BI2211" s="12"/>
      <c r="BJ2211" s="12"/>
      <c r="BK2211" s="12"/>
    </row>
    <row r="2212" spans="33:63" x14ac:dyDescent="0.15">
      <c r="AG2212" s="12"/>
      <c r="AH2212" s="12"/>
      <c r="AI2212" s="12"/>
      <c r="AJ2212" s="12"/>
      <c r="AK2212" s="12"/>
      <c r="AL2212" s="12"/>
      <c r="AM2212" s="12"/>
      <c r="AN2212" s="12"/>
      <c r="AO2212" s="12"/>
      <c r="AP2212" s="12"/>
      <c r="AQ2212" s="12"/>
      <c r="AR2212" s="12"/>
      <c r="AS2212" s="12"/>
      <c r="AT2212" s="12"/>
      <c r="AU2212" s="12"/>
      <c r="AV2212" s="12"/>
      <c r="AW2212" s="12"/>
      <c r="AX2212" s="12"/>
      <c r="AY2212" s="12"/>
      <c r="AZ2212" s="12"/>
      <c r="BA2212" s="12"/>
      <c r="BB2212" s="12"/>
      <c r="BC2212" s="12"/>
      <c r="BE2212" s="12"/>
      <c r="BF2212" s="12"/>
      <c r="BG2212" s="12"/>
      <c r="BH2212" s="12"/>
      <c r="BI2212" s="12"/>
      <c r="BJ2212" s="12"/>
      <c r="BK2212" s="12"/>
    </row>
    <row r="2213" spans="33:63" x14ac:dyDescent="0.15">
      <c r="AG2213" s="12"/>
      <c r="AH2213" s="12"/>
      <c r="AI2213" s="12"/>
      <c r="AJ2213" s="12"/>
      <c r="AK2213" s="12"/>
      <c r="AL2213" s="12"/>
      <c r="AM2213" s="12"/>
      <c r="AN2213" s="12"/>
      <c r="AO2213" s="12"/>
      <c r="AP2213" s="12"/>
      <c r="AQ2213" s="12"/>
      <c r="AR2213" s="12"/>
      <c r="AS2213" s="12"/>
      <c r="AT2213" s="12"/>
      <c r="AU2213" s="12"/>
      <c r="AV2213" s="12"/>
      <c r="AW2213" s="12"/>
      <c r="AX2213" s="12"/>
      <c r="AY2213" s="12"/>
      <c r="AZ2213" s="12"/>
      <c r="BA2213" s="12"/>
      <c r="BB2213" s="12"/>
      <c r="BC2213" s="12"/>
      <c r="BE2213" s="12"/>
      <c r="BF2213" s="12"/>
      <c r="BG2213" s="12"/>
      <c r="BH2213" s="12"/>
      <c r="BI2213" s="12"/>
      <c r="BJ2213" s="12"/>
      <c r="BK2213" s="12"/>
    </row>
    <row r="2214" spans="33:63" x14ac:dyDescent="0.15">
      <c r="AG2214" s="12"/>
      <c r="AH2214" s="12"/>
      <c r="AI2214" s="12"/>
      <c r="AJ2214" s="12"/>
      <c r="AK2214" s="12"/>
      <c r="AL2214" s="12"/>
      <c r="AM2214" s="12"/>
      <c r="AN2214" s="12"/>
      <c r="AO2214" s="12"/>
      <c r="AP2214" s="12"/>
      <c r="AQ2214" s="12"/>
      <c r="AR2214" s="12"/>
      <c r="AS2214" s="12"/>
      <c r="AT2214" s="12"/>
      <c r="AU2214" s="12"/>
      <c r="AV2214" s="12"/>
      <c r="AW2214" s="12"/>
      <c r="AX2214" s="12"/>
      <c r="AY2214" s="12"/>
      <c r="AZ2214" s="12"/>
      <c r="BA2214" s="12"/>
      <c r="BB2214" s="12"/>
      <c r="BC2214" s="12"/>
      <c r="BE2214" s="12"/>
      <c r="BF2214" s="12"/>
      <c r="BG2214" s="12"/>
      <c r="BH2214" s="12"/>
      <c r="BI2214" s="12"/>
      <c r="BJ2214" s="12"/>
      <c r="BK2214" s="12"/>
    </row>
    <row r="2215" spans="33:63" x14ac:dyDescent="0.15">
      <c r="AG2215" s="12"/>
      <c r="AH2215" s="12"/>
      <c r="AI2215" s="12"/>
      <c r="AJ2215" s="12"/>
      <c r="AK2215" s="12"/>
      <c r="AL2215" s="12"/>
      <c r="AM2215" s="12"/>
      <c r="AN2215" s="12"/>
      <c r="AO2215" s="12"/>
      <c r="AP2215" s="12"/>
      <c r="AQ2215" s="12"/>
      <c r="AR2215" s="12"/>
      <c r="AS2215" s="12"/>
      <c r="AT2215" s="12"/>
      <c r="AU2215" s="12"/>
      <c r="AV2215" s="12"/>
      <c r="AW2215" s="12"/>
      <c r="AX2215" s="12"/>
      <c r="AY2215" s="12"/>
      <c r="AZ2215" s="12"/>
      <c r="BA2215" s="12"/>
      <c r="BB2215" s="12"/>
      <c r="BC2215" s="12"/>
      <c r="BE2215" s="12"/>
      <c r="BF2215" s="12"/>
      <c r="BG2215" s="12"/>
      <c r="BH2215" s="12"/>
      <c r="BI2215" s="12"/>
      <c r="BJ2215" s="12"/>
      <c r="BK2215" s="12"/>
    </row>
    <row r="2216" spans="33:63" x14ac:dyDescent="0.15">
      <c r="AG2216" s="12"/>
      <c r="AH2216" s="12"/>
      <c r="AI2216" s="12"/>
      <c r="AJ2216" s="12"/>
      <c r="AK2216" s="12"/>
      <c r="AL2216" s="12"/>
      <c r="AM2216" s="12"/>
      <c r="AN2216" s="12"/>
      <c r="AO2216" s="12"/>
      <c r="AP2216" s="12"/>
      <c r="AQ2216" s="12"/>
      <c r="AR2216" s="12"/>
      <c r="AS2216" s="12"/>
      <c r="AT2216" s="12"/>
      <c r="AU2216" s="12"/>
      <c r="AV2216" s="12"/>
      <c r="AW2216" s="12"/>
      <c r="AX2216" s="12"/>
      <c r="AY2216" s="12"/>
      <c r="AZ2216" s="12"/>
      <c r="BA2216" s="12"/>
      <c r="BB2216" s="12"/>
      <c r="BC2216" s="12"/>
      <c r="BE2216" s="12"/>
      <c r="BF2216" s="12"/>
      <c r="BG2216" s="12"/>
      <c r="BH2216" s="12"/>
      <c r="BI2216" s="12"/>
      <c r="BJ2216" s="12"/>
      <c r="BK2216" s="12"/>
    </row>
    <row r="2217" spans="33:63" x14ac:dyDescent="0.15">
      <c r="AG2217" s="12"/>
      <c r="AH2217" s="12"/>
      <c r="AI2217" s="12"/>
      <c r="AJ2217" s="12"/>
      <c r="AK2217" s="12"/>
      <c r="AL2217" s="12"/>
      <c r="AM2217" s="12"/>
      <c r="AN2217" s="12"/>
      <c r="AO2217" s="12"/>
      <c r="AP2217" s="12"/>
      <c r="AQ2217" s="12"/>
      <c r="AR2217" s="12"/>
      <c r="AS2217" s="12"/>
      <c r="AT2217" s="12"/>
      <c r="AU2217" s="12"/>
      <c r="AV2217" s="12"/>
      <c r="AW2217" s="12"/>
      <c r="AX2217" s="12"/>
      <c r="AY2217" s="12"/>
      <c r="AZ2217" s="12"/>
      <c r="BA2217" s="12"/>
      <c r="BB2217" s="12"/>
      <c r="BC2217" s="12"/>
      <c r="BE2217" s="12"/>
      <c r="BF2217" s="12"/>
      <c r="BG2217" s="12"/>
      <c r="BH2217" s="12"/>
      <c r="BI2217" s="12"/>
      <c r="BJ2217" s="12"/>
      <c r="BK2217" s="12"/>
    </row>
    <row r="2218" spans="33:63" x14ac:dyDescent="0.15">
      <c r="AG2218" s="12"/>
      <c r="AH2218" s="12"/>
      <c r="AI2218" s="12"/>
      <c r="AJ2218" s="12"/>
      <c r="AK2218" s="12"/>
      <c r="AL2218" s="12"/>
      <c r="AM2218" s="12"/>
      <c r="AN2218" s="12"/>
      <c r="AO2218" s="12"/>
      <c r="AP2218" s="12"/>
      <c r="AQ2218" s="12"/>
      <c r="AR2218" s="12"/>
      <c r="AS2218" s="12"/>
      <c r="AT2218" s="12"/>
      <c r="AU2218" s="12"/>
      <c r="AV2218" s="12"/>
      <c r="AW2218" s="12"/>
      <c r="AX2218" s="12"/>
      <c r="AY2218" s="12"/>
      <c r="AZ2218" s="12"/>
      <c r="BA2218" s="12"/>
      <c r="BB2218" s="12"/>
      <c r="BC2218" s="12"/>
      <c r="BE2218" s="12"/>
      <c r="BF2218" s="12"/>
      <c r="BG2218" s="12"/>
      <c r="BH2218" s="12"/>
      <c r="BI2218" s="12"/>
      <c r="BJ2218" s="12"/>
      <c r="BK2218" s="12"/>
    </row>
    <row r="2219" spans="33:63" x14ac:dyDescent="0.15">
      <c r="AG2219" s="12"/>
      <c r="AH2219" s="12"/>
      <c r="AI2219" s="12"/>
      <c r="AJ2219" s="12"/>
      <c r="AK2219" s="12"/>
      <c r="AL2219" s="12"/>
      <c r="AM2219" s="12"/>
      <c r="AN2219" s="12"/>
      <c r="AO2219" s="12"/>
      <c r="AP2219" s="12"/>
      <c r="AQ2219" s="12"/>
      <c r="AR2219" s="12"/>
      <c r="AS2219" s="12"/>
      <c r="AT2219" s="12"/>
      <c r="AU2219" s="12"/>
      <c r="AV2219" s="12"/>
      <c r="AW2219" s="12"/>
      <c r="AX2219" s="12"/>
      <c r="AY2219" s="12"/>
      <c r="AZ2219" s="12"/>
      <c r="BA2219" s="12"/>
      <c r="BB2219" s="12"/>
      <c r="BC2219" s="12"/>
      <c r="BE2219" s="12"/>
      <c r="BF2219" s="12"/>
      <c r="BG2219" s="12"/>
      <c r="BH2219" s="12"/>
      <c r="BI2219" s="12"/>
      <c r="BJ2219" s="12"/>
      <c r="BK2219" s="12"/>
    </row>
    <row r="2220" spans="33:63" x14ac:dyDescent="0.15">
      <c r="AG2220" s="12"/>
      <c r="AH2220" s="12"/>
      <c r="AI2220" s="12"/>
      <c r="AJ2220" s="12"/>
      <c r="AK2220" s="12"/>
      <c r="AL2220" s="12"/>
      <c r="AM2220" s="12"/>
      <c r="AN2220" s="12"/>
      <c r="AO2220" s="12"/>
      <c r="AP2220" s="12"/>
      <c r="AQ2220" s="12"/>
      <c r="AR2220" s="12"/>
      <c r="AS2220" s="12"/>
      <c r="AT2220" s="12"/>
      <c r="AU2220" s="12"/>
      <c r="AV2220" s="12"/>
      <c r="AW2220" s="12"/>
      <c r="AX2220" s="12"/>
      <c r="AY2220" s="12"/>
      <c r="AZ2220" s="12"/>
      <c r="BA2220" s="12"/>
      <c r="BB2220" s="12"/>
      <c r="BC2220" s="12"/>
      <c r="BE2220" s="12"/>
      <c r="BF2220" s="12"/>
      <c r="BG2220" s="12"/>
      <c r="BH2220" s="12"/>
      <c r="BI2220" s="12"/>
      <c r="BJ2220" s="12"/>
      <c r="BK2220" s="12"/>
    </row>
    <row r="2221" spans="33:63" x14ac:dyDescent="0.15">
      <c r="AG2221" s="12"/>
      <c r="AH2221" s="12"/>
      <c r="AI2221" s="12"/>
      <c r="AJ2221" s="12"/>
      <c r="AK2221" s="12"/>
      <c r="AL2221" s="12"/>
      <c r="AM2221" s="12"/>
      <c r="AN2221" s="12"/>
      <c r="AO2221" s="12"/>
      <c r="AP2221" s="12"/>
      <c r="AQ2221" s="12"/>
      <c r="AR2221" s="12"/>
      <c r="AS2221" s="12"/>
      <c r="AT2221" s="12"/>
      <c r="AU2221" s="12"/>
      <c r="AV2221" s="12"/>
      <c r="AW2221" s="12"/>
      <c r="AX2221" s="12"/>
      <c r="AY2221" s="12"/>
      <c r="AZ2221" s="12"/>
      <c r="BA2221" s="12"/>
      <c r="BB2221" s="12"/>
      <c r="BC2221" s="12"/>
      <c r="BE2221" s="12"/>
      <c r="BF2221" s="12"/>
      <c r="BG2221" s="12"/>
      <c r="BH2221" s="12"/>
      <c r="BI2221" s="12"/>
      <c r="BJ2221" s="12"/>
      <c r="BK2221" s="12"/>
    </row>
    <row r="2222" spans="33:63" x14ac:dyDescent="0.15">
      <c r="AG2222" s="12"/>
      <c r="AH2222" s="12"/>
      <c r="AI2222" s="12"/>
      <c r="AJ2222" s="12"/>
      <c r="AK2222" s="12"/>
      <c r="AL2222" s="12"/>
      <c r="AM2222" s="12"/>
      <c r="AN2222" s="12"/>
      <c r="AO2222" s="12"/>
      <c r="AP2222" s="12"/>
      <c r="AQ2222" s="12"/>
      <c r="AR2222" s="12"/>
      <c r="AS2222" s="12"/>
      <c r="AT2222" s="12"/>
      <c r="AU2222" s="12"/>
      <c r="AV2222" s="12"/>
      <c r="AW2222" s="12"/>
      <c r="AX2222" s="12"/>
      <c r="AY2222" s="12"/>
      <c r="AZ2222" s="12"/>
      <c r="BA2222" s="12"/>
      <c r="BB2222" s="12"/>
      <c r="BC2222" s="12"/>
      <c r="BE2222" s="12"/>
      <c r="BF2222" s="12"/>
      <c r="BG2222" s="12"/>
      <c r="BH2222" s="12"/>
      <c r="BI2222" s="12"/>
      <c r="BJ2222" s="12"/>
      <c r="BK2222" s="12"/>
    </row>
    <row r="2223" spans="33:63" x14ac:dyDescent="0.15">
      <c r="AG2223" s="12"/>
      <c r="AH2223" s="12"/>
      <c r="AI2223" s="12"/>
      <c r="AJ2223" s="12"/>
      <c r="AK2223" s="12"/>
      <c r="AL2223" s="12"/>
      <c r="AM2223" s="12"/>
      <c r="AN2223" s="12"/>
      <c r="AO2223" s="12"/>
      <c r="AP2223" s="12"/>
      <c r="AQ2223" s="12"/>
      <c r="AR2223" s="12"/>
      <c r="AS2223" s="12"/>
      <c r="AT2223" s="12"/>
      <c r="AU2223" s="12"/>
      <c r="AV2223" s="12"/>
      <c r="AW2223" s="12"/>
      <c r="AX2223" s="12"/>
      <c r="AY2223" s="12"/>
      <c r="AZ2223" s="12"/>
      <c r="BA2223" s="12"/>
      <c r="BB2223" s="12"/>
      <c r="BC2223" s="12"/>
      <c r="BE2223" s="12"/>
      <c r="BF2223" s="12"/>
      <c r="BG2223" s="12"/>
      <c r="BH2223" s="12"/>
      <c r="BI2223" s="12"/>
      <c r="BJ2223" s="12"/>
      <c r="BK2223" s="12"/>
    </row>
    <row r="2224" spans="33:63" x14ac:dyDescent="0.15">
      <c r="AG2224" s="12"/>
      <c r="AH2224" s="12"/>
      <c r="AI2224" s="12"/>
      <c r="AJ2224" s="12"/>
      <c r="AK2224" s="12"/>
      <c r="AL2224" s="12"/>
      <c r="AM2224" s="12"/>
      <c r="AN2224" s="12"/>
      <c r="AO2224" s="12"/>
      <c r="AP2224" s="12"/>
      <c r="AQ2224" s="12"/>
      <c r="AR2224" s="12"/>
      <c r="AS2224" s="12"/>
      <c r="AT2224" s="12"/>
      <c r="AU2224" s="12"/>
      <c r="AV2224" s="12"/>
      <c r="AW2224" s="12"/>
      <c r="AX2224" s="12"/>
      <c r="AY2224" s="12"/>
      <c r="AZ2224" s="12"/>
      <c r="BA2224" s="12"/>
      <c r="BB2224" s="12"/>
      <c r="BC2224" s="12"/>
      <c r="BE2224" s="12"/>
      <c r="BF2224" s="12"/>
      <c r="BG2224" s="12"/>
      <c r="BH2224" s="12"/>
      <c r="BI2224" s="12"/>
      <c r="BJ2224" s="12"/>
      <c r="BK2224" s="12"/>
    </row>
    <row r="2225" spans="33:63" x14ac:dyDescent="0.15">
      <c r="AG2225" s="12"/>
      <c r="AH2225" s="12"/>
      <c r="AI2225" s="12"/>
      <c r="AJ2225" s="12"/>
      <c r="AK2225" s="12"/>
      <c r="AL2225" s="12"/>
      <c r="AM2225" s="12"/>
      <c r="AN2225" s="12"/>
      <c r="AO2225" s="12"/>
      <c r="AP2225" s="12"/>
      <c r="AQ2225" s="12"/>
      <c r="AR2225" s="12"/>
      <c r="AS2225" s="12"/>
      <c r="AT2225" s="12"/>
      <c r="AU2225" s="12"/>
      <c r="AV2225" s="12"/>
      <c r="AW2225" s="12"/>
      <c r="AX2225" s="12"/>
      <c r="AY2225" s="12"/>
      <c r="AZ2225" s="12"/>
      <c r="BA2225" s="12"/>
      <c r="BB2225" s="12"/>
      <c r="BC2225" s="12"/>
      <c r="BE2225" s="12"/>
      <c r="BF2225" s="12"/>
      <c r="BG2225" s="12"/>
      <c r="BH2225" s="12"/>
      <c r="BI2225" s="12"/>
      <c r="BJ2225" s="12"/>
      <c r="BK2225" s="12"/>
    </row>
    <row r="2226" spans="33:63" x14ac:dyDescent="0.15">
      <c r="AG2226" s="12"/>
      <c r="AH2226" s="12"/>
      <c r="AI2226" s="12"/>
      <c r="AJ2226" s="12"/>
      <c r="AK2226" s="12"/>
      <c r="AL2226" s="12"/>
      <c r="AM2226" s="12"/>
      <c r="AN2226" s="12"/>
      <c r="AO2226" s="12"/>
      <c r="AP2226" s="12"/>
      <c r="AQ2226" s="12"/>
      <c r="AR2226" s="12"/>
      <c r="AS2226" s="12"/>
      <c r="AT2226" s="12"/>
      <c r="AU2226" s="12"/>
      <c r="AV2226" s="12"/>
      <c r="AW2226" s="12"/>
      <c r="AX2226" s="12"/>
      <c r="AY2226" s="12"/>
      <c r="AZ2226" s="12"/>
      <c r="BA2226" s="12"/>
      <c r="BB2226" s="12"/>
      <c r="BC2226" s="12"/>
      <c r="BE2226" s="12"/>
      <c r="BF2226" s="12"/>
      <c r="BG2226" s="12"/>
      <c r="BH2226" s="12"/>
      <c r="BI2226" s="12"/>
      <c r="BJ2226" s="12"/>
      <c r="BK2226" s="12"/>
    </row>
    <row r="2227" spans="33:63" x14ac:dyDescent="0.15">
      <c r="AG2227" s="12"/>
      <c r="AH2227" s="12"/>
      <c r="AI2227" s="12"/>
      <c r="AJ2227" s="12"/>
      <c r="AK2227" s="12"/>
      <c r="AL2227" s="12"/>
      <c r="AM2227" s="12"/>
      <c r="AN2227" s="12"/>
      <c r="AO2227" s="12"/>
      <c r="AP2227" s="12"/>
      <c r="AQ2227" s="12"/>
      <c r="AR2227" s="12"/>
      <c r="AS2227" s="12"/>
      <c r="AT2227" s="12"/>
      <c r="AU2227" s="12"/>
      <c r="AV2227" s="12"/>
      <c r="AW2227" s="12"/>
      <c r="AX2227" s="12"/>
      <c r="AY2227" s="12"/>
      <c r="AZ2227" s="12"/>
      <c r="BA2227" s="12"/>
      <c r="BB2227" s="12"/>
      <c r="BC2227" s="12"/>
      <c r="BE2227" s="12"/>
      <c r="BF2227" s="12"/>
      <c r="BG2227" s="12"/>
      <c r="BH2227" s="12"/>
      <c r="BI2227" s="12"/>
      <c r="BJ2227" s="12"/>
      <c r="BK2227" s="12"/>
    </row>
    <row r="2228" spans="33:63" x14ac:dyDescent="0.15">
      <c r="AG2228" s="12"/>
      <c r="AH2228" s="12"/>
      <c r="AI2228" s="12"/>
      <c r="AJ2228" s="12"/>
      <c r="AK2228" s="12"/>
      <c r="AL2228" s="12"/>
      <c r="AM2228" s="12"/>
      <c r="AN2228" s="12"/>
      <c r="AO2228" s="12"/>
      <c r="AP2228" s="12"/>
      <c r="AQ2228" s="12"/>
      <c r="AR2228" s="12"/>
      <c r="AS2228" s="12"/>
      <c r="AT2228" s="12"/>
      <c r="AU2228" s="12"/>
      <c r="AV2228" s="12"/>
      <c r="AW2228" s="12"/>
      <c r="AX2228" s="12"/>
      <c r="AY2228" s="12"/>
      <c r="AZ2228" s="12"/>
      <c r="BA2228" s="12"/>
      <c r="BB2228" s="12"/>
      <c r="BC2228" s="12"/>
      <c r="BE2228" s="12"/>
      <c r="BF2228" s="12"/>
      <c r="BG2228" s="12"/>
      <c r="BH2228" s="12"/>
      <c r="BI2228" s="12"/>
      <c r="BJ2228" s="12"/>
      <c r="BK2228" s="12"/>
    </row>
    <row r="2229" spans="33:63" x14ac:dyDescent="0.15">
      <c r="AG2229" s="12"/>
      <c r="AH2229" s="12"/>
      <c r="AI2229" s="12"/>
      <c r="AJ2229" s="12"/>
      <c r="AK2229" s="12"/>
      <c r="AL2229" s="12"/>
      <c r="AM2229" s="12"/>
      <c r="AN2229" s="12"/>
      <c r="AO2229" s="12"/>
      <c r="AP2229" s="12"/>
      <c r="AQ2229" s="12"/>
      <c r="AR2229" s="12"/>
      <c r="AS2229" s="12"/>
      <c r="AT2229" s="12"/>
      <c r="AU2229" s="12"/>
      <c r="AV2229" s="12"/>
      <c r="AW2229" s="12"/>
      <c r="AX2229" s="12"/>
      <c r="AY2229" s="12"/>
      <c r="AZ2229" s="12"/>
      <c r="BA2229" s="12"/>
      <c r="BB2229" s="12"/>
      <c r="BC2229" s="12"/>
      <c r="BE2229" s="12"/>
      <c r="BF2229" s="12"/>
      <c r="BG2229" s="12"/>
      <c r="BH2229" s="12"/>
      <c r="BI2229" s="12"/>
      <c r="BJ2229" s="12"/>
      <c r="BK2229" s="12"/>
    </row>
    <row r="2230" spans="33:63" x14ac:dyDescent="0.15">
      <c r="AG2230" s="12"/>
      <c r="AH2230" s="12"/>
      <c r="AI2230" s="12"/>
      <c r="AJ2230" s="12"/>
      <c r="AK2230" s="12"/>
      <c r="AL2230" s="12"/>
      <c r="AM2230" s="12"/>
      <c r="AN2230" s="12"/>
      <c r="AO2230" s="12"/>
      <c r="AP2230" s="12"/>
      <c r="AQ2230" s="12"/>
      <c r="AR2230" s="12"/>
      <c r="AS2230" s="12"/>
      <c r="AT2230" s="12"/>
      <c r="AU2230" s="12"/>
      <c r="AV2230" s="12"/>
      <c r="AW2230" s="12"/>
      <c r="AX2230" s="12"/>
      <c r="AY2230" s="12"/>
      <c r="AZ2230" s="12"/>
      <c r="BA2230" s="12"/>
      <c r="BB2230" s="12"/>
      <c r="BC2230" s="12"/>
      <c r="BE2230" s="12"/>
      <c r="BF2230" s="12"/>
      <c r="BG2230" s="12"/>
      <c r="BH2230" s="12"/>
      <c r="BI2230" s="12"/>
      <c r="BJ2230" s="12"/>
      <c r="BK2230" s="12"/>
    </row>
    <row r="2231" spans="33:63" x14ac:dyDescent="0.15">
      <c r="AG2231" s="12"/>
      <c r="AH2231" s="12"/>
      <c r="AI2231" s="12"/>
      <c r="AJ2231" s="12"/>
      <c r="AK2231" s="12"/>
      <c r="AL2231" s="12"/>
      <c r="AM2231" s="12"/>
      <c r="AN2231" s="12"/>
      <c r="AO2231" s="12"/>
      <c r="AP2231" s="12"/>
      <c r="AQ2231" s="12"/>
      <c r="AR2231" s="12"/>
      <c r="AS2231" s="12"/>
      <c r="AT2231" s="12"/>
      <c r="AU2231" s="12"/>
      <c r="AV2231" s="12"/>
      <c r="AW2231" s="12"/>
      <c r="AX2231" s="12"/>
      <c r="AY2231" s="12"/>
      <c r="AZ2231" s="12"/>
      <c r="BA2231" s="12"/>
      <c r="BB2231" s="12"/>
      <c r="BC2231" s="12"/>
      <c r="BE2231" s="12"/>
      <c r="BF2231" s="12"/>
      <c r="BG2231" s="12"/>
      <c r="BH2231" s="12"/>
      <c r="BI2231" s="12"/>
      <c r="BJ2231" s="12"/>
      <c r="BK2231" s="12"/>
    </row>
    <row r="2232" spans="33:63" x14ac:dyDescent="0.15">
      <c r="AG2232" s="12"/>
      <c r="AH2232" s="12"/>
      <c r="AI2232" s="12"/>
      <c r="AJ2232" s="12"/>
      <c r="AK2232" s="12"/>
      <c r="AL2232" s="12"/>
      <c r="AM2232" s="12"/>
      <c r="AN2232" s="12"/>
      <c r="AO2232" s="12"/>
      <c r="AP2232" s="12"/>
      <c r="AQ2232" s="12"/>
      <c r="AR2232" s="12"/>
      <c r="AS2232" s="12"/>
      <c r="AT2232" s="12"/>
      <c r="AU2232" s="12"/>
      <c r="AV2232" s="12"/>
      <c r="AW2232" s="12"/>
      <c r="AX2232" s="12"/>
      <c r="AY2232" s="12"/>
      <c r="AZ2232" s="12"/>
      <c r="BA2232" s="12"/>
      <c r="BB2232" s="12"/>
      <c r="BC2232" s="12"/>
      <c r="BE2232" s="12"/>
      <c r="BF2232" s="12"/>
      <c r="BG2232" s="12"/>
      <c r="BH2232" s="12"/>
      <c r="BI2232" s="12"/>
      <c r="BJ2232" s="12"/>
      <c r="BK2232" s="12"/>
    </row>
    <row r="2233" spans="33:63" x14ac:dyDescent="0.15">
      <c r="AG2233" s="12"/>
      <c r="AH2233" s="12"/>
      <c r="AI2233" s="12"/>
      <c r="AJ2233" s="12"/>
      <c r="AK2233" s="12"/>
      <c r="AL2233" s="12"/>
      <c r="AM2233" s="12"/>
      <c r="AN2233" s="12"/>
      <c r="AO2233" s="12"/>
      <c r="AP2233" s="12"/>
      <c r="AQ2233" s="12"/>
      <c r="AR2233" s="12"/>
      <c r="AS2233" s="12"/>
      <c r="AT2233" s="12"/>
      <c r="AU2233" s="12"/>
      <c r="AV2233" s="12"/>
      <c r="AW2233" s="12"/>
      <c r="AX2233" s="12"/>
      <c r="AY2233" s="12"/>
      <c r="AZ2233" s="12"/>
      <c r="BA2233" s="12"/>
      <c r="BB2233" s="12"/>
      <c r="BC2233" s="12"/>
      <c r="BE2233" s="12"/>
      <c r="BF2233" s="12"/>
      <c r="BG2233" s="12"/>
      <c r="BH2233" s="12"/>
      <c r="BI2233" s="12"/>
      <c r="BJ2233" s="12"/>
      <c r="BK2233" s="12"/>
    </row>
    <row r="2234" spans="33:63" x14ac:dyDescent="0.15">
      <c r="AG2234" s="12"/>
      <c r="AH2234" s="12"/>
      <c r="AI2234" s="12"/>
      <c r="AJ2234" s="12"/>
      <c r="AK2234" s="12"/>
      <c r="AL2234" s="12"/>
      <c r="AM2234" s="12"/>
      <c r="AN2234" s="12"/>
      <c r="AO2234" s="12"/>
      <c r="AP2234" s="12"/>
      <c r="AQ2234" s="12"/>
      <c r="AR2234" s="12"/>
      <c r="AS2234" s="12"/>
      <c r="AT2234" s="12"/>
      <c r="AU2234" s="12"/>
      <c r="AV2234" s="12"/>
      <c r="AW2234" s="12"/>
      <c r="AX2234" s="12"/>
      <c r="AY2234" s="12"/>
      <c r="AZ2234" s="12"/>
      <c r="BA2234" s="12"/>
      <c r="BB2234" s="12"/>
      <c r="BC2234" s="12"/>
      <c r="BE2234" s="12"/>
      <c r="BF2234" s="12"/>
      <c r="BG2234" s="12"/>
      <c r="BH2234" s="12"/>
      <c r="BI2234" s="12"/>
      <c r="BJ2234" s="12"/>
      <c r="BK2234" s="12"/>
    </row>
    <row r="2235" spans="33:63" x14ac:dyDescent="0.15">
      <c r="AG2235" s="12"/>
      <c r="AH2235" s="12"/>
      <c r="AI2235" s="12"/>
      <c r="AJ2235" s="12"/>
      <c r="AK2235" s="12"/>
      <c r="AL2235" s="12"/>
      <c r="AM2235" s="12"/>
      <c r="AN2235" s="12"/>
      <c r="AO2235" s="12"/>
      <c r="AP2235" s="12"/>
      <c r="AQ2235" s="12"/>
      <c r="AR2235" s="12"/>
      <c r="AS2235" s="12"/>
      <c r="AT2235" s="12"/>
      <c r="AU2235" s="12"/>
      <c r="AV2235" s="12"/>
      <c r="AW2235" s="12"/>
      <c r="AX2235" s="12"/>
      <c r="AY2235" s="12"/>
      <c r="AZ2235" s="12"/>
      <c r="BA2235" s="12"/>
      <c r="BB2235" s="12"/>
      <c r="BC2235" s="12"/>
      <c r="BE2235" s="12"/>
      <c r="BF2235" s="12"/>
      <c r="BG2235" s="12"/>
      <c r="BH2235" s="12"/>
      <c r="BI2235" s="12"/>
      <c r="BJ2235" s="12"/>
      <c r="BK2235" s="12"/>
    </row>
  </sheetData>
  <phoneticPr fontId="7" type="noConversion"/>
  <pageMargins left="0.75" right="0.75" top="1" bottom="1" header="0.5" footer="0.5"/>
  <pageSetup paperSize="9" orientation="portrait" horizontalDpi="1200" verticalDpi="1200"/>
  <headerFooter alignWithMargins="0"/>
  <ignoredErrors>
    <ignoredError sqref="L5:W5 X5:AC5 L4:AC4 L15:AC25 L3:AC3 L35:AC36 L29:AC29 L26:AC28 L6:AC14 AD3:AF29 AD35:AF36 AD30:AF33 L31:AC33 L30:AC30 BM31:BU34 BM30:BU30 AG30:AU30 AG31:AU34 AG5:AU5 AG4:AU4 AG15:AU25 AG3:AU3 AG35:AU36 AG29:AU29 AG26:AU28 AG6:AU14 AV3:AX22 G30:I30 G31:I33 G6:I14 G26:I28 G29:I29 G35:I36 G3:I3 G15:I25 G4:I4 G5:I5 J3:K33 AV24:AX36 AV23 AY30:BB30 AY31:BB34 AY5:BB5 AY4:BB4 AY15:BB25 AY3:BB3 AY35:BB36 AY29:BB29 AY27:BB27 AY6:BB14 BD3:BH3 BD30:BH30 BD31:BH34 BD5:BH5 BD4:BH4 BD15:BH25 BD35:BH36 BD29:BH29 BD27:BH27 BD6:BH14 X34:AF34 J35:K36 G34:W34" emptyCellReference="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95</vt:i4>
      </vt:variant>
    </vt:vector>
  </HeadingPairs>
  <TitlesOfParts>
    <vt:vector size="101" baseType="lpstr">
      <vt:lpstr>League Positions</vt:lpstr>
      <vt:lpstr>League Events</vt:lpstr>
      <vt:lpstr>Calendar</vt:lpstr>
      <vt:lpstr>Event Points</vt:lpstr>
      <vt:lpstr>Your Points</vt:lpstr>
      <vt:lpstr>Calculation</vt:lpstr>
      <vt:lpstr>Aqua_01</vt:lpstr>
      <vt:lpstr>Aqua_02</vt:lpstr>
      <vt:lpstr>Aqua_03</vt:lpstr>
      <vt:lpstr>Aqua_04</vt:lpstr>
      <vt:lpstr>Aqua_05</vt:lpstr>
      <vt:lpstr>Aqua_06</vt:lpstr>
      <vt:lpstr>Aqua_07</vt:lpstr>
      <vt:lpstr>Aqua_08</vt:lpstr>
      <vt:lpstr>Aqua_09</vt:lpstr>
      <vt:lpstr>Aqua01head</vt:lpstr>
      <vt:lpstr>Aqua02head</vt:lpstr>
      <vt:lpstr>Aqua03head</vt:lpstr>
      <vt:lpstr>Aqua04head</vt:lpstr>
      <vt:lpstr>Aqua05head</vt:lpstr>
      <vt:lpstr>Aqua06head</vt:lpstr>
      <vt:lpstr>Aqua07head</vt:lpstr>
      <vt:lpstr>Aqua08head</vt:lpstr>
      <vt:lpstr>Aqua09head</vt:lpstr>
      <vt:lpstr>Bike_1</vt:lpstr>
      <vt:lpstr>Bike_2</vt:lpstr>
      <vt:lpstr>Bike_3</vt:lpstr>
      <vt:lpstr>Bike_4</vt:lpstr>
      <vt:lpstr>Bike_5</vt:lpstr>
      <vt:lpstr>Bike_6</vt:lpstr>
      <vt:lpstr>Bike_7</vt:lpstr>
      <vt:lpstr>Bike1head</vt:lpstr>
      <vt:lpstr>Bike2head</vt:lpstr>
      <vt:lpstr>Bike3head</vt:lpstr>
      <vt:lpstr>Bike4head</vt:lpstr>
      <vt:lpstr>Bike5head</vt:lpstr>
      <vt:lpstr>Bike6head</vt:lpstr>
      <vt:lpstr>Bike7head</vt:lpstr>
      <vt:lpstr>home</vt:lpstr>
      <vt:lpstr>League_events</vt:lpstr>
      <vt:lpstr>league_positions</vt:lpstr>
      <vt:lpstr>mentots</vt:lpstr>
      <vt:lpstr>name</vt:lpstr>
      <vt:lpstr>'Event Points'!Print_Area</vt:lpstr>
      <vt:lpstr>Run_1</vt:lpstr>
      <vt:lpstr>Run_2</vt:lpstr>
      <vt:lpstr>Run_3</vt:lpstr>
      <vt:lpstr>Run_4</vt:lpstr>
      <vt:lpstr>Run_5</vt:lpstr>
      <vt:lpstr>Run1head</vt:lpstr>
      <vt:lpstr>Run2head</vt:lpstr>
      <vt:lpstr>Run3head</vt:lpstr>
      <vt:lpstr>Run4head</vt:lpstr>
      <vt:lpstr>Run5head</vt:lpstr>
      <vt:lpstr>Swim_A</vt:lpstr>
      <vt:lpstr>Swim_B</vt:lpstr>
      <vt:lpstr>Swim_C</vt:lpstr>
      <vt:lpstr>Swim_D</vt:lpstr>
      <vt:lpstr>Swim_E</vt:lpstr>
      <vt:lpstr>SwimAhead</vt:lpstr>
      <vt:lpstr>SwimBhead</vt:lpstr>
      <vt:lpstr>SwimChead</vt:lpstr>
      <vt:lpstr>SwimDhead</vt:lpstr>
      <vt:lpstr>SwimEhead</vt:lpstr>
      <vt:lpstr>Tri_01</vt:lpstr>
      <vt:lpstr>Tri_02</vt:lpstr>
      <vt:lpstr>Tri_03</vt:lpstr>
      <vt:lpstr>Tri_04</vt:lpstr>
      <vt:lpstr>Tri_05</vt:lpstr>
      <vt:lpstr>Tri_06</vt:lpstr>
      <vt:lpstr>Tri_07</vt:lpstr>
      <vt:lpstr>Tri_08</vt:lpstr>
      <vt:lpstr>Tri_09</vt:lpstr>
      <vt:lpstr>Tri_10</vt:lpstr>
      <vt:lpstr>Tri_11</vt:lpstr>
      <vt:lpstr>Tri_12</vt:lpstr>
      <vt:lpstr>Tri_13</vt:lpstr>
      <vt:lpstr>Tri_14</vt:lpstr>
      <vt:lpstr>Tri_15</vt:lpstr>
      <vt:lpstr>Tri_16</vt:lpstr>
      <vt:lpstr>Tri_17</vt:lpstr>
      <vt:lpstr>Tri_18</vt:lpstr>
      <vt:lpstr>Tri01head</vt:lpstr>
      <vt:lpstr>Tri02head</vt:lpstr>
      <vt:lpstr>Tri03head</vt:lpstr>
      <vt:lpstr>Tri04head</vt:lpstr>
      <vt:lpstr>Tri05head</vt:lpstr>
      <vt:lpstr>Tri06head</vt:lpstr>
      <vt:lpstr>Tri07head</vt:lpstr>
      <vt:lpstr>Tri08head</vt:lpstr>
      <vt:lpstr>Tri09head</vt:lpstr>
      <vt:lpstr>Tri10head</vt:lpstr>
      <vt:lpstr>Tri11head</vt:lpstr>
      <vt:lpstr>Tri12head</vt:lpstr>
      <vt:lpstr>Tri13head</vt:lpstr>
      <vt:lpstr>Tri14head</vt:lpstr>
      <vt:lpstr>Tri15head</vt:lpstr>
      <vt:lpstr>Tri16head</vt:lpstr>
      <vt:lpstr>Tri17head</vt:lpstr>
      <vt:lpstr>Tri18head</vt:lpstr>
      <vt:lpstr>womentots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Fuller</dc:creator>
  <cp:lastModifiedBy>Jenny Harley</cp:lastModifiedBy>
  <cp:lastPrinted>2023-11-28T09:59:01Z</cp:lastPrinted>
  <dcterms:created xsi:type="dcterms:W3CDTF">2004-12-13T17:41:10Z</dcterms:created>
  <dcterms:modified xsi:type="dcterms:W3CDTF">2024-04-02T10:19:46Z</dcterms:modified>
</cp:coreProperties>
</file>